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795" yWindow="135" windowWidth="13005" windowHeight="12690" activeTab="0"/>
  </bookViews>
  <sheets>
    <sheet name="MBT RETURN - MINING" sheetId="1" r:id="rId1"/>
    <sheet name="Sheet1" sheetId="2" state="hidden" r:id="rId2"/>
    <sheet name="Sheet2" sheetId="3" state="hidden" r:id="rId3"/>
    <sheet name="Instructions" sheetId="4" r:id="rId4"/>
  </sheets>
  <definedNames>
    <definedName name="_xlnm.Print_Area" localSheetId="3">'Instructions'!$A$1:$J$53</definedName>
    <definedName name="_xlnm.Print_Area" localSheetId="0">'MBT RETURN - MINING'!$A$1:$AU$47</definedName>
  </definedNames>
  <calcPr fullCalcOnLoad="1"/>
</workbook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<sst xmlns="http://schemas.openxmlformats.org/spreadsheetml/2006/main" count="76" uniqueCount="74">
  <si>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</si>
  <si>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</si>
  <si>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</si>
  <si>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</si>
  <si>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</si>
  <si>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</si>
  <si>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</si>
  <si>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</si>
  <si>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</si>
  <si>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</si>
  <si>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</si>
  <si>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</si>
  <si>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</si>
  <si>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</si>
  <si>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</si>
  <si>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</si>
  <si>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</si>
  <si>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</si>
  <si>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</si>
  <si>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</si>
  <si>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</si>
  <si>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</si>
  <si>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</si>
  <si>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</si>
  <si>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</si>
  <si>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</si>
  <si>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</si>
  <si>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</si>
  <si>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</si>
  <si>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</si>
  <si>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</si>
  <si>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</si>
  <si>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</si>
  <si>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</si>
  <si>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</si>
  <si>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</si>
  <si>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</si>
  <si>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</si>
  <si>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</si>
  <si>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</si>
  <si>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</si>
  <si>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</si>
  <si>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</si>
  <si>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</si>
  <si>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</si>
  <si>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</si>
  <si>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</si>
  <si>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</si>
  <si>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</si>
  <si>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LICENSE NO: 023-TX-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</si>
  <si>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</si>
  <si>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</si>
  <si>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</si>
  <si>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</si>
  <si>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</si>
  <si>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</si>
  <si>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</si>
  <si>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</si>
  <si>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</si>
  <si>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</si>
  <si>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</si>
  <si>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</si>
  <si>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</si>
  <si>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</si>
  <si>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t>Use this form for the quarterly period beginning July 1, 2016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</si>
  <si>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</si>
  <si>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</si>
  <si>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</si>
  <si>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</si>
  <si>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</si>
  <si>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PO BOX 7165</t>
  </si>
  <si>
    <t>SAN FRANCISCO, CA 94120-7165</t>
  </si>
  <si>
    <t xml:space="preserve"> </t>
  </si>
  <si>
    <t>Instead of mailing the return, email the saved return to: nevadaolt@tax.state.nv.us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</si>
</sst>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1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1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10" fillId="33" borderId="0" xfId="0" applyFont="1" applyFill="1" applyBorder="1" applyAlignment="1">
      <alignment/>
    </xf>
    <xf numFmtId="2" fontId="7" fillId="33" borderId="0" xfId="0" applyNumberFormat="1" applyFon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0" xfId="0" applyFont="1" applyFill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65" fontId="0" fillId="33" borderId="12" xfId="0" applyNumberForma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5" fontId="0" fillId="33" borderId="18" xfId="0" applyNumberFormat="1" applyFill="1" applyBorder="1" applyAlignment="1" applyProtection="1">
      <alignment horizontal="center"/>
      <protection/>
    </xf>
    <xf numFmtId="165" fontId="0" fillId="33" borderId="0" xfId="0" applyNumberForma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5" fontId="4" fillId="33" borderId="0" xfId="0" applyNumberFormat="1" applyFont="1" applyFill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4" fontId="8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/>
    </xf>
    <xf numFmtId="49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164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vertical="center"/>
    </xf>
    <xf numFmtId="164" fontId="0" fillId="35" borderId="0" xfId="0" applyNumberFormat="1" applyFill="1" applyBorder="1" applyAlignment="1" applyProtection="1">
      <alignment/>
      <protection/>
    </xf>
    <xf numFmtId="1" fontId="10" fillId="33" borderId="0" xfId="0" applyNumberFormat="1" applyFont="1" applyFill="1" applyBorder="1" applyAlignment="1">
      <alignment/>
    </xf>
    <xf numFmtId="14" fontId="1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4" fontId="51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wrapText="1"/>
    </xf>
    <xf numFmtId="49" fontId="0" fillId="36" borderId="17" xfId="0" applyNumberFormat="1" applyFill="1" applyBorder="1" applyAlignment="1" applyProtection="1">
      <alignment horizontal="left"/>
      <protection locked="0"/>
    </xf>
    <xf numFmtId="49" fontId="0" fillId="36" borderId="18" xfId="0" applyNumberFormat="1" applyFill="1" applyBorder="1" applyAlignment="1" applyProtection="1">
      <alignment horizontal="left"/>
      <protection locked="0"/>
    </xf>
    <xf numFmtId="49" fontId="0" fillId="36" borderId="19" xfId="0" applyNumberFormat="1" applyFill="1" applyBorder="1" applyAlignment="1" applyProtection="1">
      <alignment horizontal="left"/>
      <protection locked="0"/>
    </xf>
    <xf numFmtId="49" fontId="0" fillId="36" borderId="17" xfId="0" applyNumberFormat="1" applyFill="1" applyBorder="1" applyAlignment="1" applyProtection="1">
      <alignment horizontal="center"/>
      <protection locked="0"/>
    </xf>
    <xf numFmtId="49" fontId="0" fillId="36" borderId="18" xfId="0" applyNumberFormat="1" applyFill="1" applyBorder="1" applyAlignment="1" applyProtection="1">
      <alignment horizontal="center"/>
      <protection locked="0"/>
    </xf>
    <xf numFmtId="49" fontId="0" fillId="36" borderId="19" xfId="0" applyNumberForma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 vertical="center"/>
    </xf>
    <xf numFmtId="49" fontId="0" fillId="36" borderId="10" xfId="0" applyNumberFormat="1" applyFill="1" applyBorder="1" applyAlignment="1" applyProtection="1">
      <alignment horizontal="center"/>
      <protection locked="0"/>
    </xf>
    <xf numFmtId="49" fontId="0" fillId="36" borderId="0" xfId="0" applyNumberFormat="1" applyFill="1" applyBorder="1" applyAlignment="1" applyProtection="1">
      <alignment horizontal="center"/>
      <protection locked="0"/>
    </xf>
    <xf numFmtId="49" fontId="0" fillId="36" borderId="11" xfId="0" applyNumberFormat="1" applyFill="1" applyBorder="1" applyAlignment="1" applyProtection="1">
      <alignment horizontal="center"/>
      <protection locked="0"/>
    </xf>
    <xf numFmtId="49" fontId="0" fillId="36" borderId="15" xfId="0" applyNumberFormat="1" applyFill="1" applyBorder="1" applyAlignment="1" applyProtection="1">
      <alignment horizontal="center"/>
      <protection locked="0"/>
    </xf>
    <xf numFmtId="49" fontId="0" fillId="36" borderId="16" xfId="0" applyNumberFormat="1" applyFill="1" applyBorder="1" applyAlignment="1" applyProtection="1">
      <alignment horizontal="center"/>
      <protection locked="0"/>
    </xf>
    <xf numFmtId="49" fontId="0" fillId="36" borderId="20" xfId="0" applyNumberFormat="1" applyFill="1" applyBorder="1" applyAlignment="1" applyProtection="1">
      <alignment horizontal="center"/>
      <protection locked="0"/>
    </xf>
    <xf numFmtId="167" fontId="0" fillId="36" borderId="10" xfId="0" applyNumberFormat="1" applyFill="1" applyBorder="1" applyAlignment="1" applyProtection="1">
      <alignment horizontal="center"/>
      <protection locked="0"/>
    </xf>
    <xf numFmtId="167" fontId="0" fillId="36" borderId="0" xfId="0" applyNumberFormat="1" applyFill="1" applyBorder="1" applyAlignment="1" applyProtection="1">
      <alignment horizontal="center"/>
      <protection locked="0"/>
    </xf>
    <xf numFmtId="167" fontId="0" fillId="36" borderId="11" xfId="0" applyNumberFormat="1" applyFill="1" applyBorder="1" applyAlignment="1" applyProtection="1">
      <alignment horizontal="center"/>
      <protection locked="0"/>
    </xf>
    <xf numFmtId="167" fontId="0" fillId="36" borderId="15" xfId="0" applyNumberFormat="1" applyFill="1" applyBorder="1" applyAlignment="1" applyProtection="1">
      <alignment horizontal="center"/>
      <protection locked="0"/>
    </xf>
    <xf numFmtId="167" fontId="0" fillId="36" borderId="16" xfId="0" applyNumberFormat="1" applyFill="1" applyBorder="1" applyAlignment="1" applyProtection="1">
      <alignment horizontal="center"/>
      <protection locked="0"/>
    </xf>
    <xf numFmtId="167" fontId="0" fillId="36" borderId="20" xfId="0" applyNumberFormat="1" applyFill="1" applyBorder="1" applyAlignment="1" applyProtection="1">
      <alignment horizontal="center"/>
      <protection locked="0"/>
    </xf>
    <xf numFmtId="166" fontId="10" fillId="33" borderId="0" xfId="0" applyNumberFormat="1" applyFont="1" applyFill="1" applyBorder="1" applyAlignment="1" applyProtection="1">
      <alignment horizontal="center"/>
      <protection/>
    </xf>
    <xf numFmtId="164" fontId="0" fillId="33" borderId="17" xfId="0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164" fontId="0" fillId="33" borderId="19" xfId="0" applyNumberForma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164" fontId="8" fillId="33" borderId="17" xfId="0" applyNumberFormat="1" applyFont="1" applyFill="1" applyBorder="1" applyAlignment="1" applyProtection="1">
      <alignment horizontal="right"/>
      <protection/>
    </xf>
    <xf numFmtId="164" fontId="8" fillId="33" borderId="18" xfId="0" applyNumberFormat="1" applyFont="1" applyFill="1" applyBorder="1" applyAlignment="1" applyProtection="1">
      <alignment horizontal="right"/>
      <protection/>
    </xf>
    <xf numFmtId="164" fontId="8" fillId="33" borderId="19" xfId="0" applyNumberFormat="1" applyFont="1" applyFill="1" applyBorder="1" applyAlignment="1" applyProtection="1">
      <alignment horizontal="right"/>
      <protection/>
    </xf>
    <xf numFmtId="164" fontId="8" fillId="33" borderId="15" xfId="0" applyNumberFormat="1" applyFont="1" applyFill="1" applyBorder="1" applyAlignment="1" applyProtection="1">
      <alignment horizontal="right"/>
      <protection/>
    </xf>
    <xf numFmtId="164" fontId="8" fillId="33" borderId="16" xfId="0" applyNumberFormat="1" applyFont="1" applyFill="1" applyBorder="1" applyAlignment="1" applyProtection="1">
      <alignment horizontal="right"/>
      <protection/>
    </xf>
    <xf numFmtId="164" fontId="8" fillId="33" borderId="20" xfId="0" applyNumberFormat="1" applyFont="1" applyFill="1" applyBorder="1" applyAlignment="1" applyProtection="1">
      <alignment horizontal="right"/>
      <protection/>
    </xf>
    <xf numFmtId="168" fontId="8" fillId="36" borderId="15" xfId="0" applyNumberFormat="1" applyFont="1" applyFill="1" applyBorder="1" applyAlignment="1" applyProtection="1">
      <alignment horizontal="right"/>
      <protection locked="0"/>
    </xf>
    <xf numFmtId="168" fontId="8" fillId="36" borderId="16" xfId="0" applyNumberFormat="1" applyFont="1" applyFill="1" applyBorder="1" applyAlignment="1" applyProtection="1">
      <alignment horizontal="right"/>
      <protection locked="0"/>
    </xf>
    <xf numFmtId="168" fontId="8" fillId="36" borderId="20" xfId="0" applyNumberFormat="1" applyFont="1" applyFill="1" applyBorder="1" applyAlignment="1" applyProtection="1">
      <alignment horizontal="right"/>
      <protection locked="0"/>
    </xf>
    <xf numFmtId="168" fontId="8" fillId="37" borderId="17" xfId="0" applyNumberFormat="1" applyFont="1" applyFill="1" applyBorder="1" applyAlignment="1" applyProtection="1">
      <alignment horizontal="right"/>
      <protection locked="0"/>
    </xf>
    <xf numFmtId="168" fontId="8" fillId="37" borderId="18" xfId="0" applyNumberFormat="1" applyFont="1" applyFill="1" applyBorder="1" applyAlignment="1" applyProtection="1">
      <alignment horizontal="right"/>
      <protection locked="0"/>
    </xf>
    <xf numFmtId="168" fontId="8" fillId="37" borderId="19" xfId="0" applyNumberFormat="1" applyFont="1" applyFill="1" applyBorder="1" applyAlignment="1" applyProtection="1">
      <alignment horizontal="right"/>
      <protection locked="0"/>
    </xf>
    <xf numFmtId="168" fontId="0" fillId="37" borderId="13" xfId="0" applyNumberFormat="1" applyFill="1" applyBorder="1" applyAlignment="1" applyProtection="1">
      <alignment horizontal="right"/>
      <protection locked="0"/>
    </xf>
    <xf numFmtId="168" fontId="0" fillId="37" borderId="12" xfId="0" applyNumberFormat="1" applyFill="1" applyBorder="1" applyAlignment="1" applyProtection="1">
      <alignment horizontal="right"/>
      <protection locked="0"/>
    </xf>
    <xf numFmtId="168" fontId="0" fillId="37" borderId="14" xfId="0" applyNumberForma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164" fontId="0" fillId="33" borderId="17" xfId="0" applyNumberFormat="1" applyFill="1" applyBorder="1" applyAlignment="1" applyProtection="1">
      <alignment horizontal="right"/>
      <protection/>
    </xf>
    <xf numFmtId="164" fontId="0" fillId="33" borderId="18" xfId="0" applyNumberFormat="1" applyFill="1" applyBorder="1" applyAlignment="1" applyProtection="1">
      <alignment horizontal="right"/>
      <protection/>
    </xf>
    <xf numFmtId="164" fontId="0" fillId="33" borderId="19" xfId="0" applyNumberFormat="1" applyFill="1" applyBorder="1" applyAlignment="1" applyProtection="1">
      <alignment horizontal="right"/>
      <protection/>
    </xf>
    <xf numFmtId="168" fontId="8" fillId="36" borderId="13" xfId="0" applyNumberFormat="1" applyFont="1" applyFill="1" applyBorder="1" applyAlignment="1" applyProtection="1">
      <alignment horizontal="right"/>
      <protection locked="0"/>
    </xf>
    <xf numFmtId="168" fontId="8" fillId="36" borderId="12" xfId="0" applyNumberFormat="1" applyFont="1" applyFill="1" applyBorder="1" applyAlignment="1" applyProtection="1">
      <alignment horizontal="right"/>
      <protection locked="0"/>
    </xf>
    <xf numFmtId="168" fontId="8" fillId="36" borderId="14" xfId="0" applyNumberFormat="1" applyFont="1" applyFill="1" applyBorder="1" applyAlignment="1" applyProtection="1">
      <alignment horizontal="right"/>
      <protection locked="0"/>
    </xf>
    <xf numFmtId="1" fontId="10" fillId="33" borderId="0" xfId="0" applyNumberFormat="1" applyFont="1" applyFill="1" applyAlignment="1">
      <alignment horizontal="center"/>
    </xf>
    <xf numFmtId="14" fontId="10" fillId="33" borderId="0" xfId="0" applyNumberFormat="1" applyFont="1" applyFill="1" applyAlignment="1">
      <alignment horizontal="center"/>
    </xf>
    <xf numFmtId="164" fontId="0" fillId="35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168" fontId="8" fillId="37" borderId="17" xfId="0" applyNumberFormat="1" applyFont="1" applyFill="1" applyBorder="1" applyAlignment="1" applyProtection="1">
      <alignment/>
      <protection locked="0"/>
    </xf>
    <xf numFmtId="168" fontId="8" fillId="37" borderId="18" xfId="0" applyNumberFormat="1" applyFont="1" applyFill="1" applyBorder="1" applyAlignment="1" applyProtection="1">
      <alignment/>
      <protection locked="0"/>
    </xf>
    <xf numFmtId="168" fontId="8" fillId="37" borderId="19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 horizontal="center"/>
    </xf>
    <xf numFmtId="168" fontId="8" fillId="37" borderId="21" xfId="0" applyNumberFormat="1" applyFont="1" applyFill="1" applyBorder="1" applyAlignment="1" applyProtection="1">
      <alignment horizontal="right"/>
      <protection locked="0"/>
    </xf>
    <xf numFmtId="167" fontId="0" fillId="36" borderId="18" xfId="0" applyNumberFormat="1" applyFill="1" applyBorder="1" applyAlignment="1" applyProtection="1">
      <alignment horizontal="center"/>
      <protection locked="0"/>
    </xf>
    <xf numFmtId="167" fontId="0" fillId="36" borderId="19" xfId="0" applyNumberFormat="1" applyFill="1" applyBorder="1" applyAlignment="1" applyProtection="1">
      <alignment horizontal="center"/>
      <protection locked="0"/>
    </xf>
    <xf numFmtId="167" fontId="0" fillId="33" borderId="12" xfId="0" applyNumberFormat="1" applyFill="1" applyBorder="1" applyAlignment="1" applyProtection="1">
      <alignment horizontal="center"/>
      <protection/>
    </xf>
    <xf numFmtId="167" fontId="0" fillId="33" borderId="14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7"/>
  <sheetViews>
    <sheetView tabSelected="1" zoomScale="85" zoomScaleNormal="85" zoomScalePageLayoutView="0" workbookViewId="0" topLeftCell="A1">
      <selection activeCell="AP9" sqref="AP9:AU9"/>
    </sheetView>
  </sheetViews>
  <sheetFormatPr defaultColWidth="2.28125" defaultRowHeight="12.75"/>
  <cols>
    <col min="1" max="1" width="2.28125" style="1" customWidth="1"/>
    <col min="2" max="2" width="2.57421875" style="1" customWidth="1"/>
    <col min="3" max="14" width="2.28125" style="1" customWidth="1"/>
    <col min="15" max="15" width="2.57421875" style="1" customWidth="1"/>
    <col min="16" max="16" width="2.421875" style="1" customWidth="1"/>
    <col min="17" max="17" width="2.28125" style="1" customWidth="1"/>
    <col min="18" max="18" width="1.57421875" style="1" customWidth="1"/>
    <col min="19" max="31" width="2.28125" style="1" customWidth="1"/>
    <col min="32" max="32" width="3.28125" style="1" customWidth="1"/>
    <col min="33" max="33" width="2.57421875" style="1" customWidth="1"/>
    <col min="34" max="35" width="2.7109375" style="1" customWidth="1"/>
    <col min="36" max="38" width="2.28125" style="1" customWidth="1"/>
    <col min="39" max="39" width="1.421875" style="1" customWidth="1"/>
    <col min="40" max="40" width="2.140625" style="1" customWidth="1"/>
    <col min="41" max="41" width="2.28125" style="1" customWidth="1"/>
    <col min="42" max="42" width="1.28515625" style="1" customWidth="1"/>
    <col min="43" max="43" width="2.28125" style="1" customWidth="1"/>
    <col min="44" max="44" width="3.57421875" style="1" customWidth="1"/>
    <col min="45" max="45" width="2.28125" style="1" customWidth="1"/>
    <col min="46" max="46" width="3.140625" style="1" customWidth="1"/>
    <col min="47" max="47" width="2.28125" style="1" customWidth="1"/>
    <col min="48" max="48" width="1.57421875" style="37" customWidth="1"/>
    <col min="49" max="80" width="2.28125" style="1" customWidth="1"/>
    <col min="81" max="81" width="2.28125" style="23" customWidth="1"/>
    <col min="82" max="16384" width="2.28125" style="1" customWidth="1"/>
  </cols>
  <sheetData>
    <row r="1" spans="2:83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71"/>
      <c r="CC1" s="71"/>
      <c r="CD1" s="71"/>
      <c r="CE1" s="35"/>
    </row>
    <row r="2" spans="2:83" ht="19.5" customHeight="1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49</v>
      </c>
      <c r="AI2" s="44"/>
      <c r="AJ2" s="44"/>
      <c r="AK2" s="44"/>
      <c r="AL2" s="44"/>
      <c r="AM2" s="44"/>
      <c r="AN2" s="60"/>
      <c r="AO2" s="60"/>
      <c r="AP2" s="60"/>
      <c r="AQ2" s="78"/>
      <c r="AR2" s="78"/>
      <c r="AS2" s="78"/>
      <c r="AT2" s="78"/>
      <c r="AU2" s="79"/>
      <c r="BL2" s="4"/>
      <c r="BM2" s="4"/>
      <c r="BN2" s="4"/>
      <c r="BO2" s="4"/>
      <c r="BP2" s="4"/>
      <c r="CB2" s="71"/>
      <c r="CC2" s="72">
        <v>42643</v>
      </c>
      <c r="CD2" s="71"/>
      <c r="CE2" s="35"/>
    </row>
    <row r="3" spans="2:83" ht="18">
      <c r="B3" s="5" t="s">
        <v>48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71"/>
      <c r="CC3" s="72">
        <v>42735</v>
      </c>
      <c r="CD3" s="71"/>
      <c r="CE3" s="35"/>
    </row>
    <row r="4" spans="2:83" ht="15.75" customHeight="1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71"/>
      <c r="CC4" s="72">
        <v>42825</v>
      </c>
      <c r="CD4" s="71"/>
      <c r="CE4" s="35"/>
    </row>
    <row r="5" spans="6:83" ht="12.75">
      <c r="F5" s="10"/>
      <c r="G5" s="10" t="s">
        <v>70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71"/>
      <c r="CC5" s="72">
        <v>42916</v>
      </c>
      <c r="CD5" s="71"/>
      <c r="CE5" s="35"/>
    </row>
    <row r="6" spans="6:83" ht="12.75">
      <c r="F6" s="10"/>
      <c r="G6" s="10" t="s">
        <v>71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71"/>
      <c r="CC6" s="72">
        <v>43008</v>
      </c>
      <c r="CD6" s="71"/>
      <c r="CE6" s="35"/>
    </row>
    <row r="7" spans="26:83" ht="12.75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71"/>
      <c r="CC7" s="72">
        <v>43100</v>
      </c>
      <c r="CD7" s="71"/>
      <c r="CE7" s="35"/>
    </row>
    <row r="8" spans="6:83" ht="18.75" customHeight="1">
      <c r="F8" s="24" t="s">
        <v>64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71"/>
      <c r="CC8" s="72">
        <v>43190</v>
      </c>
      <c r="CD8" s="71"/>
      <c r="CE8" s="35"/>
    </row>
    <row r="9" spans="1:83" ht="19.5" customHeight="1">
      <c r="A9" s="12"/>
      <c r="B9" s="13"/>
      <c r="C9" s="13"/>
      <c r="D9" s="13"/>
      <c r="E9" s="13"/>
      <c r="F9" s="13"/>
      <c r="G9" s="14" t="s">
        <v>4</v>
      </c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6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132"/>
      <c r="AQ9" s="132"/>
      <c r="AR9" s="132"/>
      <c r="AS9" s="132"/>
      <c r="AT9" s="132"/>
      <c r="AU9" s="133"/>
      <c r="BL9" s="4"/>
      <c r="BM9" s="4"/>
      <c r="BN9" s="4"/>
      <c r="BO9" s="4"/>
      <c r="BP9" s="4"/>
      <c r="CB9" s="71"/>
      <c r="CC9" s="72">
        <v>43281</v>
      </c>
      <c r="CD9" s="71"/>
      <c r="CE9" s="35"/>
    </row>
    <row r="10" spans="1:83" ht="19.5" customHeight="1">
      <c r="A10" s="15"/>
      <c r="B10" s="13"/>
      <c r="C10" s="13"/>
      <c r="D10" s="13"/>
      <c r="E10" s="13"/>
      <c r="F10" s="13"/>
      <c r="G10" s="14" t="s">
        <v>6</v>
      </c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134">
        <f>IF(ISBLANK(AP9),"",VLOOKUP(AP9,Sheet2!$A$1:$B$57,2))</f>
      </c>
      <c r="AQ10" s="134"/>
      <c r="AR10" s="134"/>
      <c r="AS10" s="134"/>
      <c r="AT10" s="134"/>
      <c r="AU10" s="135"/>
      <c r="AV10" s="36"/>
      <c r="AX10" s="136"/>
      <c r="AY10" s="136"/>
      <c r="AZ10" s="136"/>
      <c r="BA10" s="136"/>
      <c r="BB10" s="136"/>
      <c r="BC10" s="136"/>
      <c r="BD10" s="136"/>
      <c r="BE10" s="136"/>
      <c r="BF10" s="136"/>
      <c r="BL10" s="4"/>
      <c r="BM10" s="4"/>
      <c r="BN10" s="4"/>
      <c r="BO10" s="4"/>
      <c r="BP10" s="4"/>
      <c r="CB10" s="35"/>
      <c r="CC10" s="72">
        <v>43373</v>
      </c>
      <c r="CD10" s="35"/>
      <c r="CE10" s="35"/>
    </row>
    <row r="11" spans="2:83" ht="19.5" customHeight="1">
      <c r="B11" s="17"/>
      <c r="C11" s="17"/>
      <c r="D11" s="17"/>
      <c r="E11" s="17"/>
      <c r="F11" s="17"/>
      <c r="G11" s="15" t="s">
        <v>8</v>
      </c>
      <c r="H11" s="74"/>
      <c r="I11" s="75"/>
      <c r="J11" s="75"/>
      <c r="K11" s="75"/>
      <c r="L11" s="75"/>
      <c r="M11" s="75"/>
      <c r="N11" s="75"/>
      <c r="O11" s="75"/>
      <c r="P11" s="75"/>
      <c r="Q11" s="76"/>
      <c r="R11" s="77"/>
      <c r="S11" s="78"/>
      <c r="T11" s="78"/>
      <c r="U11" s="79"/>
      <c r="V11" s="78"/>
      <c r="W11" s="78"/>
      <c r="X11" s="78"/>
      <c r="Y11" s="78"/>
      <c r="Z11" s="79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132"/>
      <c r="AQ11" s="132"/>
      <c r="AR11" s="132"/>
      <c r="AS11" s="132"/>
      <c r="AT11" s="132"/>
      <c r="AU11" s="133"/>
      <c r="AV11" s="47"/>
      <c r="AX11" s="136"/>
      <c r="AY11" s="136"/>
      <c r="AZ11" s="136"/>
      <c r="BA11" s="136"/>
      <c r="BB11" s="136"/>
      <c r="BC11" s="136"/>
      <c r="BD11" s="136"/>
      <c r="BE11" s="136"/>
      <c r="BF11" s="136"/>
      <c r="BL11" s="4"/>
      <c r="BM11" s="4"/>
      <c r="BN11" s="4"/>
      <c r="BO11" s="4"/>
      <c r="BP11" s="4"/>
      <c r="CB11" s="35"/>
      <c r="CC11" s="35"/>
      <c r="CD11" s="35"/>
      <c r="CE11" s="35"/>
    </row>
    <row r="12" spans="1:81" ht="18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35"/>
    </row>
    <row r="13" spans="1:47" ht="12.75" customHeight="1">
      <c r="A13" s="123" t="s">
        <v>72</v>
      </c>
      <c r="B13" s="124"/>
      <c r="C13" s="124"/>
      <c r="D13" s="124"/>
      <c r="E13" s="124"/>
      <c r="F13" s="124"/>
      <c r="G13" s="124"/>
      <c r="H13" s="124"/>
      <c r="I13" s="125" t="s">
        <v>73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ht="9" customHeight="1">
      <c r="A14" s="124"/>
      <c r="B14" s="124"/>
      <c r="C14" s="124"/>
      <c r="D14" s="124"/>
      <c r="E14" s="124"/>
      <c r="F14" s="124"/>
      <c r="G14" s="124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</row>
    <row r="15" spans="1:47" ht="9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  <row r="16" spans="1:47" ht="9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</row>
    <row r="17" spans="1:59" ht="9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120"/>
      <c r="AZ17" s="120"/>
      <c r="BA17" s="120"/>
      <c r="BB17" s="120"/>
      <c r="BC17" s="121"/>
      <c r="BD17" s="121"/>
      <c r="BE17" s="121"/>
      <c r="BF17" s="121"/>
      <c r="BG17" s="18"/>
    </row>
    <row r="18" spans="1:59" ht="21.75" customHeight="1">
      <c r="A18" s="73" t="s">
        <v>53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37"/>
      <c r="AC18" s="37"/>
      <c r="AD18" s="37"/>
      <c r="AE18" s="37"/>
      <c r="AF18" s="19" t="s">
        <v>15</v>
      </c>
      <c r="AG18" s="117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9"/>
      <c r="AY18" s="129"/>
      <c r="AZ18" s="129"/>
      <c r="BA18" s="129"/>
      <c r="BB18" s="129"/>
      <c r="BC18" s="130"/>
      <c r="BD18" s="130"/>
      <c r="BE18" s="130"/>
      <c r="BF18" s="130"/>
      <c r="BG18" s="20"/>
    </row>
    <row r="19" spans="1:58" ht="21.75" customHeight="1">
      <c r="A19" s="35" t="s">
        <v>54</v>
      </c>
      <c r="X19" s="67"/>
      <c r="Y19" s="67"/>
      <c r="Z19" s="67"/>
      <c r="AA19" s="67"/>
      <c r="AB19" s="67"/>
      <c r="AC19" s="67"/>
      <c r="AD19" s="67"/>
      <c r="AE19" s="37"/>
      <c r="AF19" s="63" t="s">
        <v>50</v>
      </c>
      <c r="AG19" s="126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Y19" s="68"/>
      <c r="AZ19" s="68"/>
      <c r="BA19" s="68"/>
      <c r="BB19" s="68"/>
      <c r="BC19" s="69"/>
      <c r="BD19" s="69"/>
      <c r="BE19" s="69"/>
      <c r="BF19" s="69"/>
    </row>
    <row r="20" spans="1:47" ht="21.75" customHeight="1">
      <c r="A20" s="35" t="s">
        <v>55</v>
      </c>
      <c r="X20" s="122"/>
      <c r="Y20" s="122"/>
      <c r="Z20" s="122"/>
      <c r="AA20" s="122"/>
      <c r="AB20" s="122"/>
      <c r="AC20" s="122"/>
      <c r="AD20" s="122"/>
      <c r="AE20" s="37"/>
      <c r="AF20" s="63" t="s">
        <v>51</v>
      </c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</row>
    <row r="21" spans="1:47" ht="21.75" customHeight="1">
      <c r="A21" s="35" t="s">
        <v>56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1">
        <f>AG18-AG19-AG20</f>
        <v>0</v>
      </c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3"/>
    </row>
    <row r="22" spans="1:47" ht="21.75" customHeight="1">
      <c r="A22" s="66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07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9"/>
    </row>
    <row r="23" spans="1:47" ht="21.75" customHeight="1">
      <c r="A23" s="70" t="s">
        <v>67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98">
        <f>AG21-AG22</f>
        <v>0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100"/>
    </row>
    <row r="24" spans="1:47" ht="21.75" customHeight="1">
      <c r="A24" s="97" t="s">
        <v>66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F24" s="19" t="s">
        <v>19</v>
      </c>
      <c r="AG24" s="98">
        <f>IF(AG23&gt;=0,AG23,0)</f>
        <v>0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100"/>
    </row>
    <row r="25" spans="1:67" ht="21.75" customHeight="1">
      <c r="A25" s="1" t="s">
        <v>41</v>
      </c>
      <c r="J25" s="21"/>
      <c r="AF25" s="19" t="s">
        <v>20</v>
      </c>
      <c r="AG25" s="98">
        <f>ROUND(0.02*AG24,2)</f>
        <v>0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100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67" ht="21.75" customHeight="1">
      <c r="A26" s="63" t="s">
        <v>21</v>
      </c>
      <c r="B26" s="113" t="s">
        <v>57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AF26" s="63" t="s">
        <v>21</v>
      </c>
      <c r="AG26" s="110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</row>
    <row r="27" spans="1:47" ht="21.75" customHeight="1">
      <c r="A27" s="35" t="s">
        <v>68</v>
      </c>
      <c r="X27" s="67"/>
      <c r="Y27" s="67"/>
      <c r="Z27" s="67"/>
      <c r="AA27" s="67"/>
      <c r="AB27" s="67"/>
      <c r="AC27" s="67"/>
      <c r="AD27" s="67"/>
      <c r="AF27" s="63" t="s">
        <v>22</v>
      </c>
      <c r="AG27" s="110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2"/>
    </row>
    <row r="28" spans="1:82" ht="21.75" customHeight="1">
      <c r="A28" s="35" t="s">
        <v>59</v>
      </c>
      <c r="S28" s="35"/>
      <c r="AF28" s="63" t="s">
        <v>23</v>
      </c>
      <c r="AG28" s="94">
        <f>AG25-AG26-AG27</f>
        <v>0</v>
      </c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  <c r="AY28" s="93"/>
      <c r="AZ28" s="93"/>
      <c r="BA28" s="93"/>
      <c r="BB28" s="93"/>
      <c r="BC28" s="93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D28" s="6"/>
    </row>
    <row r="29" spans="1:82" ht="21.75" customHeight="1">
      <c r="A29" s="35" t="s">
        <v>60</v>
      </c>
      <c r="AF29" s="63" t="s">
        <v>24</v>
      </c>
      <c r="AG29" s="94">
        <f>IF(BN29+BN30&lt;15,0,BN29+0)</f>
        <v>0</v>
      </c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6"/>
      <c r="BM29" s="6"/>
      <c r="BN29" s="55">
        <f>IF(ISBLANK($AP$9),0,(PRODUCT($AG$25,VLOOKUP($AP$9,Sheet1!$A$1:$G$50,IF($AP$11&lt;=$AP$10,2,IF($AP$11&lt;=$AP$10+10,3,IF($AP$11&lt;=$AP$10+15,4,IF($AP$11&lt;=$AP$10+20,5,IF($AP$11&lt;=$AP$10+30,6,7)))))))))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D29" s="6"/>
    </row>
    <row r="30" spans="1:82" ht="21.75" customHeight="1">
      <c r="A30" s="35" t="s">
        <v>61</v>
      </c>
      <c r="AF30" s="63" t="s">
        <v>25</v>
      </c>
      <c r="AG30" s="94">
        <f>IF(BN29+BN30&lt;15,0,BN30)</f>
        <v>0</v>
      </c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6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D30" s="6"/>
    </row>
    <row r="31" spans="1:82" ht="21.75" customHeight="1">
      <c r="A31" s="35" t="s">
        <v>62</v>
      </c>
      <c r="AF31" s="63" t="s">
        <v>26</v>
      </c>
      <c r="AG31" s="117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9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>
      <c r="A32" s="35" t="s">
        <v>69</v>
      </c>
      <c r="AF32" s="63" t="s">
        <v>27</v>
      </c>
      <c r="AG32" s="98">
        <f>AG28+AG29+AG30+AG31</f>
        <v>0</v>
      </c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100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47" ht="21.75" customHeight="1">
      <c r="A33" s="35" t="s">
        <v>63</v>
      </c>
      <c r="AF33" s="63" t="s">
        <v>52</v>
      </c>
      <c r="AG33" s="104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6"/>
    </row>
    <row r="34" spans="1:47" ht="30" customHeight="1">
      <c r="A34" s="73" t="s">
        <v>65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C34" s="6"/>
      <c r="AD34" s="64"/>
      <c r="AE34" s="64"/>
      <c r="AF34" s="65" t="s">
        <v>58</v>
      </c>
      <c r="AG34" s="114">
        <f>IF(AG23&lt;0,-AG23,0)</f>
        <v>0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6"/>
    </row>
    <row r="35" spans="1:47" ht="9.75" customHeight="1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40:47" ht="11.25" customHeight="1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ht="12.75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47" ht="10.5" customHeight="1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47" ht="10.5" customHeight="1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  <c r="AF39" s="87"/>
      <c r="AG39" s="88"/>
      <c r="AH39" s="88"/>
      <c r="AI39" s="88"/>
      <c r="AJ39" s="88"/>
      <c r="AK39" s="88"/>
      <c r="AL39" s="89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47" ht="10.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84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6"/>
      <c r="AF40" s="90"/>
      <c r="AG40" s="91"/>
      <c r="AH40" s="91"/>
      <c r="AI40" s="91"/>
      <c r="AJ40" s="91"/>
      <c r="AK40" s="91"/>
      <c r="AL40" s="92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47" ht="10.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3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47" ht="10.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84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6"/>
      <c r="AN43" s="49" t="s">
        <v>42</v>
      </c>
      <c r="AO43" s="50"/>
      <c r="AP43" s="50"/>
      <c r="AQ43" s="50"/>
      <c r="AR43" s="50"/>
      <c r="AS43" s="50"/>
      <c r="AT43" s="50"/>
      <c r="AU43" s="50"/>
    </row>
    <row r="44" spans="40:63" ht="9" customHeight="1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9" customHeight="1">
      <c r="A45" s="80" t="str">
        <f>"*021$"&amp;AQ2&amp;"$"&amp;"000$"&amp;AN46&amp;"*"</f>
        <v>*021$$000$101900*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47" ht="9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47" ht="9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N47" s="37"/>
      <c r="AO47" s="37"/>
      <c r="AP47" s="37"/>
      <c r="AQ47" s="37"/>
      <c r="AR47" s="37"/>
      <c r="AS47" s="37"/>
      <c r="AT47" s="37"/>
      <c r="AU47" s="37"/>
    </row>
    <row r="48" ht="7.5" customHeight="1"/>
  </sheetData>
  <sheetProtection sheet="1" selectLockedCells="1"/>
  <mergeCells count="45">
    <mergeCell ref="AQ2:AU2"/>
    <mergeCell ref="AP9:AU9"/>
    <mergeCell ref="AP10:AU10"/>
    <mergeCell ref="AX10:BF10"/>
    <mergeCell ref="AP11:AU11"/>
    <mergeCell ref="AX11:BF11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B26:L26"/>
    <mergeCell ref="AG26:AU26"/>
    <mergeCell ref="A24:Z24"/>
    <mergeCell ref="AG34:AU34"/>
    <mergeCell ref="AG31:AU31"/>
    <mergeCell ref="AG29:AU29"/>
    <mergeCell ref="AG21:AU21"/>
    <mergeCell ref="AG33:AU33"/>
    <mergeCell ref="AG22:AU22"/>
    <mergeCell ref="AG23:AU23"/>
    <mergeCell ref="AG24:AU24"/>
    <mergeCell ref="AG25:AU25"/>
    <mergeCell ref="AG27:AU27"/>
    <mergeCell ref="A45:AL47"/>
    <mergeCell ref="S39:AE40"/>
    <mergeCell ref="AF39:AL40"/>
    <mergeCell ref="A42:R43"/>
    <mergeCell ref="S42:AL43"/>
    <mergeCell ref="AY28:BC28"/>
    <mergeCell ref="AG28:AU28"/>
    <mergeCell ref="A34:AA34"/>
    <mergeCell ref="AG30:AU30"/>
    <mergeCell ref="AG32:AU32"/>
    <mergeCell ref="A18:AA18"/>
    <mergeCell ref="H9:Z9"/>
    <mergeCell ref="H10:Z10"/>
    <mergeCell ref="H11:Q11"/>
    <mergeCell ref="R11:U11"/>
    <mergeCell ref="V11:Z11"/>
  </mergeCells>
  <dataValidations count="3">
    <dataValidation allowBlank="1" showInputMessage="1" showErrorMessage="1" prompt="Must enter date in &quot;Date Paid&quot; field above to calculate interest" sqref="BR30:CB30 BN30:BO30"/>
    <dataValidation type="decimal" allowBlank="1" showInputMessage="1" showErrorMessage="1" error="Negative numbers are not allowed. " sqref="AG33:AU33 AG31:AU31 AG26:AU27 AG22:AU22 AG18:AU20">
      <formula1>0</formula1>
      <formula2>9999999999999.99</formula2>
    </dataValidation>
    <dataValidation type="list" allowBlank="1" showInputMessage="1" showErrorMessage="1" sqref="AP9:AU9">
      <formula1>$CC$1:$CC$7</formula1>
    </dataValidation>
  </dataValidations>
  <printOptions/>
  <pageMargins left="0.48" right="0.43" top="0.4" bottom="0.42" header="0.42" footer="0.42"/>
  <pageSetup fitToHeight="1" fitToWidth="1" horizontalDpi="600" verticalDpi="600" orientation="portrait" scale="89" r:id="rId1"/>
  <headerFooter alignWithMargins="0">
    <oddFooter>&amp;R&amp;7TXR-023.02
MODIFFIED BUSINESS TAX RETURN-MINING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16384" width="9.140625" style="34" customWidth="1"/>
  </cols>
  <sheetData>
    <row r="1" spans="2:7" s="31" customFormat="1" ht="11.25">
      <c r="B1" s="31">
        <v>0</v>
      </c>
      <c r="C1" s="31" t="s">
        <v>43</v>
      </c>
      <c r="D1" s="31" t="s">
        <v>44</v>
      </c>
      <c r="E1" s="31" t="s">
        <v>45</v>
      </c>
      <c r="F1" s="31" t="s">
        <v>46</v>
      </c>
      <c r="G1" s="31" t="s">
        <v>47</v>
      </c>
    </row>
    <row r="2" spans="1:7" ht="11.25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ht="11.25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ht="11.25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ht="11.25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ht="11.25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ht="11.25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ht="11.25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ht="11.25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ht="11.25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ht="11.25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ht="11.25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ht="11.25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ht="11.25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ht="11.25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ht="11.25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ht="11.25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ht="11.25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ht="11.25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ht="11.25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ht="11.25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ht="11.25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ht="11.25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ht="11.25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ht="11.25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ht="11.25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ht="11.25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ht="11.25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ht="11.25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ht="11.25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ht="11.25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ht="11.25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ht="11.25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ht="11.25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ht="11.25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ht="11.25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ht="11.25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ht="11.25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ht="11.25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ht="11.25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ht="11.25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ht="11.25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ht="11.25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ht="11.25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ht="11.25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ht="11.25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ht="11.25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ht="11.25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7" ht="11.25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7" ht="11.25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6">
      <selection activeCell="A58" sqref="A58"/>
    </sheetView>
  </sheetViews>
  <sheetFormatPr defaultColWidth="9.140625" defaultRowHeight="12.75"/>
  <cols>
    <col min="1" max="16384" width="9.140625" style="34" customWidth="1"/>
  </cols>
  <sheetData>
    <row r="1" spans="1:2" ht="11.25">
      <c r="A1" s="32">
        <v>37986</v>
      </c>
      <c r="B1" s="32">
        <v>38017</v>
      </c>
    </row>
    <row r="2" spans="1:2" ht="11.25">
      <c r="A2" s="32">
        <v>38077</v>
      </c>
      <c r="B2" s="32">
        <v>38107</v>
      </c>
    </row>
    <row r="3" spans="1:2" ht="11.25">
      <c r="A3" s="32">
        <v>38168</v>
      </c>
      <c r="B3" s="32">
        <v>38199</v>
      </c>
    </row>
    <row r="4" spans="1:2" ht="11.25">
      <c r="A4" s="32">
        <v>38260</v>
      </c>
      <c r="B4" s="32">
        <v>38291</v>
      </c>
    </row>
    <row r="5" spans="1:2" ht="11.25">
      <c r="A5" s="32">
        <v>38352</v>
      </c>
      <c r="B5" s="32">
        <v>38383</v>
      </c>
    </row>
    <row r="6" spans="1:2" ht="11.25">
      <c r="A6" s="32">
        <v>38442</v>
      </c>
      <c r="B6" s="32">
        <v>38472</v>
      </c>
    </row>
    <row r="7" spans="1:2" ht="11.25">
      <c r="A7" s="32">
        <v>38533</v>
      </c>
      <c r="B7" s="32">
        <v>38564</v>
      </c>
    </row>
    <row r="8" spans="1:2" ht="11.25">
      <c r="A8" s="32">
        <v>38625</v>
      </c>
      <c r="B8" s="32">
        <v>38656</v>
      </c>
    </row>
    <row r="9" spans="1:2" ht="11.25">
      <c r="A9" s="32">
        <v>38717</v>
      </c>
      <c r="B9" s="32">
        <v>38748</v>
      </c>
    </row>
    <row r="10" spans="1:2" ht="11.25">
      <c r="A10" s="32">
        <v>38807</v>
      </c>
      <c r="B10" s="32">
        <v>38837</v>
      </c>
    </row>
    <row r="11" spans="1:2" ht="11.25">
      <c r="A11" s="32">
        <v>38898</v>
      </c>
      <c r="B11" s="32">
        <v>38929</v>
      </c>
    </row>
    <row r="12" spans="1:2" ht="11.25">
      <c r="A12" s="32">
        <v>38990</v>
      </c>
      <c r="B12" s="32">
        <v>39021</v>
      </c>
    </row>
    <row r="13" spans="1:2" ht="11.25">
      <c r="A13" s="32">
        <v>39082</v>
      </c>
      <c r="B13" s="32">
        <v>39113</v>
      </c>
    </row>
    <row r="14" spans="1:2" ht="11.25">
      <c r="A14" s="32">
        <v>39172</v>
      </c>
      <c r="B14" s="32">
        <v>39202</v>
      </c>
    </row>
    <row r="15" spans="1:2" ht="11.25">
      <c r="A15" s="32">
        <v>39263</v>
      </c>
      <c r="B15" s="32">
        <v>39294</v>
      </c>
    </row>
    <row r="16" spans="1:2" ht="11.25">
      <c r="A16" s="32">
        <v>39355</v>
      </c>
      <c r="B16" s="32">
        <v>39386</v>
      </c>
    </row>
    <row r="17" spans="1:2" ht="11.25">
      <c r="A17" s="32">
        <v>39447</v>
      </c>
      <c r="B17" s="32">
        <v>39478</v>
      </c>
    </row>
    <row r="18" spans="1:2" ht="11.25">
      <c r="A18" s="32">
        <v>39538</v>
      </c>
      <c r="B18" s="32">
        <v>39568</v>
      </c>
    </row>
    <row r="19" spans="1:2" ht="11.25">
      <c r="A19" s="32">
        <v>39629</v>
      </c>
      <c r="B19" s="32">
        <v>39660</v>
      </c>
    </row>
    <row r="20" spans="1:2" ht="11.25">
      <c r="A20" s="32">
        <v>39721</v>
      </c>
      <c r="B20" s="32">
        <v>39755</v>
      </c>
    </row>
    <row r="21" spans="1:2" ht="11.25">
      <c r="A21" s="32">
        <v>39813</v>
      </c>
      <c r="B21" s="32">
        <v>39846</v>
      </c>
    </row>
    <row r="22" spans="1:2" ht="11.25">
      <c r="A22" s="32">
        <v>39903</v>
      </c>
      <c r="B22" s="32">
        <v>39933</v>
      </c>
    </row>
    <row r="23" spans="1:2" ht="11.25">
      <c r="A23" s="32">
        <v>39994</v>
      </c>
      <c r="B23" s="32">
        <v>40025</v>
      </c>
    </row>
    <row r="24" spans="1:2" ht="11.25">
      <c r="A24" s="32">
        <v>40086</v>
      </c>
      <c r="B24" s="32">
        <v>40119</v>
      </c>
    </row>
    <row r="25" spans="1:2" ht="11.25">
      <c r="A25" s="32">
        <v>40178</v>
      </c>
      <c r="B25" s="32">
        <v>40210</v>
      </c>
    </row>
    <row r="26" spans="1:2" ht="11.25">
      <c r="A26" s="32">
        <v>40268</v>
      </c>
      <c r="B26" s="32">
        <v>40298</v>
      </c>
    </row>
    <row r="27" spans="1:2" ht="11.25">
      <c r="A27" s="32">
        <v>40359</v>
      </c>
      <c r="B27" s="32">
        <v>40392</v>
      </c>
    </row>
    <row r="28" spans="1:2" ht="11.25">
      <c r="A28" s="32">
        <v>40451</v>
      </c>
      <c r="B28" s="32">
        <v>40483</v>
      </c>
    </row>
    <row r="29" spans="1:2" ht="11.25">
      <c r="A29" s="32">
        <v>40543</v>
      </c>
      <c r="B29" s="32">
        <v>40574</v>
      </c>
    </row>
    <row r="30" spans="1:2" ht="11.25">
      <c r="A30" s="32">
        <v>40633</v>
      </c>
      <c r="B30" s="32">
        <v>40665</v>
      </c>
    </row>
    <row r="31" spans="1:2" ht="11.25">
      <c r="A31" s="32">
        <v>40724</v>
      </c>
      <c r="B31" s="32">
        <v>40756</v>
      </c>
    </row>
    <row r="32" spans="1:2" ht="11.25">
      <c r="A32" s="32">
        <v>40816</v>
      </c>
      <c r="B32" s="32">
        <v>40847</v>
      </c>
    </row>
    <row r="33" spans="1:2" ht="11.25">
      <c r="A33" s="32">
        <v>40908</v>
      </c>
      <c r="B33" s="32">
        <v>40939</v>
      </c>
    </row>
    <row r="34" spans="1:2" ht="11.25">
      <c r="A34" s="32">
        <v>40999</v>
      </c>
      <c r="B34" s="32">
        <v>41029</v>
      </c>
    </row>
    <row r="35" spans="1:2" ht="11.25">
      <c r="A35" s="32">
        <v>41090</v>
      </c>
      <c r="B35" s="32">
        <v>41121</v>
      </c>
    </row>
    <row r="36" spans="1:2" ht="11.25">
      <c r="A36" s="32">
        <v>41182</v>
      </c>
      <c r="B36" s="32">
        <v>41213</v>
      </c>
    </row>
    <row r="37" spans="1:2" ht="11.25">
      <c r="A37" s="32">
        <v>41274</v>
      </c>
      <c r="B37" s="32">
        <v>41305</v>
      </c>
    </row>
    <row r="38" spans="1:2" ht="11.25">
      <c r="A38" s="32">
        <v>41364</v>
      </c>
      <c r="B38" s="32">
        <v>41394</v>
      </c>
    </row>
    <row r="39" spans="1:2" ht="11.25">
      <c r="A39" s="32">
        <v>41455</v>
      </c>
      <c r="B39" s="32">
        <v>41486</v>
      </c>
    </row>
    <row r="40" spans="1:2" ht="11.25">
      <c r="A40" s="32">
        <v>41547</v>
      </c>
      <c r="B40" s="32">
        <v>41578</v>
      </c>
    </row>
    <row r="41" spans="1:2" ht="11.25">
      <c r="A41" s="32">
        <v>41639</v>
      </c>
      <c r="B41" s="32">
        <v>41670</v>
      </c>
    </row>
    <row r="42" spans="1:2" ht="11.25">
      <c r="A42" s="32">
        <v>41729</v>
      </c>
      <c r="B42" s="32">
        <v>41759</v>
      </c>
    </row>
    <row r="43" spans="1:2" ht="11.25">
      <c r="A43" s="32">
        <v>41820</v>
      </c>
      <c r="B43" s="32">
        <v>41851</v>
      </c>
    </row>
    <row r="44" spans="1:2" ht="11.25">
      <c r="A44" s="32">
        <v>41912</v>
      </c>
      <c r="B44" s="32">
        <v>41946</v>
      </c>
    </row>
    <row r="45" spans="1:2" ht="11.25">
      <c r="A45" s="32">
        <v>42004</v>
      </c>
      <c r="B45" s="32">
        <v>42037</v>
      </c>
    </row>
    <row r="46" spans="1:2" ht="11.25">
      <c r="A46" s="32">
        <v>42094</v>
      </c>
      <c r="B46" s="32">
        <v>42124</v>
      </c>
    </row>
    <row r="47" spans="1:2" ht="11.25">
      <c r="A47" s="32">
        <v>42185</v>
      </c>
      <c r="B47" s="32">
        <v>42216</v>
      </c>
    </row>
    <row r="48" spans="1:2" ht="11.25">
      <c r="A48" s="32">
        <v>42277</v>
      </c>
      <c r="B48" s="32">
        <v>42310</v>
      </c>
    </row>
    <row r="49" spans="1:2" ht="11.25">
      <c r="A49" s="32">
        <v>42369</v>
      </c>
      <c r="B49" s="32">
        <v>42401</v>
      </c>
    </row>
    <row r="50" spans="1:2" ht="11.25">
      <c r="A50" s="32">
        <v>42460</v>
      </c>
      <c r="B50" s="32">
        <v>42492</v>
      </c>
    </row>
    <row r="51" spans="1:2" ht="11.25">
      <c r="A51" s="32">
        <v>42551</v>
      </c>
      <c r="B51" s="32">
        <v>42583</v>
      </c>
    </row>
    <row r="52" spans="1:2" ht="11.25">
      <c r="A52" s="32">
        <v>42643</v>
      </c>
      <c r="B52" s="32">
        <v>42674</v>
      </c>
    </row>
    <row r="53" spans="1:2" ht="11.25">
      <c r="A53" s="32">
        <v>42735</v>
      </c>
      <c r="B53" s="32">
        <v>42766</v>
      </c>
    </row>
    <row r="54" spans="1:2" ht="11.25">
      <c r="A54" s="32">
        <v>42825</v>
      </c>
      <c r="B54" s="32">
        <v>42856</v>
      </c>
    </row>
    <row r="55" spans="1:2" ht="11.25">
      <c r="A55" s="32">
        <v>42916</v>
      </c>
      <c r="B55" s="32">
        <v>42947</v>
      </c>
    </row>
    <row r="56" spans="1:2" ht="11.25">
      <c r="A56" s="32">
        <v>43008</v>
      </c>
      <c r="B56" s="32">
        <v>43039</v>
      </c>
    </row>
    <row r="57" spans="1:2" ht="11.25">
      <c r="A57" s="32">
        <v>43100</v>
      </c>
      <c r="B57" s="32">
        <v>43131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N24" sqref="N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147725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Nelles</dc:creator>
  <cp:keywords/>
  <dc:description/>
  <cp:lastModifiedBy>Kathleen Douglas</cp:lastModifiedBy>
  <cp:lastPrinted>2017-04-18T19:59:48Z</cp:lastPrinted>
  <dcterms:created xsi:type="dcterms:W3CDTF">2006-05-19T20:41:14Z</dcterms:created>
  <dcterms:modified xsi:type="dcterms:W3CDTF">2017-09-08T14:52:42Z</dcterms:modified>
  <cp:category/>
  <cp:version/>
  <cp:contentType/>
  <cp:contentStatus/>
</cp:coreProperties>
</file>