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0110" yWindow="690" windowWidth="10800" windowHeight="9555" activeTab="3"/>
  </bookViews>
  <sheets>
    <sheet name="SUMMARY" sheetId="4" r:id="rId1"/>
    <sheet name="BCCRT" sheetId="5" r:id="rId2"/>
    <sheet name="SCCRT" sheetId="6" r:id="rId3"/>
    <sheet name="CIG TAX" sheetId="7" r:id="rId4"/>
    <sheet name="LIQ TAX" sheetId="8" r:id="rId5"/>
    <sheet name="RPTT" sheetId="9" r:id="rId6"/>
    <sheet name="Gov't Services" sheetId="10" r:id="rId7"/>
    <sheet name="CTX DISTRIBUTION" sheetId="11" r:id="rId8"/>
    <sheet name="MONTHLY WA" sheetId="12" r:id="rId9"/>
    <sheet name="White Pine" sheetId="13" r:id="rId10"/>
    <sheet name="SCCRT In State" sheetId="14" r:id="rId11"/>
    <sheet name="SCCRT Out of State" sheetId="15" r:id="rId12"/>
  </sheets>
  <definedNames>
    <definedName name="_xlnm.Print_Area" localSheetId="1">'BCCRT'!$A$1:$N$39</definedName>
    <definedName name="_xlnm.Print_Area" localSheetId="2">'SCCRT'!$A$1:$N$39</definedName>
    <definedName name="_xlnm.Print_Titles" localSheetId="7">'CTX DISTRIBUTION'!$1:$2</definedName>
  </definedNames>
  <calcPr calcId="145621"/>
</workbook>
</file>

<file path=xl/comments4.xml><?xml version="1.0" encoding="utf-8"?>
<comments xmlns="http://schemas.openxmlformats.org/spreadsheetml/2006/main">
  <authors>
    <author>marih</author>
    <author>Valued Gateway Client</author>
    <author>Michael Pelham</author>
  </authors>
  <commentList>
    <comment ref="A24" authorId="0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Total Distribution - County column from cigarette stat report</t>
        </r>
      </text>
    </comment>
    <comment ref="A26" authorId="0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administrative costs" line from Totals column on cigarette stat report</t>
        </r>
      </text>
    </comment>
    <comment ref="A27" authorId="0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"Less refunds" line from Totals column on cigarette stat report</t>
        </r>
      </text>
    </comment>
    <comment ref="A29" authorId="0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"Total distribution" line from State column on cigarette stat report</t>
        </r>
      </text>
    </comment>
    <comment ref="A31" authorId="0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Should equal "Total receipts" line in Totals column on cigarette stat report</t>
        </r>
      </text>
    </comment>
    <comment ref="A33" authorId="1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From "Plus license fees" line in totals column of cigarette stat report.
s/b only county funds- 
</t>
        </r>
      </text>
    </comment>
    <comment ref="A35" authorId="1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total collections minus refunds</t>
        </r>
      </text>
    </comment>
    <comment ref="E35" authorId="2">
      <text>
        <r>
          <rPr>
            <b/>
            <sz val="9"/>
            <rFont val="Tahoma"/>
            <family val="2"/>
          </rPr>
          <t>Michael Pelham 12-23-14:</t>
        </r>
        <r>
          <rPr>
            <sz val="9"/>
            <rFont val="Tahoma"/>
            <family val="2"/>
          </rPr>
          <t xml:space="preserve">
Subtracted the OTP refunds from DAWN</t>
        </r>
      </text>
    </comment>
    <comment ref="I35" authorId="2">
      <text>
        <r>
          <rPr>
            <b/>
            <sz val="9"/>
            <rFont val="Tahoma"/>
            <family val="2"/>
          </rPr>
          <t>Michael Pelham 4-27-15:</t>
        </r>
        <r>
          <rPr>
            <sz val="9"/>
            <rFont val="Tahoma"/>
            <family val="2"/>
          </rPr>
          <t xml:space="preserve">
Subtracted refunds from DAWN</t>
        </r>
      </text>
    </comment>
    <comment ref="A36" authorId="0">
      <text>
        <r>
          <rPr>
            <b/>
            <sz val="8"/>
            <rFont val="Tahoma"/>
            <family val="2"/>
          </rPr>
          <t>marih:</t>
        </r>
        <r>
          <rPr>
            <sz val="8"/>
            <rFont val="Tahoma"/>
            <family val="2"/>
          </rPr>
          <t xml:space="preserve">
From "Stamps sold" line in Totals column of cigarette stat report</t>
        </r>
      </text>
    </comment>
  </commentList>
</comments>
</file>

<file path=xl/comments6.xml><?xml version="1.0" encoding="utf-8"?>
<comments xmlns="http://schemas.openxmlformats.org/spreadsheetml/2006/main">
  <authors>
    <author>Michael Pelham</author>
  </authors>
  <commentList>
    <comment ref="J9" authorId="0">
      <text>
        <r>
          <rPr>
            <b/>
            <sz val="9"/>
            <rFont val="Tahoma"/>
            <family val="2"/>
          </rPr>
          <t>Michael Pelham:</t>
        </r>
        <r>
          <rPr>
            <sz val="9"/>
            <rFont val="Tahoma"/>
            <family val="2"/>
          </rPr>
          <t xml:space="preserve">
Douglas County failed to submit a timely payment.  Will put their payment in April distribution.</t>
        </r>
      </text>
    </comment>
    <comment ref="G12" authorId="0">
      <text>
        <r>
          <rPr>
            <b/>
            <sz val="9"/>
            <rFont val="Tahoma"/>
            <family val="2"/>
          </rPr>
          <t>Michael Pelham:</t>
        </r>
        <r>
          <rPr>
            <sz val="9"/>
            <rFont val="Tahoma"/>
            <family val="2"/>
          </rPr>
          <t xml:space="preserve">
There is an additional $77.55 this month made for a correction</t>
        </r>
      </text>
    </comment>
  </commentList>
</comments>
</file>

<file path=xl/comments9.xml><?xml version="1.0" encoding="utf-8"?>
<comments xmlns="http://schemas.openxmlformats.org/spreadsheetml/2006/main">
  <authors>
    <author>Valued Gateway Client</author>
  </authors>
  <commentList>
    <comment ref="A31" authorId="0">
      <text>
        <r>
          <rPr>
            <b/>
            <sz val="8"/>
            <rFont val="Tahoma"/>
            <family val="2"/>
          </rPr>
          <t>Valued Gateway Client:</t>
        </r>
        <r>
          <rPr>
            <sz val="8"/>
            <rFont val="Tahoma"/>
            <family val="2"/>
          </rPr>
          <t xml:space="preserve">
extended until June 30, 2014</t>
        </r>
      </text>
    </comment>
  </commentList>
</comments>
</file>

<file path=xl/sharedStrings.xml><?xml version="1.0" encoding="utf-8"?>
<sst xmlns="http://schemas.openxmlformats.org/spreadsheetml/2006/main" count="622" uniqueCount="268">
  <si>
    <t>CONSOLIDATED TAX DISTRIBUTION</t>
  </si>
  <si>
    <t>REVENUE SUMMARY BY COUNTY</t>
  </si>
  <si>
    <t>COUNTY</t>
  </si>
  <si>
    <t>BCCRT</t>
  </si>
  <si>
    <t>SCCRT</t>
  </si>
  <si>
    <t>CIGARETTE</t>
  </si>
  <si>
    <t>LIQUOR</t>
  </si>
  <si>
    <t>RPTT</t>
  </si>
  <si>
    <t>GST</t>
  </si>
  <si>
    <t>TOTAL</t>
  </si>
  <si>
    <t>CARSON CITY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</si>
  <si>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</si>
  <si>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</si>
  <si>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</si>
  <si>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</si>
  <si>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</si>
  <si>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</si>
  <si>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</si>
  <si>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</si>
  <si>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</si>
  <si>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</si>
  <si>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</si>
  <si>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</si>
  <si>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PERSHING</t>
  </si>
  <si>
    <t>STOREY</t>
  </si>
  <si>
    <t>WASHOE</t>
  </si>
  <si>
    <t>WHITE PINE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</si>
  <si>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</si>
  <si>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</si>
  <si>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</si>
  <si>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</si>
  <si>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</si>
  <si>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</si>
  <si>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</si>
  <si>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</si>
  <si>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</si>
  <si>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</si>
  <si>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</si>
  <si>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</si>
  <si>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 DATE</t>
  </si>
  <si>
    <t>GENERAL FUND</t>
  </si>
  <si>
    <t>STAR BONDS</t>
  </si>
  <si>
    <t>Gross Revenue</t>
  </si>
  <si>
    <t>Total</t>
  </si>
  <si>
    <t>Less Emergency Fund</t>
  </si>
  <si>
    <t>Gross Revenue Comparison</t>
  </si>
  <si>
    <t>ADMIN. FEES</t>
  </si>
  <si>
    <t>REFUNDS</t>
  </si>
  <si>
    <t>STATE SHARE</t>
  </si>
  <si>
    <t>TOTAL RECEIPTS</t>
  </si>
  <si>
    <t>LICENSE FEES</t>
  </si>
  <si>
    <t>ASSESSMENTS</t>
  </si>
  <si>
    <t>OTHER TOBACCO PROD.</t>
  </si>
  <si>
    <t>PACKAGES</t>
  </si>
  <si>
    <t xml:space="preserve"> </t>
  </si>
  <si>
    <t>STATE GENERAL FUND</t>
  </si>
  <si>
    <t>LIQUOR PROGRAM ACCT</t>
  </si>
  <si>
    <t>TOTAL DISTRIBUTIONS</t>
  </si>
  <si>
    <t>LICENSE/CERT FEES</t>
  </si>
  <si>
    <t>BEER - GALLONS</t>
  </si>
  <si>
    <t>UNDER 14% - GALLONS</t>
  </si>
  <si>
    <t>14 - 22% - GALLONS</t>
  </si>
  <si>
    <t>OVER 22% - GALLONS</t>
  </si>
  <si>
    <t>TOTAL GALLONS</t>
  </si>
  <si>
    <t>ENTITY</t>
  </si>
  <si>
    <t>THE COUNTY OF CARSON CITY</t>
  </si>
  <si>
    <t>SPECIAL DISTRICTS</t>
  </si>
  <si>
    <t>CARSON-TRUCKEE WATER CONSERVANCY</t>
  </si>
  <si>
    <t>SIERRA FOREST FIRE PROTECTION</t>
  </si>
  <si>
    <t>TOTAL CARSON CITY</t>
  </si>
  <si>
    <t xml:space="preserve">THE COUNTY OF CHURCHILL </t>
  </si>
  <si>
    <t>LOCAL GOVERNMENTS</t>
  </si>
  <si>
    <t>CHURCHILL COUNTY</t>
  </si>
  <si>
    <t>FALLON</t>
  </si>
  <si>
    <t>CHURCHILL MOSQUITO ABATEMENT GID</t>
  </si>
  <si>
    <t>TOTAL CHURCHILL COUNTY</t>
  </si>
  <si>
    <t>THE COUNTY OF CLARK</t>
  </si>
  <si>
    <t>ENTERPRISE DISTRICT</t>
  </si>
  <si>
    <t>KYLE CANYON WATER DISTRICT</t>
  </si>
  <si>
    <t>CLARK COUNTY</t>
  </si>
  <si>
    <t>BOULDER CITY</t>
  </si>
  <si>
    <t>HENDERSON</t>
  </si>
  <si>
    <t>LAS VEGAS</t>
  </si>
  <si>
    <t>MESQUITE</t>
  </si>
  <si>
    <t>NORTH LAS VEGAS</t>
  </si>
  <si>
    <t>BUNKERVILLE</t>
  </si>
  <si>
    <t>ENTERPRISE</t>
  </si>
  <si>
    <t>GLENDALE</t>
  </si>
  <si>
    <t>LAUGHLIN</t>
  </si>
  <si>
    <t xml:space="preserve">MOAPA VALLEY </t>
  </si>
  <si>
    <t>PARADISE</t>
  </si>
  <si>
    <t>SEARCHLIGHT</t>
  </si>
  <si>
    <t>SPRING VALLEY</t>
  </si>
  <si>
    <t>SUMMERLIN</t>
  </si>
  <si>
    <t>SUNRISE MANOR</t>
  </si>
  <si>
    <t>WHITNEY</t>
  </si>
  <si>
    <t>WINCHESTER</t>
  </si>
  <si>
    <t>BOULDER LIBRARY DISTRICT</t>
  </si>
  <si>
    <t xml:space="preserve">CLARK COUNTY FIRE PROTECTION </t>
  </si>
  <si>
    <t>HENDERSON LIBRARY DISTRICT</t>
  </si>
  <si>
    <t>LAS VEGAS/CLARK CO LIBRARY DISTRICT</t>
  </si>
  <si>
    <t xml:space="preserve">MOAPA FIRE PROTECTION </t>
  </si>
  <si>
    <t>MT CHARLESTON FIRE PROTECTION</t>
  </si>
  <si>
    <t>TOTAL CLARK COUNTY</t>
  </si>
  <si>
    <t>THE COUNTY OF DOUGLAS</t>
  </si>
  <si>
    <t xml:space="preserve">ENTERPRISE DISTRICTS </t>
  </si>
  <si>
    <t>DOUGLAS COUNTY SEWER IMPROVEMENT GID</t>
  </si>
  <si>
    <t>ELK POINT SANITATION GID</t>
  </si>
  <si>
    <t>MINDEN/GARDNERVILLE SANITATION GID</t>
  </si>
  <si>
    <t>TAHOE DOUGLAS SEWER IMPROVEMENT GID</t>
  </si>
  <si>
    <t>DOUGLAS COUNTY</t>
  </si>
  <si>
    <t>GARDNERVILLE</t>
  </si>
  <si>
    <t>GENOA</t>
  </si>
  <si>
    <t>MINDEN</t>
  </si>
  <si>
    <t>CAVE ROCK GID</t>
  </si>
  <si>
    <t>DOUGLAS MOSQUITO PROTECTION GID</t>
  </si>
  <si>
    <t>EAST FORK FIRE PROTECTION</t>
  </si>
  <si>
    <t>GARDNERVILLE RANCHOS GID</t>
  </si>
  <si>
    <t>INDIAN HILLS GID</t>
  </si>
  <si>
    <t>KINGSBURY GID</t>
  </si>
  <si>
    <t>LAKERIDGE GID</t>
  </si>
  <si>
    <t>LOGAN CREEK GID</t>
  </si>
  <si>
    <t>MARLA BAY GID</t>
  </si>
  <si>
    <t>OLIVER PARK GID</t>
  </si>
  <si>
    <t>ROUND HILL GID</t>
  </si>
  <si>
    <t>SKYLAND GID</t>
  </si>
  <si>
    <t>TAHOE DOUGLAS FIRE PROTECTION</t>
  </si>
  <si>
    <t>TOPAZ RANCH GID</t>
  </si>
  <si>
    <t>ZEPHYR COVE GID</t>
  </si>
  <si>
    <t>ZEPHYR HEIGHTS GID</t>
  </si>
  <si>
    <t>ZEPHYR KNOLLS GID</t>
  </si>
  <si>
    <t>TOTAL DOUGLAS COUNTY</t>
  </si>
  <si>
    <t>THE COUNTY OF ELKO</t>
  </si>
  <si>
    <t xml:space="preserve">ENTERPRISE DISTRICT </t>
  </si>
  <si>
    <t>ELKO CONVENTION/VISITORS AUTHORITY</t>
  </si>
  <si>
    <t>ELKO TELEVISION DISTRICT</t>
  </si>
  <si>
    <t>ELKO COUNTY</t>
  </si>
  <si>
    <t>CARLIN</t>
  </si>
  <si>
    <t>ELKO CITY</t>
  </si>
  <si>
    <t>WELLS</t>
  </si>
  <si>
    <t>WEST WENDOVER</t>
  </si>
  <si>
    <t>JACKPOT</t>
  </si>
  <si>
    <t>MONTELLO</t>
  </si>
  <si>
    <t>MOUNTAIN CITY</t>
  </si>
  <si>
    <t>TOTAL ELKO COUNTY</t>
  </si>
  <si>
    <t xml:space="preserve">THE COUNTY OF ESMERALDA  </t>
  </si>
  <si>
    <t>ESMERALDA COUNTY</t>
  </si>
  <si>
    <t>GOLDFIELD</t>
  </si>
  <si>
    <t>SILVER PEAK</t>
  </si>
  <si>
    <t>TOTAL ESMERALDA COUNTY</t>
  </si>
  <si>
    <t>THE COUNTY OF EUREKA</t>
  </si>
  <si>
    <t>EUREKA TELEVISION DISTRICT</t>
  </si>
  <si>
    <t>EUREKA COUNTY</t>
  </si>
  <si>
    <t>CRESENT VALLEY</t>
  </si>
  <si>
    <t>DIAMOND VALLEY RODENT</t>
  </si>
  <si>
    <t>DIAMOND VALLEY WEED</t>
  </si>
  <si>
    <t>TOTAL EUREKA COUNTY</t>
  </si>
  <si>
    <t>THE COUNTY OF HUMBOLDT</t>
  </si>
  <si>
    <t>HUMBOLDT COUNTY</t>
  </si>
  <si>
    <t>WINNEMUCCA</t>
  </si>
  <si>
    <t>GOLCONDA FIRE PROTECTION</t>
  </si>
  <si>
    <t>HUMBOLDT FIRE PROTECTION</t>
  </si>
  <si>
    <t>HUMBOLDT HOSPITAL DISTRICT</t>
  </si>
  <si>
    <t>MCDERMIT FIRE PROTECTION</t>
  </si>
  <si>
    <t>OROVADA COMMUNITY SERVICES GID</t>
  </si>
  <si>
    <t>OROVADA FIRE PROTECTION</t>
  </si>
  <si>
    <t>PARADISE FIRE PROTECTION</t>
  </si>
  <si>
    <t>PUEBLO FIRE PROTECTION</t>
  </si>
  <si>
    <t>WINNEMUCCA RURAL FIRE PROTECTION</t>
  </si>
  <si>
    <t>TOTAL HUMBOLDT COUNTY</t>
  </si>
  <si>
    <t>THE COUNTY OF LANDER</t>
  </si>
  <si>
    <t>LANDER CO SEWER IMPROVEMENT DISTRICT #2</t>
  </si>
  <si>
    <t>LANDER COUNTY</t>
  </si>
  <si>
    <t>AUSTIN</t>
  </si>
  <si>
    <t>BATTLE MOUNTAIN</t>
  </si>
  <si>
    <t>KINGSTON</t>
  </si>
  <si>
    <t>LANDER HOSPITAL DISTRICT</t>
  </si>
  <si>
    <t>TOTAL LANDER COUNTY</t>
  </si>
  <si>
    <t>THE COUNTY OF LINCOLN</t>
  </si>
  <si>
    <t>LINCOLN COUNTY</t>
  </si>
  <si>
    <t>CALIENTE</t>
  </si>
  <si>
    <t>ALAMO</t>
  </si>
  <si>
    <t>PANACA</t>
  </si>
  <si>
    <t>PIOCHE</t>
  </si>
  <si>
    <t>LINCOLN COUNTY HOSPITAL DISTRICT</t>
  </si>
  <si>
    <t>PAHRANAGAT VALLEY FIRE PROTECTION</t>
  </si>
  <si>
    <t>PIOCHE FIRE PROTECTION</t>
  </si>
  <si>
    <t>TOTAL LINCOLN COUNTY</t>
  </si>
  <si>
    <t>THE COUNTY OF LYON</t>
  </si>
  <si>
    <t>STAGECOACH GID</t>
  </si>
  <si>
    <t>WILLOWCREEK GID</t>
  </si>
  <si>
    <t>LYON COUNTY</t>
  </si>
  <si>
    <t>FERNLEY</t>
  </si>
  <si>
    <t>YERINGTON</t>
  </si>
  <si>
    <t>CENTRAL LYON FIRE PROTECTION</t>
  </si>
  <si>
    <t>MASON VALLEY FIRE PROTECTION</t>
  </si>
  <si>
    <t>MASON VALLEY MOSQUITO ABATEMENT</t>
  </si>
  <si>
    <t>NORTH LYON FIRE PROTECTION</t>
  </si>
  <si>
    <t>SILVER SPRINGS STAGECOACH HOSPITAL</t>
  </si>
  <si>
    <t>SMITH VALLEY FIRE PROTECTION</t>
  </si>
  <si>
    <t>SOUTH  LYON HOSPITAL DISTRICT</t>
  </si>
  <si>
    <t>TOTAL LYON COUNTY</t>
  </si>
  <si>
    <t xml:space="preserve">THE COUNTY OF MINERAL </t>
  </si>
  <si>
    <t>MINERAL COUNTY</t>
  </si>
  <si>
    <t>MINERAL COUNTY HOSPITAL DISTRICT</t>
  </si>
  <si>
    <t>TOTAL MINERAL COUNTY</t>
  </si>
  <si>
    <t>THE COUNTY OF NYE *</t>
  </si>
  <si>
    <t>NYE COUNTY</t>
  </si>
  <si>
    <t>AMARGOSA</t>
  </si>
  <si>
    <t>BEATTY</t>
  </si>
  <si>
    <t>GABBS</t>
  </si>
  <si>
    <t>MANHATTAN</t>
  </si>
  <si>
    <t>PAHRUMP</t>
  </si>
  <si>
    <t>ROUND MOUNTAIN</t>
  </si>
  <si>
    <t>TONOPAH</t>
  </si>
  <si>
    <t>AMARGOSA LIBRARY DISTRICT</t>
  </si>
  <si>
    <t>BEATTY LIBRARY DISTRICT</t>
  </si>
  <si>
    <t>PAHRUMP LIBRARY DISTRICT</t>
  </si>
  <si>
    <t>PAHRUMP SWIM POOL GID</t>
  </si>
  <si>
    <t>SMOKY VALLEY LIBRARY DISTRICT</t>
  </si>
  <si>
    <t>TONOPAH LIBRARY DISTRICT</t>
  </si>
  <si>
    <t>TOTAL NYE COUNTY</t>
  </si>
  <si>
    <t xml:space="preserve">THE COUNTY OF PERSHING </t>
  </si>
  <si>
    <t>PERSHING COUNTY</t>
  </si>
  <si>
    <t>LOVELOCK</t>
  </si>
  <si>
    <t>PERSHING COUNTY HOSPITAL DISTRICT</t>
  </si>
  <si>
    <t>TOTAL PERSHING COUNTY</t>
  </si>
  <si>
    <t>THE COUNTY OF STOREY</t>
  </si>
  <si>
    <t>STOREY COUNTY</t>
  </si>
  <si>
    <t>TOTAL STOREY COUNTY</t>
  </si>
  <si>
    <t>THE COUNTY OF WASHOE</t>
  </si>
  <si>
    <t>SUN VALLEY WATER AND SANITATION GID</t>
  </si>
  <si>
    <t>VERDI TELEVISION GID</t>
  </si>
  <si>
    <t>LEMMON VALLEY UNDERGROUND WATER BASIN</t>
  </si>
  <si>
    <t>WASHOE COUNTY</t>
  </si>
  <si>
    <t>RENO</t>
  </si>
  <si>
    <t>SPARKS</t>
  </si>
  <si>
    <t>INCLINE VILLAGE GID</t>
  </si>
  <si>
    <t xml:space="preserve">NORTH LAKE TAHOE FIRE PROTECTION </t>
  </si>
  <si>
    <t>PALOMINO VALLEY GID</t>
  </si>
  <si>
    <t>TRUCKEE MEADOWS FIRE PROTECTION</t>
  </si>
  <si>
    <t>TOTAL WASHOE COUNTY</t>
  </si>
  <si>
    <t xml:space="preserve">THE COUNTY OF WHITE PINE </t>
  </si>
  <si>
    <t>WHITE PINE COUNTY</t>
  </si>
  <si>
    <t>ELY</t>
  </si>
  <si>
    <t>LUND</t>
  </si>
  <si>
    <t>MCGILL</t>
  </si>
  <si>
    <t>RUTH</t>
  </si>
  <si>
    <t>WHITE PINE HOSPITAL DISTRICT</t>
  </si>
  <si>
    <t>TOTAL WHITE PINE COUNTY</t>
  </si>
  <si>
    <t>INTERLOCAL AGREEMENT</t>
  </si>
  <si>
    <t>Washoe County's distribution reflects an alternate formula created by an interlocal agreement,  between Palomino Valley GID and Truckee Meadows Fire Protection, as allowed by NRS 360.730.</t>
  </si>
  <si>
    <t>INSTATE TOTAL</t>
  </si>
  <si>
    <t>OUT OF STATE</t>
  </si>
  <si>
    <t>OUT OF STATE TOTAL</t>
  </si>
  <si>
    <t>FISCAL YEAR 2014-15</t>
  </si>
  <si>
    <t>BASIC CITY-COUNTY RELIEF TAX - FISCAL YEAR 2014-15</t>
  </si>
  <si>
    <t>SUPPLEMENTAL CITY-COUNTY RELIEF TAX DISTRIBUTION THE THE COUNTY LEVEL FOR FISCAL YEAR 2014-15</t>
  </si>
  <si>
    <t>CIGARETTE TAX - FISCAL YEAR 2014-15</t>
  </si>
  <si>
    <t>LIQUOR TAX - FISCAL YEAR 2014-15</t>
  </si>
  <si>
    <t>REAL PROPERTY TRANSFER TAX - FISCAL YEAR 2014-15</t>
  </si>
  <si>
    <t>GOVERNMENT SERVICES TAX - FISCAL YEAR 2014-15</t>
  </si>
  <si>
    <t>MONTHLY WASHOE COUNTY CTX DISTRIBUTIONS  FISCAL YEAR 2014-15 - INTERLOCAL AGREEMENT</t>
  </si>
  <si>
    <t>MONTHLY WHITE PINE COUNTY CTX DISTRIBUTIONS  FISCAL YEAR 2014-15 - INTERLOCAL AGREEMENT</t>
  </si>
  <si>
    <t>SUPPLEMENTAL CITY-COUNTY RELIEF TAX INSTATE COLLECTIONS FOR FISCAL YEAR 2014-15</t>
  </si>
  <si>
    <t>SUPPLEMENTAL CITY-COUNTY RELIEF TAX OUT OF STATE COLLECTIONS FOR FISCAL YEAR 2014-15</t>
  </si>
  <si>
    <t>**July Correction made on August Roll</t>
  </si>
  <si>
    <t>*Per interlocal agreement valid through June 30,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</si>
</sst>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0.000000%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4"/>
      <name val="Arial"/>
      <family val="2"/>
    </font>
    <font>
      <sz val="9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/>
      <right/>
      <top style="thin"/>
      <bottom style="double"/>
    </border>
    <border>
      <left/>
      <right style="thin"/>
      <top style="thin"/>
      <bottom style="thin"/>
    </border>
    <border>
      <left/>
      <right/>
      <top/>
      <bottom style="medium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43" fontId="1" fillId="0" borderId="0" xfId="20" applyNumberFormat="1">
      <alignment/>
      <protection/>
    </xf>
    <xf numFmtId="43" fontId="3" fillId="0" borderId="0" xfId="20" applyNumberFormat="1" applyFont="1" applyAlignment="1">
      <alignment horizontal="center"/>
      <protection/>
    </xf>
    <xf numFmtId="43" fontId="4" fillId="0" borderId="0" xfId="20" applyNumberFormat="1" applyFont="1" applyAlignment="1">
      <alignment horizontal="center"/>
      <protection/>
    </xf>
    <xf numFmtId="43" fontId="1" fillId="0" borderId="0" xfId="20" applyNumberFormat="1" applyFont="1">
      <alignment/>
      <protection/>
    </xf>
    <xf numFmtId="43" fontId="1" fillId="0" borderId="0" xfId="21" applyNumberFormat="1" applyFont="1" applyFill="1"/>
    <xf numFmtId="43" fontId="1" fillId="0" borderId="0" xfId="21" applyNumberFormat="1" applyFont="1"/>
    <xf numFmtId="43" fontId="3" fillId="0" borderId="0" xfId="20" applyNumberFormat="1" applyFont="1">
      <alignment/>
      <protection/>
    </xf>
    <xf numFmtId="43" fontId="1" fillId="0" borderId="1" xfId="21" applyNumberFormat="1" applyFont="1" applyFill="1" applyBorder="1"/>
    <xf numFmtId="43" fontId="1" fillId="0" borderId="1" xfId="21" applyNumberFormat="1" applyFont="1" applyBorder="1"/>
    <xf numFmtId="43" fontId="3" fillId="0" borderId="1" xfId="20" applyNumberFormat="1" applyFont="1" applyBorder="1">
      <alignment/>
      <protection/>
    </xf>
    <xf numFmtId="43" fontId="5" fillId="0" borderId="0" xfId="21" applyNumberFormat="1" applyFont="1"/>
    <xf numFmtId="43" fontId="1" fillId="0" borderId="2" xfId="21" applyNumberFormat="1" applyFont="1" applyBorder="1"/>
    <xf numFmtId="43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0" fontId="1" fillId="0" borderId="0" xfId="20">
      <alignment/>
      <protection/>
    </xf>
    <xf numFmtId="0" fontId="7" fillId="0" borderId="0" xfId="20" applyFont="1" applyAlignment="1">
      <alignment horizontal="center"/>
      <protection/>
    </xf>
    <xf numFmtId="43" fontId="1" fillId="0" borderId="0" xfId="22" applyNumberFormat="1"/>
    <xf numFmtId="43" fontId="1" fillId="0" borderId="0" xfId="20" applyNumberFormat="1" applyAlignment="1">
      <alignment horizontal="left"/>
      <protection/>
    </xf>
    <xf numFmtId="43" fontId="1" fillId="0" borderId="1" xfId="20" applyNumberFormat="1" applyBorder="1">
      <alignment/>
      <protection/>
    </xf>
    <xf numFmtId="43" fontId="1" fillId="0" borderId="3" xfId="22" applyNumberFormat="1" applyBorder="1"/>
    <xf numFmtId="0" fontId="8" fillId="0" borderId="0" xfId="20" applyFont="1">
      <alignment/>
      <protection/>
    </xf>
    <xf numFmtId="0" fontId="1" fillId="0" borderId="0" xfId="20" applyBorder="1">
      <alignment/>
      <protection/>
    </xf>
    <xf numFmtId="44" fontId="1" fillId="0" borderId="2" xfId="22" applyBorder="1"/>
    <xf numFmtId="43" fontId="1" fillId="0" borderId="0" xfId="21" applyNumberFormat="1" applyFont="1" applyFill="1" applyBorder="1"/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43" fontId="1" fillId="0" borderId="6" xfId="20" applyNumberFormat="1" applyBorder="1">
      <alignment/>
      <protection/>
    </xf>
    <xf numFmtId="0" fontId="1" fillId="0" borderId="7" xfId="20" applyBorder="1">
      <alignment/>
      <protection/>
    </xf>
    <xf numFmtId="43" fontId="5" fillId="0" borderId="8" xfId="20" applyNumberFormat="1" applyFont="1" applyBorder="1">
      <alignment/>
      <protection/>
    </xf>
    <xf numFmtId="0" fontId="1" fillId="0" borderId="9" xfId="20" applyBorder="1">
      <alignment/>
      <protection/>
    </xf>
    <xf numFmtId="0" fontId="1" fillId="0" borderId="1" xfId="20" applyBorder="1">
      <alignment/>
      <protection/>
    </xf>
    <xf numFmtId="44" fontId="1" fillId="0" borderId="10" xfId="22" applyBorder="1"/>
    <xf numFmtId="4" fontId="1" fillId="0" borderId="0" xfId="20" applyNumberFormat="1">
      <alignment/>
      <protection/>
    </xf>
    <xf numFmtId="43" fontId="1" fillId="0" borderId="11" xfId="20" applyNumberFormat="1" applyBorder="1">
      <alignment/>
      <protection/>
    </xf>
    <xf numFmtId="43" fontId="0" fillId="0" borderId="0" xfId="21" applyFont="1" applyFill="1"/>
    <xf numFmtId="43" fontId="1" fillId="0" borderId="0" xfId="20" applyNumberFormat="1" applyFill="1">
      <alignment/>
      <protection/>
    </xf>
    <xf numFmtId="41" fontId="1" fillId="0" borderId="0" xfId="20" applyNumberFormat="1">
      <alignment/>
      <protection/>
    </xf>
    <xf numFmtId="41" fontId="1" fillId="0" borderId="0" xfId="20" applyNumberFormat="1" applyFill="1">
      <alignment/>
      <protection/>
    </xf>
    <xf numFmtId="164" fontId="1" fillId="0" borderId="0" xfId="22" applyNumberFormat="1"/>
    <xf numFmtId="43" fontId="0" fillId="0" borderId="0" xfId="21" applyFont="1"/>
    <xf numFmtId="43" fontId="1" fillId="0" borderId="0" xfId="21" applyNumberFormat="1" applyFont="1" applyBorder="1"/>
    <xf numFmtId="41" fontId="1" fillId="0" borderId="1" xfId="20" applyNumberFormat="1" applyBorder="1">
      <alignment/>
      <protection/>
    </xf>
    <xf numFmtId="43" fontId="1" fillId="0" borderId="1" xfId="22" applyNumberFormat="1" applyBorder="1"/>
    <xf numFmtId="165" fontId="1" fillId="0" borderId="0" xfId="20" applyNumberFormat="1">
      <alignment/>
      <protection/>
    </xf>
    <xf numFmtId="43" fontId="1" fillId="0" borderId="11" xfId="22" applyNumberFormat="1" applyBorder="1"/>
    <xf numFmtId="0" fontId="11" fillId="0" borderId="0" xfId="20" applyFont="1">
      <alignment/>
      <protection/>
    </xf>
    <xf numFmtId="43" fontId="11" fillId="0" borderId="0" xfId="20" applyNumberFormat="1" applyFont="1">
      <alignment/>
      <protection/>
    </xf>
    <xf numFmtId="0" fontId="12" fillId="0" borderId="0" xfId="20" applyFont="1" applyAlignment="1">
      <alignment horizontal="center"/>
      <protection/>
    </xf>
    <xf numFmtId="43" fontId="13" fillId="0" borderId="0" xfId="20" applyNumberFormat="1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43" fontId="12" fillId="0" borderId="0" xfId="20" applyNumberFormat="1" applyFont="1">
      <alignment/>
      <protection/>
    </xf>
    <xf numFmtId="0" fontId="11" fillId="0" borderId="0" xfId="20" applyFont="1" applyBorder="1">
      <alignment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center"/>
      <protection/>
    </xf>
    <xf numFmtId="43" fontId="12" fillId="2" borderId="12" xfId="20" applyNumberFormat="1" applyFont="1" applyFill="1" applyBorder="1">
      <alignment/>
      <protection/>
    </xf>
    <xf numFmtId="4" fontId="2" fillId="0" borderId="0" xfId="20" applyNumberFormat="1" applyFont="1">
      <alignment/>
      <protection/>
    </xf>
    <xf numFmtId="4" fontId="13" fillId="0" borderId="0" xfId="20" applyNumberFormat="1" applyFont="1" applyAlignment="1">
      <alignment horizontal="center"/>
      <protection/>
    </xf>
    <xf numFmtId="4" fontId="11" fillId="0" borderId="0" xfId="20" applyNumberFormat="1" applyFont="1">
      <alignment/>
      <protection/>
    </xf>
    <xf numFmtId="0" fontId="18" fillId="0" borderId="0" xfId="20" applyFont="1">
      <alignment/>
      <protection/>
    </xf>
    <xf numFmtId="0" fontId="19" fillId="0" borderId="0" xfId="20" applyFont="1">
      <alignment/>
      <protection/>
    </xf>
    <xf numFmtId="0" fontId="20" fillId="0" borderId="0" xfId="20" applyFont="1">
      <alignment/>
      <protection/>
    </xf>
    <xf numFmtId="0" fontId="19" fillId="0" borderId="0" xfId="20" applyFont="1" applyAlignment="1">
      <alignment vertical="top" wrapText="1"/>
      <protection/>
    </xf>
    <xf numFmtId="0" fontId="3" fillId="0" borderId="0" xfId="20" applyFont="1">
      <alignment/>
      <protection/>
    </xf>
    <xf numFmtId="4" fontId="1" fillId="0" borderId="1" xfId="20" applyNumberFormat="1" applyBorder="1">
      <alignment/>
      <protection/>
    </xf>
    <xf numFmtId="0" fontId="1" fillId="0" borderId="0" xfId="20" applyFont="1">
      <alignment/>
      <protection/>
    </xf>
    <xf numFmtId="0" fontId="7" fillId="0" borderId="0" xfId="20" applyFont="1">
      <alignment/>
      <protection/>
    </xf>
    <xf numFmtId="4" fontId="15" fillId="0" borderId="0" xfId="20" applyNumberFormat="1" applyFont="1">
      <alignment/>
      <protection/>
    </xf>
    <xf numFmtId="4" fontId="17" fillId="0" borderId="0" xfId="20" applyNumberFormat="1" applyFont="1" applyAlignment="1">
      <alignment horizontal="center"/>
      <protection/>
    </xf>
    <xf numFmtId="4" fontId="14" fillId="0" borderId="0" xfId="20" applyNumberFormat="1" applyFont="1">
      <alignment/>
      <protection/>
    </xf>
    <xf numFmtId="4" fontId="16" fillId="0" borderId="0" xfId="20" applyNumberFormat="1" applyFont="1">
      <alignment/>
      <protection/>
    </xf>
    <xf numFmtId="43" fontId="7" fillId="0" borderId="0" xfId="20" applyNumberFormat="1" applyFont="1" applyAlignment="1">
      <alignment horizontal="center"/>
      <protection/>
    </xf>
    <xf numFmtId="0" fontId="1" fillId="0" borderId="0" xfId="20" applyFont="1" applyFill="1">
      <alignment/>
      <protection/>
    </xf>
    <xf numFmtId="43" fontId="1" fillId="0" borderId="0" xfId="20" applyNumberFormat="1" applyFill="1" applyBorder="1">
      <alignment/>
      <protection/>
    </xf>
    <xf numFmtId="43" fontId="1" fillId="0" borderId="13" xfId="20" applyNumberFormat="1" applyBorder="1">
      <alignment/>
      <protection/>
    </xf>
    <xf numFmtId="43" fontId="0" fillId="0" borderId="0" xfId="18" applyFont="1"/>
    <xf numFmtId="43" fontId="22" fillId="0" borderId="0" xfId="18" applyFont="1"/>
    <xf numFmtId="166" fontId="11" fillId="0" borderId="0" xfId="20" applyNumberFormat="1" applyFont="1">
      <alignment/>
      <protection/>
    </xf>
    <xf numFmtId="43" fontId="11" fillId="0" borderId="0" xfId="20" applyNumberFormat="1" applyFont="1" applyFill="1">
      <alignment/>
      <protection/>
    </xf>
    <xf numFmtId="43" fontId="1" fillId="0" borderId="0" xfId="20" applyNumberFormat="1" applyFont="1" applyBorder="1">
      <alignment/>
      <protection/>
    </xf>
    <xf numFmtId="43" fontId="11" fillId="0" borderId="1" xfId="20" applyNumberFormat="1" applyFont="1" applyBorder="1">
      <alignment/>
      <protection/>
    </xf>
    <xf numFmtId="43" fontId="2" fillId="0" borderId="0" xfId="20" applyNumberFormat="1" applyFont="1" applyAlignment="1">
      <alignment horizontal="center"/>
      <protection/>
    </xf>
    <xf numFmtId="43" fontId="3" fillId="0" borderId="0" xfId="20" applyNumberFormat="1" applyFont="1" applyAlignment="1">
      <alignment horizontal="center"/>
      <protection/>
    </xf>
    <xf numFmtId="0" fontId="21" fillId="0" borderId="0" xfId="20" applyFont="1" applyAlignment="1">
      <alignment horizontal="center"/>
      <protection/>
    </xf>
    <xf numFmtId="0" fontId="7" fillId="0" borderId="0" xfId="20" applyFont="1" applyAlignment="1">
      <alignment horizontal="center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Currency 2" xfId="22"/>
    <cellStyle name="Comma 3" xfId="23"/>
    <cellStyle name="Currency 2 2" xfId="24"/>
    <cellStyle name="Currency 3" xfId="25"/>
    <cellStyle name="Currency 4" xfId="26"/>
    <cellStyle name="Normal 2 2" xfId="27"/>
    <cellStyle name="Percent 2" xfId="28"/>
    <cellStyle name="Percent 3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workbookViewId="0" topLeftCell="A1">
      <selection activeCell="C29" sqref="C29"/>
    </sheetView>
  </sheetViews>
  <sheetFormatPr defaultColWidth="9.140625" defaultRowHeight="15"/>
  <cols>
    <col min="1" max="7" width="14.7109375" style="1" customWidth="1"/>
    <col min="8" max="8" width="16.57421875" style="1" bestFit="1" customWidth="1"/>
    <col min="9" max="256" width="9.140625" style="1" customWidth="1"/>
    <col min="257" max="263" width="14.7109375" style="1" customWidth="1"/>
    <col min="264" max="264" width="16.57421875" style="1" bestFit="1" customWidth="1"/>
    <col min="265" max="512" width="9.140625" style="1" customWidth="1"/>
    <col min="513" max="519" width="14.7109375" style="1" customWidth="1"/>
    <col min="520" max="520" width="16.57421875" style="1" bestFit="1" customWidth="1"/>
    <col min="521" max="768" width="9.140625" style="1" customWidth="1"/>
    <col min="769" max="775" width="14.7109375" style="1" customWidth="1"/>
    <col min="776" max="776" width="16.57421875" style="1" bestFit="1" customWidth="1"/>
    <col min="777" max="1024" width="9.140625" style="1" customWidth="1"/>
    <col min="1025" max="1031" width="14.7109375" style="1" customWidth="1"/>
    <col min="1032" max="1032" width="16.57421875" style="1" bestFit="1" customWidth="1"/>
    <col min="1033" max="1280" width="9.140625" style="1" customWidth="1"/>
    <col min="1281" max="1287" width="14.7109375" style="1" customWidth="1"/>
    <col min="1288" max="1288" width="16.57421875" style="1" bestFit="1" customWidth="1"/>
    <col min="1289" max="1536" width="9.140625" style="1" customWidth="1"/>
    <col min="1537" max="1543" width="14.7109375" style="1" customWidth="1"/>
    <col min="1544" max="1544" width="16.57421875" style="1" bestFit="1" customWidth="1"/>
    <col min="1545" max="1792" width="9.140625" style="1" customWidth="1"/>
    <col min="1793" max="1799" width="14.7109375" style="1" customWidth="1"/>
    <col min="1800" max="1800" width="16.57421875" style="1" bestFit="1" customWidth="1"/>
    <col min="1801" max="2048" width="9.140625" style="1" customWidth="1"/>
    <col min="2049" max="2055" width="14.7109375" style="1" customWidth="1"/>
    <col min="2056" max="2056" width="16.57421875" style="1" bestFit="1" customWidth="1"/>
    <col min="2057" max="2304" width="9.140625" style="1" customWidth="1"/>
    <col min="2305" max="2311" width="14.7109375" style="1" customWidth="1"/>
    <col min="2312" max="2312" width="16.57421875" style="1" bestFit="1" customWidth="1"/>
    <col min="2313" max="2560" width="9.140625" style="1" customWidth="1"/>
    <col min="2561" max="2567" width="14.7109375" style="1" customWidth="1"/>
    <col min="2568" max="2568" width="16.57421875" style="1" bestFit="1" customWidth="1"/>
    <col min="2569" max="2816" width="9.140625" style="1" customWidth="1"/>
    <col min="2817" max="2823" width="14.7109375" style="1" customWidth="1"/>
    <col min="2824" max="2824" width="16.57421875" style="1" bestFit="1" customWidth="1"/>
    <col min="2825" max="3072" width="9.140625" style="1" customWidth="1"/>
    <col min="3073" max="3079" width="14.7109375" style="1" customWidth="1"/>
    <col min="3080" max="3080" width="16.57421875" style="1" bestFit="1" customWidth="1"/>
    <col min="3081" max="3328" width="9.140625" style="1" customWidth="1"/>
    <col min="3329" max="3335" width="14.7109375" style="1" customWidth="1"/>
    <col min="3336" max="3336" width="16.57421875" style="1" bestFit="1" customWidth="1"/>
    <col min="3337" max="3584" width="9.140625" style="1" customWidth="1"/>
    <col min="3585" max="3591" width="14.7109375" style="1" customWidth="1"/>
    <col min="3592" max="3592" width="16.57421875" style="1" bestFit="1" customWidth="1"/>
    <col min="3593" max="3840" width="9.140625" style="1" customWidth="1"/>
    <col min="3841" max="3847" width="14.7109375" style="1" customWidth="1"/>
    <col min="3848" max="3848" width="16.57421875" style="1" bestFit="1" customWidth="1"/>
    <col min="3849" max="4096" width="9.140625" style="1" customWidth="1"/>
    <col min="4097" max="4103" width="14.7109375" style="1" customWidth="1"/>
    <col min="4104" max="4104" width="16.57421875" style="1" bestFit="1" customWidth="1"/>
    <col min="4105" max="4352" width="9.140625" style="1" customWidth="1"/>
    <col min="4353" max="4359" width="14.7109375" style="1" customWidth="1"/>
    <col min="4360" max="4360" width="16.57421875" style="1" bestFit="1" customWidth="1"/>
    <col min="4361" max="4608" width="9.140625" style="1" customWidth="1"/>
    <col min="4609" max="4615" width="14.7109375" style="1" customWidth="1"/>
    <col min="4616" max="4616" width="16.57421875" style="1" bestFit="1" customWidth="1"/>
    <col min="4617" max="4864" width="9.140625" style="1" customWidth="1"/>
    <col min="4865" max="4871" width="14.7109375" style="1" customWidth="1"/>
    <col min="4872" max="4872" width="16.57421875" style="1" bestFit="1" customWidth="1"/>
    <col min="4873" max="5120" width="9.140625" style="1" customWidth="1"/>
    <col min="5121" max="5127" width="14.7109375" style="1" customWidth="1"/>
    <col min="5128" max="5128" width="16.57421875" style="1" bestFit="1" customWidth="1"/>
    <col min="5129" max="5376" width="9.140625" style="1" customWidth="1"/>
    <col min="5377" max="5383" width="14.7109375" style="1" customWidth="1"/>
    <col min="5384" max="5384" width="16.57421875" style="1" bestFit="1" customWidth="1"/>
    <col min="5385" max="5632" width="9.140625" style="1" customWidth="1"/>
    <col min="5633" max="5639" width="14.7109375" style="1" customWidth="1"/>
    <col min="5640" max="5640" width="16.57421875" style="1" bestFit="1" customWidth="1"/>
    <col min="5641" max="5888" width="9.140625" style="1" customWidth="1"/>
    <col min="5889" max="5895" width="14.7109375" style="1" customWidth="1"/>
    <col min="5896" max="5896" width="16.57421875" style="1" bestFit="1" customWidth="1"/>
    <col min="5897" max="6144" width="9.140625" style="1" customWidth="1"/>
    <col min="6145" max="6151" width="14.7109375" style="1" customWidth="1"/>
    <col min="6152" max="6152" width="16.57421875" style="1" bestFit="1" customWidth="1"/>
    <col min="6153" max="6400" width="9.140625" style="1" customWidth="1"/>
    <col min="6401" max="6407" width="14.7109375" style="1" customWidth="1"/>
    <col min="6408" max="6408" width="16.57421875" style="1" bestFit="1" customWidth="1"/>
    <col min="6409" max="6656" width="9.140625" style="1" customWidth="1"/>
    <col min="6657" max="6663" width="14.7109375" style="1" customWidth="1"/>
    <col min="6664" max="6664" width="16.57421875" style="1" bestFit="1" customWidth="1"/>
    <col min="6665" max="6912" width="9.140625" style="1" customWidth="1"/>
    <col min="6913" max="6919" width="14.7109375" style="1" customWidth="1"/>
    <col min="6920" max="6920" width="16.57421875" style="1" bestFit="1" customWidth="1"/>
    <col min="6921" max="7168" width="9.140625" style="1" customWidth="1"/>
    <col min="7169" max="7175" width="14.7109375" style="1" customWidth="1"/>
    <col min="7176" max="7176" width="16.57421875" style="1" bestFit="1" customWidth="1"/>
    <col min="7177" max="7424" width="9.140625" style="1" customWidth="1"/>
    <col min="7425" max="7431" width="14.7109375" style="1" customWidth="1"/>
    <col min="7432" max="7432" width="16.57421875" style="1" bestFit="1" customWidth="1"/>
    <col min="7433" max="7680" width="9.140625" style="1" customWidth="1"/>
    <col min="7681" max="7687" width="14.7109375" style="1" customWidth="1"/>
    <col min="7688" max="7688" width="16.57421875" style="1" bestFit="1" customWidth="1"/>
    <col min="7689" max="7936" width="9.140625" style="1" customWidth="1"/>
    <col min="7937" max="7943" width="14.7109375" style="1" customWidth="1"/>
    <col min="7944" max="7944" width="16.57421875" style="1" bestFit="1" customWidth="1"/>
    <col min="7945" max="8192" width="9.140625" style="1" customWidth="1"/>
    <col min="8193" max="8199" width="14.7109375" style="1" customWidth="1"/>
    <col min="8200" max="8200" width="16.57421875" style="1" bestFit="1" customWidth="1"/>
    <col min="8201" max="8448" width="9.140625" style="1" customWidth="1"/>
    <col min="8449" max="8455" width="14.7109375" style="1" customWidth="1"/>
    <col min="8456" max="8456" width="16.57421875" style="1" bestFit="1" customWidth="1"/>
    <col min="8457" max="8704" width="9.140625" style="1" customWidth="1"/>
    <col min="8705" max="8711" width="14.7109375" style="1" customWidth="1"/>
    <col min="8712" max="8712" width="16.57421875" style="1" bestFit="1" customWidth="1"/>
    <col min="8713" max="8960" width="9.140625" style="1" customWidth="1"/>
    <col min="8961" max="8967" width="14.7109375" style="1" customWidth="1"/>
    <col min="8968" max="8968" width="16.57421875" style="1" bestFit="1" customWidth="1"/>
    <col min="8969" max="9216" width="9.140625" style="1" customWidth="1"/>
    <col min="9217" max="9223" width="14.7109375" style="1" customWidth="1"/>
    <col min="9224" max="9224" width="16.57421875" style="1" bestFit="1" customWidth="1"/>
    <col min="9225" max="9472" width="9.140625" style="1" customWidth="1"/>
    <col min="9473" max="9479" width="14.7109375" style="1" customWidth="1"/>
    <col min="9480" max="9480" width="16.57421875" style="1" bestFit="1" customWidth="1"/>
    <col min="9481" max="9728" width="9.140625" style="1" customWidth="1"/>
    <col min="9729" max="9735" width="14.7109375" style="1" customWidth="1"/>
    <col min="9736" max="9736" width="16.57421875" style="1" bestFit="1" customWidth="1"/>
    <col min="9737" max="9984" width="9.140625" style="1" customWidth="1"/>
    <col min="9985" max="9991" width="14.7109375" style="1" customWidth="1"/>
    <col min="9992" max="9992" width="16.57421875" style="1" bestFit="1" customWidth="1"/>
    <col min="9993" max="10240" width="9.140625" style="1" customWidth="1"/>
    <col min="10241" max="10247" width="14.7109375" style="1" customWidth="1"/>
    <col min="10248" max="10248" width="16.57421875" style="1" bestFit="1" customWidth="1"/>
    <col min="10249" max="10496" width="9.140625" style="1" customWidth="1"/>
    <col min="10497" max="10503" width="14.7109375" style="1" customWidth="1"/>
    <col min="10504" max="10504" width="16.57421875" style="1" bestFit="1" customWidth="1"/>
    <col min="10505" max="10752" width="9.140625" style="1" customWidth="1"/>
    <col min="10753" max="10759" width="14.7109375" style="1" customWidth="1"/>
    <col min="10760" max="10760" width="16.57421875" style="1" bestFit="1" customWidth="1"/>
    <col min="10761" max="11008" width="9.140625" style="1" customWidth="1"/>
    <col min="11009" max="11015" width="14.7109375" style="1" customWidth="1"/>
    <col min="11016" max="11016" width="16.57421875" style="1" bestFit="1" customWidth="1"/>
    <col min="11017" max="11264" width="9.140625" style="1" customWidth="1"/>
    <col min="11265" max="11271" width="14.7109375" style="1" customWidth="1"/>
    <col min="11272" max="11272" width="16.57421875" style="1" bestFit="1" customWidth="1"/>
    <col min="11273" max="11520" width="9.140625" style="1" customWidth="1"/>
    <col min="11521" max="11527" width="14.7109375" style="1" customWidth="1"/>
    <col min="11528" max="11528" width="16.57421875" style="1" bestFit="1" customWidth="1"/>
    <col min="11529" max="11776" width="9.140625" style="1" customWidth="1"/>
    <col min="11777" max="11783" width="14.7109375" style="1" customWidth="1"/>
    <col min="11784" max="11784" width="16.57421875" style="1" bestFit="1" customWidth="1"/>
    <col min="11785" max="12032" width="9.140625" style="1" customWidth="1"/>
    <col min="12033" max="12039" width="14.7109375" style="1" customWidth="1"/>
    <col min="12040" max="12040" width="16.57421875" style="1" bestFit="1" customWidth="1"/>
    <col min="12041" max="12288" width="9.140625" style="1" customWidth="1"/>
    <col min="12289" max="12295" width="14.7109375" style="1" customWidth="1"/>
    <col min="12296" max="12296" width="16.57421875" style="1" bestFit="1" customWidth="1"/>
    <col min="12297" max="12544" width="9.140625" style="1" customWidth="1"/>
    <col min="12545" max="12551" width="14.7109375" style="1" customWidth="1"/>
    <col min="12552" max="12552" width="16.57421875" style="1" bestFit="1" customWidth="1"/>
    <col min="12553" max="12800" width="9.140625" style="1" customWidth="1"/>
    <col min="12801" max="12807" width="14.7109375" style="1" customWidth="1"/>
    <col min="12808" max="12808" width="16.57421875" style="1" bestFit="1" customWidth="1"/>
    <col min="12809" max="13056" width="9.140625" style="1" customWidth="1"/>
    <col min="13057" max="13063" width="14.7109375" style="1" customWidth="1"/>
    <col min="13064" max="13064" width="16.57421875" style="1" bestFit="1" customWidth="1"/>
    <col min="13065" max="13312" width="9.140625" style="1" customWidth="1"/>
    <col min="13313" max="13319" width="14.7109375" style="1" customWidth="1"/>
    <col min="13320" max="13320" width="16.57421875" style="1" bestFit="1" customWidth="1"/>
    <col min="13321" max="13568" width="9.140625" style="1" customWidth="1"/>
    <col min="13569" max="13575" width="14.7109375" style="1" customWidth="1"/>
    <col min="13576" max="13576" width="16.57421875" style="1" bestFit="1" customWidth="1"/>
    <col min="13577" max="13824" width="9.140625" style="1" customWidth="1"/>
    <col min="13825" max="13831" width="14.7109375" style="1" customWidth="1"/>
    <col min="13832" max="13832" width="16.57421875" style="1" bestFit="1" customWidth="1"/>
    <col min="13833" max="14080" width="9.140625" style="1" customWidth="1"/>
    <col min="14081" max="14087" width="14.7109375" style="1" customWidth="1"/>
    <col min="14088" max="14088" width="16.57421875" style="1" bestFit="1" customWidth="1"/>
    <col min="14089" max="14336" width="9.140625" style="1" customWidth="1"/>
    <col min="14337" max="14343" width="14.7109375" style="1" customWidth="1"/>
    <col min="14344" max="14344" width="16.57421875" style="1" bestFit="1" customWidth="1"/>
    <col min="14345" max="14592" width="9.140625" style="1" customWidth="1"/>
    <col min="14593" max="14599" width="14.7109375" style="1" customWidth="1"/>
    <col min="14600" max="14600" width="16.57421875" style="1" bestFit="1" customWidth="1"/>
    <col min="14601" max="14848" width="9.140625" style="1" customWidth="1"/>
    <col min="14849" max="14855" width="14.7109375" style="1" customWidth="1"/>
    <col min="14856" max="14856" width="16.57421875" style="1" bestFit="1" customWidth="1"/>
    <col min="14857" max="15104" width="9.140625" style="1" customWidth="1"/>
    <col min="15105" max="15111" width="14.7109375" style="1" customWidth="1"/>
    <col min="15112" max="15112" width="16.57421875" style="1" bestFit="1" customWidth="1"/>
    <col min="15113" max="15360" width="9.140625" style="1" customWidth="1"/>
    <col min="15361" max="15367" width="14.7109375" style="1" customWidth="1"/>
    <col min="15368" max="15368" width="16.57421875" style="1" bestFit="1" customWidth="1"/>
    <col min="15369" max="15616" width="9.140625" style="1" customWidth="1"/>
    <col min="15617" max="15623" width="14.7109375" style="1" customWidth="1"/>
    <col min="15624" max="15624" width="16.57421875" style="1" bestFit="1" customWidth="1"/>
    <col min="15625" max="15872" width="9.140625" style="1" customWidth="1"/>
    <col min="15873" max="15879" width="14.7109375" style="1" customWidth="1"/>
    <col min="15880" max="15880" width="16.57421875" style="1" bestFit="1" customWidth="1"/>
    <col min="15881" max="16128" width="9.140625" style="1" customWidth="1"/>
    <col min="16129" max="16135" width="14.7109375" style="1" customWidth="1"/>
    <col min="16136" max="16136" width="16.57421875" style="1" bestFit="1" customWidth="1"/>
    <col min="16137" max="16384" width="9.140625" style="1" customWidth="1"/>
  </cols>
  <sheetData>
    <row r="2" spans="3:7" ht="18">
      <c r="C2" s="84" t="s">
        <v>0</v>
      </c>
      <c r="D2" s="84"/>
      <c r="E2" s="84"/>
      <c r="F2" s="84"/>
      <c r="G2" s="84"/>
    </row>
    <row r="3" spans="3:7" ht="15">
      <c r="C3" s="85" t="s">
        <v>1</v>
      </c>
      <c r="D3" s="85"/>
      <c r="E3" s="85"/>
      <c r="F3" s="85"/>
      <c r="G3" s="85"/>
    </row>
    <row r="4" ht="15">
      <c r="E4" s="2" t="s">
        <v>255</v>
      </c>
    </row>
    <row r="7" spans="1:8" ht="1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</row>
    <row r="8" spans="1:7" ht="15">
      <c r="A8" s="4"/>
      <c r="B8" s="4"/>
      <c r="C8" s="4"/>
      <c r="D8" s="4"/>
      <c r="E8" s="4"/>
      <c r="F8" s="4"/>
      <c r="G8" s="4"/>
    </row>
    <row r="9" spans="1:8" ht="15">
      <c r="A9" s="4" t="s">
        <v>10</v>
      </c>
      <c r="B9" s="5">
        <f>BCCRT!N6</f>
        <v>4547353.740000001</v>
      </c>
      <c r="C9" s="5">
        <f>SCCRT!N6</f>
        <v>15732664.959999999</v>
      </c>
      <c r="D9" s="6">
        <f>'CIG TAX'!N6</f>
        <v>246060.81</v>
      </c>
      <c r="E9" s="6">
        <f>'LIQ TAX'!N6</f>
        <v>71041.43000000001</v>
      </c>
      <c r="F9" s="5">
        <f>RPTT!N6</f>
        <v>315483.85</v>
      </c>
      <c r="G9" s="5">
        <f>'Gov''t Services'!N6</f>
        <v>2110828.49</v>
      </c>
      <c r="H9" s="7">
        <f>SUM(B9:G9)</f>
        <v>23023433.28</v>
      </c>
    </row>
    <row r="10" spans="1:8" ht="15">
      <c r="A10" s="4" t="s">
        <v>11</v>
      </c>
      <c r="B10" s="5">
        <f>BCCRT!N7</f>
        <v>1316923.96</v>
      </c>
      <c r="C10" s="5">
        <f>SCCRT!N7</f>
        <v>4246327.04</v>
      </c>
      <c r="D10" s="6">
        <f>'CIG TAX'!N7</f>
        <v>113974.4</v>
      </c>
      <c r="E10" s="6">
        <f>'LIQ TAX'!N7</f>
        <v>32906.100000000006</v>
      </c>
      <c r="F10" s="5">
        <f>RPTT!N7</f>
        <v>87616.1</v>
      </c>
      <c r="G10" s="5">
        <f>'Gov''t Services'!N7</f>
        <v>1151212.2799999998</v>
      </c>
      <c r="H10" s="7">
        <f aca="true" t="shared" si="0" ref="H10:H25">SUM(B10:G10)</f>
        <v>6948959.879999999</v>
      </c>
    </row>
    <row r="11" spans="1:8" ht="15">
      <c r="A11" s="4" t="s">
        <v>12</v>
      </c>
      <c r="B11" s="5">
        <f>BCCRT!N8</f>
        <v>182634631.72</v>
      </c>
      <c r="C11" s="5">
        <f>SCCRT!N8</f>
        <v>637059997.0857668</v>
      </c>
      <c r="D11" s="6">
        <f>'CIG TAX'!N8</f>
        <v>9144791.26</v>
      </c>
      <c r="E11" s="6">
        <f>'LIQ TAX'!N8</f>
        <v>2640236.84</v>
      </c>
      <c r="F11" s="5">
        <f>RPTT!N8</f>
        <v>20302127.24</v>
      </c>
      <c r="G11" s="5">
        <f>'Gov''t Services'!N8</f>
        <v>98559205.75</v>
      </c>
      <c r="H11" s="7">
        <f t="shared" si="0"/>
        <v>950340989.8957669</v>
      </c>
    </row>
    <row r="12" spans="1:8" ht="15">
      <c r="A12" s="4" t="s">
        <v>13</v>
      </c>
      <c r="B12" s="5">
        <f>BCCRT!N9</f>
        <v>3303585.9699999997</v>
      </c>
      <c r="C12" s="5">
        <f>SCCRT!N9</f>
        <v>13955502.022533333</v>
      </c>
      <c r="D12" s="6">
        <f>'CIG TAX'!N9</f>
        <v>218199.63</v>
      </c>
      <c r="E12" s="6">
        <f>'LIQ TAX'!N9</f>
        <v>62997.47</v>
      </c>
      <c r="F12" s="5">
        <f>RPTT!N9</f>
        <v>706100.39</v>
      </c>
      <c r="G12" s="5">
        <f>'Gov''t Services'!N9</f>
        <v>2373937.11</v>
      </c>
      <c r="H12" s="7">
        <f t="shared" si="0"/>
        <v>20620322.59253333</v>
      </c>
    </row>
    <row r="13" spans="1:8" ht="15">
      <c r="A13" s="4" t="s">
        <v>14</v>
      </c>
      <c r="B13" s="5">
        <f>BCCRT!N10</f>
        <v>6358678.769999999</v>
      </c>
      <c r="C13" s="5">
        <f>SCCRT!N10</f>
        <v>22770983.52</v>
      </c>
      <c r="D13" s="6">
        <f>'CIG TAX'!N10</f>
        <v>240281.52999999994</v>
      </c>
      <c r="E13" s="6">
        <f>'LIQ TAX'!N10</f>
        <v>69372.84999999999</v>
      </c>
      <c r="F13" s="5">
        <f>RPTT!N10</f>
        <v>293146.14999999997</v>
      </c>
      <c r="G13" s="5">
        <f>'Gov''t Services'!N10</f>
        <v>4152816.58</v>
      </c>
      <c r="H13" s="7">
        <f t="shared" si="0"/>
        <v>33885279.4</v>
      </c>
    </row>
    <row r="14" spans="1:8" ht="15">
      <c r="A14" s="4" t="s">
        <v>15</v>
      </c>
      <c r="B14" s="5">
        <f>BCCRT!N11</f>
        <v>80440.29</v>
      </c>
      <c r="C14" s="5">
        <f>SCCRT!N11</f>
        <v>1012545.032975</v>
      </c>
      <c r="D14" s="6">
        <f>'CIG TAX'!N11</f>
        <v>3861.8700000000003</v>
      </c>
      <c r="E14" s="6">
        <f>'LIQ TAX'!N11</f>
        <v>1114.97</v>
      </c>
      <c r="F14" s="5">
        <f>RPTT!N11</f>
        <v>1924.45</v>
      </c>
      <c r="G14" s="5">
        <f>'Gov''t Services'!N11</f>
        <v>161375.7</v>
      </c>
      <c r="H14" s="7">
        <f t="shared" si="0"/>
        <v>1261262.312975</v>
      </c>
    </row>
    <row r="15" spans="1:8" ht="15">
      <c r="A15" s="4" t="s">
        <v>16</v>
      </c>
      <c r="B15" s="5">
        <f>BCCRT!N12</f>
        <v>1015289.1700000002</v>
      </c>
      <c r="C15" s="5">
        <f>SCCRT!N12</f>
        <v>3853699.25</v>
      </c>
      <c r="D15" s="6">
        <f>'CIG TAX'!N12</f>
        <v>9110.039999999999</v>
      </c>
      <c r="E15" s="6">
        <f>'LIQ TAX'!N12</f>
        <v>2630.19</v>
      </c>
      <c r="F15" s="5">
        <f>RPTT!N12</f>
        <v>8400.15</v>
      </c>
      <c r="G15" s="5">
        <f>'Gov''t Services'!N12</f>
        <v>314075.06</v>
      </c>
      <c r="H15" s="7">
        <f t="shared" si="0"/>
        <v>5203203.86</v>
      </c>
    </row>
    <row r="16" spans="1:8" ht="15">
      <c r="A16" s="4" t="s">
        <v>17</v>
      </c>
      <c r="B16" s="5">
        <f>BCCRT!N13</f>
        <v>2701503.25</v>
      </c>
      <c r="C16" s="5">
        <f>SCCRT!N13</f>
        <v>9841562.079999998</v>
      </c>
      <c r="D16" s="6">
        <f>'CIG TAX'!N13</f>
        <v>78574.01</v>
      </c>
      <c r="E16" s="6">
        <f>'LIQ TAX'!N13</f>
        <v>22685.48</v>
      </c>
      <c r="F16" s="5">
        <f>RPTT!N13</f>
        <v>125315.30000000002</v>
      </c>
      <c r="G16" s="5">
        <f>'Gov''t Services'!N13</f>
        <v>1526527.9300000002</v>
      </c>
      <c r="H16" s="7">
        <f t="shared" si="0"/>
        <v>14296168.049999999</v>
      </c>
    </row>
    <row r="17" spans="1:8" ht="15">
      <c r="A17" s="4" t="s">
        <v>18</v>
      </c>
      <c r="B17" s="5">
        <f>BCCRT!N14</f>
        <v>1145721.21</v>
      </c>
      <c r="C17" s="5">
        <f>SCCRT!N14</f>
        <v>2583239.9928000006</v>
      </c>
      <c r="D17" s="6">
        <f>'CIG TAX'!N14</f>
        <v>28549.87</v>
      </c>
      <c r="E17" s="6">
        <f>'LIQ TAX'!N14</f>
        <v>8242.76</v>
      </c>
      <c r="F17" s="5">
        <f>RPTT!N14</f>
        <v>38420.25000000001</v>
      </c>
      <c r="G17" s="5">
        <f>'Gov''t Services'!N14</f>
        <v>710508.86</v>
      </c>
      <c r="H17" s="7">
        <f t="shared" si="0"/>
        <v>4514682.9428</v>
      </c>
    </row>
    <row r="18" spans="1:8" ht="15">
      <c r="A18" s="4" t="s">
        <v>19</v>
      </c>
      <c r="B18" s="5">
        <f>BCCRT!N15</f>
        <v>157368.06</v>
      </c>
      <c r="C18" s="5">
        <f>SCCRT!N15</f>
        <v>1073177.9880666668</v>
      </c>
      <c r="D18" s="6">
        <f>'CIG TAX'!N15</f>
        <v>22595.03</v>
      </c>
      <c r="E18" s="6">
        <f>'LIQ TAX'!N15</f>
        <v>6523.529999999999</v>
      </c>
      <c r="F18" s="5">
        <f>RPTT!N15</f>
        <v>32660.65</v>
      </c>
      <c r="G18" s="5">
        <f>'Gov''t Services'!N15</f>
        <v>395613.55999999994</v>
      </c>
      <c r="H18" s="7">
        <f t="shared" si="0"/>
        <v>1687938.8180666668</v>
      </c>
    </row>
    <row r="19" spans="1:8" ht="15">
      <c r="A19" s="4" t="s">
        <v>20</v>
      </c>
      <c r="B19" s="5">
        <f>BCCRT!N16</f>
        <v>2064747.9299999997</v>
      </c>
      <c r="C19" s="5">
        <f>SCCRT!N16</f>
        <v>10248642.982383333</v>
      </c>
      <c r="D19" s="6">
        <f>'CIG TAX'!N16</f>
        <v>238373.13</v>
      </c>
      <c r="E19" s="6">
        <f>'LIQ TAX'!N16</f>
        <v>68821.84999999999</v>
      </c>
      <c r="F19" s="5">
        <f>RPTT!N16</f>
        <v>396871.2</v>
      </c>
      <c r="G19" s="5">
        <f>'Gov''t Services'!N16</f>
        <v>2512233.27</v>
      </c>
      <c r="H19" s="7">
        <f t="shared" si="0"/>
        <v>15529690.362383332</v>
      </c>
    </row>
    <row r="20" spans="1:8" ht="15">
      <c r="A20" s="4" t="s">
        <v>21</v>
      </c>
      <c r="B20" s="5">
        <f>BCCRT!N17</f>
        <v>234983.51</v>
      </c>
      <c r="C20" s="5">
        <f>SCCRT!N17</f>
        <v>1480452.9440000001</v>
      </c>
      <c r="D20" s="6">
        <f>'CIG TAX'!N17</f>
        <v>20983.669999999995</v>
      </c>
      <c r="E20" s="6">
        <f>'LIQ TAX'!N17</f>
        <v>6058.28</v>
      </c>
      <c r="F20" s="5">
        <f>RPTT!N17</f>
        <v>7600.45</v>
      </c>
      <c r="G20" s="5">
        <f>'Gov''t Services'!N17</f>
        <v>372624.50000000006</v>
      </c>
      <c r="H20" s="7">
        <f t="shared" si="0"/>
        <v>2122703.3540000003</v>
      </c>
    </row>
    <row r="21" spans="1:8" ht="15">
      <c r="A21" s="4" t="s">
        <v>22</v>
      </c>
      <c r="B21" s="5">
        <f>BCCRT!N18</f>
        <v>2583980.7499999995</v>
      </c>
      <c r="C21" s="5">
        <f>SCCRT!N18</f>
        <v>8492908.76</v>
      </c>
      <c r="D21" s="6">
        <f>'CIG TAX'!N18</f>
        <v>201415.38</v>
      </c>
      <c r="E21" s="6">
        <f>'LIQ TAX'!N18</f>
        <v>58151.61</v>
      </c>
      <c r="F21" s="5">
        <f>RPTT!N18</f>
        <v>184841.25</v>
      </c>
      <c r="G21" s="5">
        <f>'Gov''t Services'!N18</f>
        <v>2317873.0300000003</v>
      </c>
      <c r="H21" s="7">
        <f t="shared" si="0"/>
        <v>13839170.780000001</v>
      </c>
    </row>
    <row r="22" spans="1:8" ht="15">
      <c r="A22" s="4" t="s">
        <v>23</v>
      </c>
      <c r="B22" s="5">
        <f>BCCRT!N19</f>
        <v>351248.64999999997</v>
      </c>
      <c r="C22" s="5">
        <f>SCCRT!N19</f>
        <v>1827534.987991667</v>
      </c>
      <c r="D22" s="6">
        <f>'CIG TAX'!N19</f>
        <v>30975.9</v>
      </c>
      <c r="E22" s="6">
        <f>'LIQ TAX'!N19</f>
        <v>8943.2</v>
      </c>
      <c r="F22" s="5">
        <f>RPTT!N19</f>
        <v>45924.55</v>
      </c>
      <c r="G22" s="5">
        <f>'Gov''t Services'!N19</f>
        <v>550385.26</v>
      </c>
      <c r="H22" s="7">
        <f t="shared" si="0"/>
        <v>2815012.547991667</v>
      </c>
    </row>
    <row r="23" spans="1:8" ht="15">
      <c r="A23" s="4" t="s">
        <v>24</v>
      </c>
      <c r="B23" s="5">
        <f>BCCRT!N20</f>
        <v>518001.42999999993</v>
      </c>
      <c r="C23" s="5">
        <f>SCCRT!N20</f>
        <v>1494379.9995833333</v>
      </c>
      <c r="D23" s="6">
        <f>'CIG TAX'!N20</f>
        <v>18080.53</v>
      </c>
      <c r="E23" s="6">
        <f>'LIQ TAX'!N20</f>
        <v>5220.120000000001</v>
      </c>
      <c r="F23" s="5">
        <f>RPTT!N20</f>
        <v>139853.75</v>
      </c>
      <c r="G23" s="5">
        <f>'Gov''t Services'!N20</f>
        <v>310128.54000000004</v>
      </c>
      <c r="H23" s="7">
        <f t="shared" si="0"/>
        <v>2485664.3695833334</v>
      </c>
    </row>
    <row r="24" spans="1:8" ht="15">
      <c r="A24" s="4" t="s">
        <v>25</v>
      </c>
      <c r="B24" s="5">
        <f>BCCRT!N21</f>
        <v>32132234.919999998</v>
      </c>
      <c r="C24" s="5">
        <f>SCCRT!N21</f>
        <v>109738311.55</v>
      </c>
      <c r="D24" s="6">
        <f>'CIG TAX'!N21</f>
        <v>1945891.6100000003</v>
      </c>
      <c r="E24" s="6">
        <f>'LIQ TAX'!N21</f>
        <v>561807.76</v>
      </c>
      <c r="F24" s="5">
        <f>RPTT!N21</f>
        <v>4727554.300000001</v>
      </c>
      <c r="G24" s="5">
        <f>'Gov''t Services'!N21</f>
        <v>23605752.18</v>
      </c>
      <c r="H24" s="7">
        <f t="shared" si="0"/>
        <v>172711552.32000002</v>
      </c>
    </row>
    <row r="25" spans="1:8" ht="15">
      <c r="A25" s="4" t="s">
        <v>26</v>
      </c>
      <c r="B25" s="8">
        <f>BCCRT!N22</f>
        <v>1233563.56</v>
      </c>
      <c r="C25" s="8">
        <f>SCCRT!N22</f>
        <v>2622486.9939</v>
      </c>
      <c r="D25" s="9">
        <f>'CIG TAX'!N22</f>
        <v>45437.619999999995</v>
      </c>
      <c r="E25" s="9">
        <f>'LIQ TAX'!N22</f>
        <v>13118.52</v>
      </c>
      <c r="F25" s="8">
        <f>RPTT!N22</f>
        <v>28496.55</v>
      </c>
      <c r="G25" s="8">
        <f>'Gov''t Services'!N22</f>
        <v>865049.52</v>
      </c>
      <c r="H25" s="10">
        <f t="shared" si="0"/>
        <v>4808152.763900001</v>
      </c>
    </row>
    <row r="26" spans="1:8" ht="15">
      <c r="A26" s="4"/>
      <c r="B26" s="6"/>
      <c r="C26" s="6"/>
      <c r="D26" s="6"/>
      <c r="E26" s="11"/>
      <c r="F26" s="6"/>
      <c r="G26" s="6"/>
      <c r="H26" s="7"/>
    </row>
    <row r="27" spans="1:8" ht="13.5" thickBot="1">
      <c r="A27" s="4" t="s">
        <v>9</v>
      </c>
      <c r="B27" s="12">
        <f>SUM(B9:B26)</f>
        <v>242380256.89</v>
      </c>
      <c r="C27" s="12">
        <f aca="true" t="shared" si="1" ref="C27:H27">SUM(C9:C26)</f>
        <v>848034417.19</v>
      </c>
      <c r="D27" s="12">
        <f t="shared" si="1"/>
        <v>12607156.289999997</v>
      </c>
      <c r="E27" s="12">
        <f t="shared" si="1"/>
        <v>3639872.9599999995</v>
      </c>
      <c r="F27" s="12">
        <f t="shared" si="1"/>
        <v>27442336.579999994</v>
      </c>
      <c r="G27" s="12">
        <f t="shared" si="1"/>
        <v>141990147.62000003</v>
      </c>
      <c r="H27" s="12">
        <f t="shared" si="1"/>
        <v>1276094187.5300004</v>
      </c>
    </row>
    <row r="28" ht="13.5" thickTop="1">
      <c r="H28" s="13"/>
    </row>
  </sheetData>
  <mergeCells count="2">
    <mergeCell ref="C2:G2"/>
    <mergeCell ref="C3:G3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0"/>
  <sheetViews>
    <sheetView workbookViewId="0" topLeftCell="A1">
      <selection activeCell="O27" sqref="O27"/>
    </sheetView>
  </sheetViews>
  <sheetFormatPr defaultColWidth="9.140625" defaultRowHeight="15"/>
  <cols>
    <col min="1" max="1" width="28.421875" style="33" customWidth="1"/>
    <col min="2" max="2" width="10.7109375" style="33" customWidth="1"/>
    <col min="3" max="3" width="10.8515625" style="33" customWidth="1"/>
    <col min="4" max="4" width="11.421875" style="33" customWidth="1"/>
    <col min="5" max="5" width="10.140625" style="33" bestFit="1" customWidth="1"/>
    <col min="6" max="6" width="10.8515625" style="33" customWidth="1"/>
    <col min="7" max="7" width="10.7109375" style="33" customWidth="1"/>
    <col min="8" max="13" width="10.140625" style="33" bestFit="1" customWidth="1"/>
    <col min="14" max="14" width="11.7109375" style="33" bestFit="1" customWidth="1"/>
    <col min="15" max="256" width="9.140625" style="33" customWidth="1"/>
    <col min="257" max="257" width="28.421875" style="33" customWidth="1"/>
    <col min="258" max="258" width="10.7109375" style="33" customWidth="1"/>
    <col min="259" max="259" width="10.8515625" style="33" customWidth="1"/>
    <col min="260" max="260" width="11.421875" style="33" customWidth="1"/>
    <col min="261" max="261" width="10.140625" style="33" bestFit="1" customWidth="1"/>
    <col min="262" max="262" width="10.8515625" style="33" customWidth="1"/>
    <col min="263" max="263" width="10.7109375" style="33" customWidth="1"/>
    <col min="264" max="269" width="10.140625" style="33" bestFit="1" customWidth="1"/>
    <col min="270" max="270" width="11.7109375" style="33" bestFit="1" customWidth="1"/>
    <col min="271" max="512" width="9.140625" style="33" customWidth="1"/>
    <col min="513" max="513" width="28.421875" style="33" customWidth="1"/>
    <col min="514" max="514" width="10.7109375" style="33" customWidth="1"/>
    <col min="515" max="515" width="10.8515625" style="33" customWidth="1"/>
    <col min="516" max="516" width="11.421875" style="33" customWidth="1"/>
    <col min="517" max="517" width="10.140625" style="33" bestFit="1" customWidth="1"/>
    <col min="518" max="518" width="10.8515625" style="33" customWidth="1"/>
    <col min="519" max="519" width="10.7109375" style="33" customWidth="1"/>
    <col min="520" max="525" width="10.140625" style="33" bestFit="1" customWidth="1"/>
    <col min="526" max="526" width="11.7109375" style="33" bestFit="1" customWidth="1"/>
    <col min="527" max="768" width="9.140625" style="33" customWidth="1"/>
    <col min="769" max="769" width="28.421875" style="33" customWidth="1"/>
    <col min="770" max="770" width="10.7109375" style="33" customWidth="1"/>
    <col min="771" max="771" width="10.8515625" style="33" customWidth="1"/>
    <col min="772" max="772" width="11.421875" style="33" customWidth="1"/>
    <col min="773" max="773" width="10.140625" style="33" bestFit="1" customWidth="1"/>
    <col min="774" max="774" width="10.8515625" style="33" customWidth="1"/>
    <col min="775" max="775" width="10.7109375" style="33" customWidth="1"/>
    <col min="776" max="781" width="10.140625" style="33" bestFit="1" customWidth="1"/>
    <col min="782" max="782" width="11.7109375" style="33" bestFit="1" customWidth="1"/>
    <col min="783" max="1024" width="9.140625" style="33" customWidth="1"/>
    <col min="1025" max="1025" width="28.421875" style="33" customWidth="1"/>
    <col min="1026" max="1026" width="10.7109375" style="33" customWidth="1"/>
    <col min="1027" max="1027" width="10.8515625" style="33" customWidth="1"/>
    <col min="1028" max="1028" width="11.421875" style="33" customWidth="1"/>
    <col min="1029" max="1029" width="10.140625" style="33" bestFit="1" customWidth="1"/>
    <col min="1030" max="1030" width="10.8515625" style="33" customWidth="1"/>
    <col min="1031" max="1031" width="10.7109375" style="33" customWidth="1"/>
    <col min="1032" max="1037" width="10.140625" style="33" bestFit="1" customWidth="1"/>
    <col min="1038" max="1038" width="11.7109375" style="33" bestFit="1" customWidth="1"/>
    <col min="1039" max="1280" width="9.140625" style="33" customWidth="1"/>
    <col min="1281" max="1281" width="28.421875" style="33" customWidth="1"/>
    <col min="1282" max="1282" width="10.7109375" style="33" customWidth="1"/>
    <col min="1283" max="1283" width="10.8515625" style="33" customWidth="1"/>
    <col min="1284" max="1284" width="11.421875" style="33" customWidth="1"/>
    <col min="1285" max="1285" width="10.140625" style="33" bestFit="1" customWidth="1"/>
    <col min="1286" max="1286" width="10.8515625" style="33" customWidth="1"/>
    <col min="1287" max="1287" width="10.7109375" style="33" customWidth="1"/>
    <col min="1288" max="1293" width="10.140625" style="33" bestFit="1" customWidth="1"/>
    <col min="1294" max="1294" width="11.7109375" style="33" bestFit="1" customWidth="1"/>
    <col min="1295" max="1536" width="9.140625" style="33" customWidth="1"/>
    <col min="1537" max="1537" width="28.421875" style="33" customWidth="1"/>
    <col min="1538" max="1538" width="10.7109375" style="33" customWidth="1"/>
    <col min="1539" max="1539" width="10.8515625" style="33" customWidth="1"/>
    <col min="1540" max="1540" width="11.421875" style="33" customWidth="1"/>
    <col min="1541" max="1541" width="10.140625" style="33" bestFit="1" customWidth="1"/>
    <col min="1542" max="1542" width="10.8515625" style="33" customWidth="1"/>
    <col min="1543" max="1543" width="10.7109375" style="33" customWidth="1"/>
    <col min="1544" max="1549" width="10.140625" style="33" bestFit="1" customWidth="1"/>
    <col min="1550" max="1550" width="11.7109375" style="33" bestFit="1" customWidth="1"/>
    <col min="1551" max="1792" width="9.140625" style="33" customWidth="1"/>
    <col min="1793" max="1793" width="28.421875" style="33" customWidth="1"/>
    <col min="1794" max="1794" width="10.7109375" style="33" customWidth="1"/>
    <col min="1795" max="1795" width="10.8515625" style="33" customWidth="1"/>
    <col min="1796" max="1796" width="11.421875" style="33" customWidth="1"/>
    <col min="1797" max="1797" width="10.140625" style="33" bestFit="1" customWidth="1"/>
    <col min="1798" max="1798" width="10.8515625" style="33" customWidth="1"/>
    <col min="1799" max="1799" width="10.7109375" style="33" customWidth="1"/>
    <col min="1800" max="1805" width="10.140625" style="33" bestFit="1" customWidth="1"/>
    <col min="1806" max="1806" width="11.7109375" style="33" bestFit="1" customWidth="1"/>
    <col min="1807" max="2048" width="9.140625" style="33" customWidth="1"/>
    <col min="2049" max="2049" width="28.421875" style="33" customWidth="1"/>
    <col min="2050" max="2050" width="10.7109375" style="33" customWidth="1"/>
    <col min="2051" max="2051" width="10.8515625" style="33" customWidth="1"/>
    <col min="2052" max="2052" width="11.421875" style="33" customWidth="1"/>
    <col min="2053" max="2053" width="10.140625" style="33" bestFit="1" customWidth="1"/>
    <col min="2054" max="2054" width="10.8515625" style="33" customWidth="1"/>
    <col min="2055" max="2055" width="10.7109375" style="33" customWidth="1"/>
    <col min="2056" max="2061" width="10.140625" style="33" bestFit="1" customWidth="1"/>
    <col min="2062" max="2062" width="11.7109375" style="33" bestFit="1" customWidth="1"/>
    <col min="2063" max="2304" width="9.140625" style="33" customWidth="1"/>
    <col min="2305" max="2305" width="28.421875" style="33" customWidth="1"/>
    <col min="2306" max="2306" width="10.7109375" style="33" customWidth="1"/>
    <col min="2307" max="2307" width="10.8515625" style="33" customWidth="1"/>
    <col min="2308" max="2308" width="11.421875" style="33" customWidth="1"/>
    <col min="2309" max="2309" width="10.140625" style="33" bestFit="1" customWidth="1"/>
    <col min="2310" max="2310" width="10.8515625" style="33" customWidth="1"/>
    <col min="2311" max="2311" width="10.7109375" style="33" customWidth="1"/>
    <col min="2312" max="2317" width="10.140625" style="33" bestFit="1" customWidth="1"/>
    <col min="2318" max="2318" width="11.7109375" style="33" bestFit="1" customWidth="1"/>
    <col min="2319" max="2560" width="9.140625" style="33" customWidth="1"/>
    <col min="2561" max="2561" width="28.421875" style="33" customWidth="1"/>
    <col min="2562" max="2562" width="10.7109375" style="33" customWidth="1"/>
    <col min="2563" max="2563" width="10.8515625" style="33" customWidth="1"/>
    <col min="2564" max="2564" width="11.421875" style="33" customWidth="1"/>
    <col min="2565" max="2565" width="10.140625" style="33" bestFit="1" customWidth="1"/>
    <col min="2566" max="2566" width="10.8515625" style="33" customWidth="1"/>
    <col min="2567" max="2567" width="10.7109375" style="33" customWidth="1"/>
    <col min="2568" max="2573" width="10.140625" style="33" bestFit="1" customWidth="1"/>
    <col min="2574" max="2574" width="11.7109375" style="33" bestFit="1" customWidth="1"/>
    <col min="2575" max="2816" width="9.140625" style="33" customWidth="1"/>
    <col min="2817" max="2817" width="28.421875" style="33" customWidth="1"/>
    <col min="2818" max="2818" width="10.7109375" style="33" customWidth="1"/>
    <col min="2819" max="2819" width="10.8515625" style="33" customWidth="1"/>
    <col min="2820" max="2820" width="11.421875" style="33" customWidth="1"/>
    <col min="2821" max="2821" width="10.140625" style="33" bestFit="1" customWidth="1"/>
    <col min="2822" max="2822" width="10.8515625" style="33" customWidth="1"/>
    <col min="2823" max="2823" width="10.7109375" style="33" customWidth="1"/>
    <col min="2824" max="2829" width="10.140625" style="33" bestFit="1" customWidth="1"/>
    <col min="2830" max="2830" width="11.7109375" style="33" bestFit="1" customWidth="1"/>
    <col min="2831" max="3072" width="9.140625" style="33" customWidth="1"/>
    <col min="3073" max="3073" width="28.421875" style="33" customWidth="1"/>
    <col min="3074" max="3074" width="10.7109375" style="33" customWidth="1"/>
    <col min="3075" max="3075" width="10.8515625" style="33" customWidth="1"/>
    <col min="3076" max="3076" width="11.421875" style="33" customWidth="1"/>
    <col min="3077" max="3077" width="10.140625" style="33" bestFit="1" customWidth="1"/>
    <col min="3078" max="3078" width="10.8515625" style="33" customWidth="1"/>
    <col min="3079" max="3079" width="10.7109375" style="33" customWidth="1"/>
    <col min="3080" max="3085" width="10.140625" style="33" bestFit="1" customWidth="1"/>
    <col min="3086" max="3086" width="11.7109375" style="33" bestFit="1" customWidth="1"/>
    <col min="3087" max="3328" width="9.140625" style="33" customWidth="1"/>
    <col min="3329" max="3329" width="28.421875" style="33" customWidth="1"/>
    <col min="3330" max="3330" width="10.7109375" style="33" customWidth="1"/>
    <col min="3331" max="3331" width="10.8515625" style="33" customWidth="1"/>
    <col min="3332" max="3332" width="11.421875" style="33" customWidth="1"/>
    <col min="3333" max="3333" width="10.140625" style="33" bestFit="1" customWidth="1"/>
    <col min="3334" max="3334" width="10.8515625" style="33" customWidth="1"/>
    <col min="3335" max="3335" width="10.7109375" style="33" customWidth="1"/>
    <col min="3336" max="3341" width="10.140625" style="33" bestFit="1" customWidth="1"/>
    <col min="3342" max="3342" width="11.7109375" style="33" bestFit="1" customWidth="1"/>
    <col min="3343" max="3584" width="9.140625" style="33" customWidth="1"/>
    <col min="3585" max="3585" width="28.421875" style="33" customWidth="1"/>
    <col min="3586" max="3586" width="10.7109375" style="33" customWidth="1"/>
    <col min="3587" max="3587" width="10.8515625" style="33" customWidth="1"/>
    <col min="3588" max="3588" width="11.421875" style="33" customWidth="1"/>
    <col min="3589" max="3589" width="10.140625" style="33" bestFit="1" customWidth="1"/>
    <col min="3590" max="3590" width="10.8515625" style="33" customWidth="1"/>
    <col min="3591" max="3591" width="10.7109375" style="33" customWidth="1"/>
    <col min="3592" max="3597" width="10.140625" style="33" bestFit="1" customWidth="1"/>
    <col min="3598" max="3598" width="11.7109375" style="33" bestFit="1" customWidth="1"/>
    <col min="3599" max="3840" width="9.140625" style="33" customWidth="1"/>
    <col min="3841" max="3841" width="28.421875" style="33" customWidth="1"/>
    <col min="3842" max="3842" width="10.7109375" style="33" customWidth="1"/>
    <col min="3843" max="3843" width="10.8515625" style="33" customWidth="1"/>
    <col min="3844" max="3844" width="11.421875" style="33" customWidth="1"/>
    <col min="3845" max="3845" width="10.140625" style="33" bestFit="1" customWidth="1"/>
    <col min="3846" max="3846" width="10.8515625" style="33" customWidth="1"/>
    <col min="3847" max="3847" width="10.7109375" style="33" customWidth="1"/>
    <col min="3848" max="3853" width="10.140625" style="33" bestFit="1" customWidth="1"/>
    <col min="3854" max="3854" width="11.7109375" style="33" bestFit="1" customWidth="1"/>
    <col min="3855" max="4096" width="9.140625" style="33" customWidth="1"/>
    <col min="4097" max="4097" width="28.421875" style="33" customWidth="1"/>
    <col min="4098" max="4098" width="10.7109375" style="33" customWidth="1"/>
    <col min="4099" max="4099" width="10.8515625" style="33" customWidth="1"/>
    <col min="4100" max="4100" width="11.421875" style="33" customWidth="1"/>
    <col min="4101" max="4101" width="10.140625" style="33" bestFit="1" customWidth="1"/>
    <col min="4102" max="4102" width="10.8515625" style="33" customWidth="1"/>
    <col min="4103" max="4103" width="10.7109375" style="33" customWidth="1"/>
    <col min="4104" max="4109" width="10.140625" style="33" bestFit="1" customWidth="1"/>
    <col min="4110" max="4110" width="11.7109375" style="33" bestFit="1" customWidth="1"/>
    <col min="4111" max="4352" width="9.140625" style="33" customWidth="1"/>
    <col min="4353" max="4353" width="28.421875" style="33" customWidth="1"/>
    <col min="4354" max="4354" width="10.7109375" style="33" customWidth="1"/>
    <col min="4355" max="4355" width="10.8515625" style="33" customWidth="1"/>
    <col min="4356" max="4356" width="11.421875" style="33" customWidth="1"/>
    <col min="4357" max="4357" width="10.140625" style="33" bestFit="1" customWidth="1"/>
    <col min="4358" max="4358" width="10.8515625" style="33" customWidth="1"/>
    <col min="4359" max="4359" width="10.7109375" style="33" customWidth="1"/>
    <col min="4360" max="4365" width="10.140625" style="33" bestFit="1" customWidth="1"/>
    <col min="4366" max="4366" width="11.7109375" style="33" bestFit="1" customWidth="1"/>
    <col min="4367" max="4608" width="9.140625" style="33" customWidth="1"/>
    <col min="4609" max="4609" width="28.421875" style="33" customWidth="1"/>
    <col min="4610" max="4610" width="10.7109375" style="33" customWidth="1"/>
    <col min="4611" max="4611" width="10.8515625" style="33" customWidth="1"/>
    <col min="4612" max="4612" width="11.421875" style="33" customWidth="1"/>
    <col min="4613" max="4613" width="10.140625" style="33" bestFit="1" customWidth="1"/>
    <col min="4614" max="4614" width="10.8515625" style="33" customWidth="1"/>
    <col min="4615" max="4615" width="10.7109375" style="33" customWidth="1"/>
    <col min="4616" max="4621" width="10.140625" style="33" bestFit="1" customWidth="1"/>
    <col min="4622" max="4622" width="11.7109375" style="33" bestFit="1" customWidth="1"/>
    <col min="4623" max="4864" width="9.140625" style="33" customWidth="1"/>
    <col min="4865" max="4865" width="28.421875" style="33" customWidth="1"/>
    <col min="4866" max="4866" width="10.7109375" style="33" customWidth="1"/>
    <col min="4867" max="4867" width="10.8515625" style="33" customWidth="1"/>
    <col min="4868" max="4868" width="11.421875" style="33" customWidth="1"/>
    <col min="4869" max="4869" width="10.140625" style="33" bestFit="1" customWidth="1"/>
    <col min="4870" max="4870" width="10.8515625" style="33" customWidth="1"/>
    <col min="4871" max="4871" width="10.7109375" style="33" customWidth="1"/>
    <col min="4872" max="4877" width="10.140625" style="33" bestFit="1" customWidth="1"/>
    <col min="4878" max="4878" width="11.7109375" style="33" bestFit="1" customWidth="1"/>
    <col min="4879" max="5120" width="9.140625" style="33" customWidth="1"/>
    <col min="5121" max="5121" width="28.421875" style="33" customWidth="1"/>
    <col min="5122" max="5122" width="10.7109375" style="33" customWidth="1"/>
    <col min="5123" max="5123" width="10.8515625" style="33" customWidth="1"/>
    <col min="5124" max="5124" width="11.421875" style="33" customWidth="1"/>
    <col min="5125" max="5125" width="10.140625" style="33" bestFit="1" customWidth="1"/>
    <col min="5126" max="5126" width="10.8515625" style="33" customWidth="1"/>
    <col min="5127" max="5127" width="10.7109375" style="33" customWidth="1"/>
    <col min="5128" max="5133" width="10.140625" style="33" bestFit="1" customWidth="1"/>
    <col min="5134" max="5134" width="11.7109375" style="33" bestFit="1" customWidth="1"/>
    <col min="5135" max="5376" width="9.140625" style="33" customWidth="1"/>
    <col min="5377" max="5377" width="28.421875" style="33" customWidth="1"/>
    <col min="5378" max="5378" width="10.7109375" style="33" customWidth="1"/>
    <col min="5379" max="5379" width="10.8515625" style="33" customWidth="1"/>
    <col min="5380" max="5380" width="11.421875" style="33" customWidth="1"/>
    <col min="5381" max="5381" width="10.140625" style="33" bestFit="1" customWidth="1"/>
    <col min="5382" max="5382" width="10.8515625" style="33" customWidth="1"/>
    <col min="5383" max="5383" width="10.7109375" style="33" customWidth="1"/>
    <col min="5384" max="5389" width="10.140625" style="33" bestFit="1" customWidth="1"/>
    <col min="5390" max="5390" width="11.7109375" style="33" bestFit="1" customWidth="1"/>
    <col min="5391" max="5632" width="9.140625" style="33" customWidth="1"/>
    <col min="5633" max="5633" width="28.421875" style="33" customWidth="1"/>
    <col min="5634" max="5634" width="10.7109375" style="33" customWidth="1"/>
    <col min="5635" max="5635" width="10.8515625" style="33" customWidth="1"/>
    <col min="5636" max="5636" width="11.421875" style="33" customWidth="1"/>
    <col min="5637" max="5637" width="10.140625" style="33" bestFit="1" customWidth="1"/>
    <col min="5638" max="5638" width="10.8515625" style="33" customWidth="1"/>
    <col min="5639" max="5639" width="10.7109375" style="33" customWidth="1"/>
    <col min="5640" max="5645" width="10.140625" style="33" bestFit="1" customWidth="1"/>
    <col min="5646" max="5646" width="11.7109375" style="33" bestFit="1" customWidth="1"/>
    <col min="5647" max="5888" width="9.140625" style="33" customWidth="1"/>
    <col min="5889" max="5889" width="28.421875" style="33" customWidth="1"/>
    <col min="5890" max="5890" width="10.7109375" style="33" customWidth="1"/>
    <col min="5891" max="5891" width="10.8515625" style="33" customWidth="1"/>
    <col min="5892" max="5892" width="11.421875" style="33" customWidth="1"/>
    <col min="5893" max="5893" width="10.140625" style="33" bestFit="1" customWidth="1"/>
    <col min="5894" max="5894" width="10.8515625" style="33" customWidth="1"/>
    <col min="5895" max="5895" width="10.7109375" style="33" customWidth="1"/>
    <col min="5896" max="5901" width="10.140625" style="33" bestFit="1" customWidth="1"/>
    <col min="5902" max="5902" width="11.7109375" style="33" bestFit="1" customWidth="1"/>
    <col min="5903" max="6144" width="9.140625" style="33" customWidth="1"/>
    <col min="6145" max="6145" width="28.421875" style="33" customWidth="1"/>
    <col min="6146" max="6146" width="10.7109375" style="33" customWidth="1"/>
    <col min="6147" max="6147" width="10.8515625" style="33" customWidth="1"/>
    <col min="6148" max="6148" width="11.421875" style="33" customWidth="1"/>
    <col min="6149" max="6149" width="10.140625" style="33" bestFit="1" customWidth="1"/>
    <col min="6150" max="6150" width="10.8515625" style="33" customWidth="1"/>
    <col min="6151" max="6151" width="10.7109375" style="33" customWidth="1"/>
    <col min="6152" max="6157" width="10.140625" style="33" bestFit="1" customWidth="1"/>
    <col min="6158" max="6158" width="11.7109375" style="33" bestFit="1" customWidth="1"/>
    <col min="6159" max="6400" width="9.140625" style="33" customWidth="1"/>
    <col min="6401" max="6401" width="28.421875" style="33" customWidth="1"/>
    <col min="6402" max="6402" width="10.7109375" style="33" customWidth="1"/>
    <col min="6403" max="6403" width="10.8515625" style="33" customWidth="1"/>
    <col min="6404" max="6404" width="11.421875" style="33" customWidth="1"/>
    <col min="6405" max="6405" width="10.140625" style="33" bestFit="1" customWidth="1"/>
    <col min="6406" max="6406" width="10.8515625" style="33" customWidth="1"/>
    <col min="6407" max="6407" width="10.7109375" style="33" customWidth="1"/>
    <col min="6408" max="6413" width="10.140625" style="33" bestFit="1" customWidth="1"/>
    <col min="6414" max="6414" width="11.7109375" style="33" bestFit="1" customWidth="1"/>
    <col min="6415" max="6656" width="9.140625" style="33" customWidth="1"/>
    <col min="6657" max="6657" width="28.421875" style="33" customWidth="1"/>
    <col min="6658" max="6658" width="10.7109375" style="33" customWidth="1"/>
    <col min="6659" max="6659" width="10.8515625" style="33" customWidth="1"/>
    <col min="6660" max="6660" width="11.421875" style="33" customWidth="1"/>
    <col min="6661" max="6661" width="10.140625" style="33" bestFit="1" customWidth="1"/>
    <col min="6662" max="6662" width="10.8515625" style="33" customWidth="1"/>
    <col min="6663" max="6663" width="10.7109375" style="33" customWidth="1"/>
    <col min="6664" max="6669" width="10.140625" style="33" bestFit="1" customWidth="1"/>
    <col min="6670" max="6670" width="11.7109375" style="33" bestFit="1" customWidth="1"/>
    <col min="6671" max="6912" width="9.140625" style="33" customWidth="1"/>
    <col min="6913" max="6913" width="28.421875" style="33" customWidth="1"/>
    <col min="6914" max="6914" width="10.7109375" style="33" customWidth="1"/>
    <col min="6915" max="6915" width="10.8515625" style="33" customWidth="1"/>
    <col min="6916" max="6916" width="11.421875" style="33" customWidth="1"/>
    <col min="6917" max="6917" width="10.140625" style="33" bestFit="1" customWidth="1"/>
    <col min="6918" max="6918" width="10.8515625" style="33" customWidth="1"/>
    <col min="6919" max="6919" width="10.7109375" style="33" customWidth="1"/>
    <col min="6920" max="6925" width="10.140625" style="33" bestFit="1" customWidth="1"/>
    <col min="6926" max="6926" width="11.7109375" style="33" bestFit="1" customWidth="1"/>
    <col min="6927" max="7168" width="9.140625" style="33" customWidth="1"/>
    <col min="7169" max="7169" width="28.421875" style="33" customWidth="1"/>
    <col min="7170" max="7170" width="10.7109375" style="33" customWidth="1"/>
    <col min="7171" max="7171" width="10.8515625" style="33" customWidth="1"/>
    <col min="7172" max="7172" width="11.421875" style="33" customWidth="1"/>
    <col min="7173" max="7173" width="10.140625" style="33" bestFit="1" customWidth="1"/>
    <col min="7174" max="7174" width="10.8515625" style="33" customWidth="1"/>
    <col min="7175" max="7175" width="10.7109375" style="33" customWidth="1"/>
    <col min="7176" max="7181" width="10.140625" style="33" bestFit="1" customWidth="1"/>
    <col min="7182" max="7182" width="11.7109375" style="33" bestFit="1" customWidth="1"/>
    <col min="7183" max="7424" width="9.140625" style="33" customWidth="1"/>
    <col min="7425" max="7425" width="28.421875" style="33" customWidth="1"/>
    <col min="7426" max="7426" width="10.7109375" style="33" customWidth="1"/>
    <col min="7427" max="7427" width="10.8515625" style="33" customWidth="1"/>
    <col min="7428" max="7428" width="11.421875" style="33" customWidth="1"/>
    <col min="7429" max="7429" width="10.140625" style="33" bestFit="1" customWidth="1"/>
    <col min="7430" max="7430" width="10.8515625" style="33" customWidth="1"/>
    <col min="7431" max="7431" width="10.7109375" style="33" customWidth="1"/>
    <col min="7432" max="7437" width="10.140625" style="33" bestFit="1" customWidth="1"/>
    <col min="7438" max="7438" width="11.7109375" style="33" bestFit="1" customWidth="1"/>
    <col min="7439" max="7680" width="9.140625" style="33" customWidth="1"/>
    <col min="7681" max="7681" width="28.421875" style="33" customWidth="1"/>
    <col min="7682" max="7682" width="10.7109375" style="33" customWidth="1"/>
    <col min="7683" max="7683" width="10.8515625" style="33" customWidth="1"/>
    <col min="7684" max="7684" width="11.421875" style="33" customWidth="1"/>
    <col min="7685" max="7685" width="10.140625" style="33" bestFit="1" customWidth="1"/>
    <col min="7686" max="7686" width="10.8515625" style="33" customWidth="1"/>
    <col min="7687" max="7687" width="10.7109375" style="33" customWidth="1"/>
    <col min="7688" max="7693" width="10.140625" style="33" bestFit="1" customWidth="1"/>
    <col min="7694" max="7694" width="11.7109375" style="33" bestFit="1" customWidth="1"/>
    <col min="7695" max="7936" width="9.140625" style="33" customWidth="1"/>
    <col min="7937" max="7937" width="28.421875" style="33" customWidth="1"/>
    <col min="7938" max="7938" width="10.7109375" style="33" customWidth="1"/>
    <col min="7939" max="7939" width="10.8515625" style="33" customWidth="1"/>
    <col min="7940" max="7940" width="11.421875" style="33" customWidth="1"/>
    <col min="7941" max="7941" width="10.140625" style="33" bestFit="1" customWidth="1"/>
    <col min="7942" max="7942" width="10.8515625" style="33" customWidth="1"/>
    <col min="7943" max="7943" width="10.7109375" style="33" customWidth="1"/>
    <col min="7944" max="7949" width="10.140625" style="33" bestFit="1" customWidth="1"/>
    <col min="7950" max="7950" width="11.7109375" style="33" bestFit="1" customWidth="1"/>
    <col min="7951" max="8192" width="9.140625" style="33" customWidth="1"/>
    <col min="8193" max="8193" width="28.421875" style="33" customWidth="1"/>
    <col min="8194" max="8194" width="10.7109375" style="33" customWidth="1"/>
    <col min="8195" max="8195" width="10.8515625" style="33" customWidth="1"/>
    <col min="8196" max="8196" width="11.421875" style="33" customWidth="1"/>
    <col min="8197" max="8197" width="10.140625" style="33" bestFit="1" customWidth="1"/>
    <col min="8198" max="8198" width="10.8515625" style="33" customWidth="1"/>
    <col min="8199" max="8199" width="10.7109375" style="33" customWidth="1"/>
    <col min="8200" max="8205" width="10.140625" style="33" bestFit="1" customWidth="1"/>
    <col min="8206" max="8206" width="11.7109375" style="33" bestFit="1" customWidth="1"/>
    <col min="8207" max="8448" width="9.140625" style="33" customWidth="1"/>
    <col min="8449" max="8449" width="28.421875" style="33" customWidth="1"/>
    <col min="8450" max="8450" width="10.7109375" style="33" customWidth="1"/>
    <col min="8451" max="8451" width="10.8515625" style="33" customWidth="1"/>
    <col min="8452" max="8452" width="11.421875" style="33" customWidth="1"/>
    <col min="8453" max="8453" width="10.140625" style="33" bestFit="1" customWidth="1"/>
    <col min="8454" max="8454" width="10.8515625" style="33" customWidth="1"/>
    <col min="8455" max="8455" width="10.7109375" style="33" customWidth="1"/>
    <col min="8456" max="8461" width="10.140625" style="33" bestFit="1" customWidth="1"/>
    <col min="8462" max="8462" width="11.7109375" style="33" bestFit="1" customWidth="1"/>
    <col min="8463" max="8704" width="9.140625" style="33" customWidth="1"/>
    <col min="8705" max="8705" width="28.421875" style="33" customWidth="1"/>
    <col min="8706" max="8706" width="10.7109375" style="33" customWidth="1"/>
    <col min="8707" max="8707" width="10.8515625" style="33" customWidth="1"/>
    <col min="8708" max="8708" width="11.421875" style="33" customWidth="1"/>
    <col min="8709" max="8709" width="10.140625" style="33" bestFit="1" customWidth="1"/>
    <col min="8710" max="8710" width="10.8515625" style="33" customWidth="1"/>
    <col min="8711" max="8711" width="10.7109375" style="33" customWidth="1"/>
    <col min="8712" max="8717" width="10.140625" style="33" bestFit="1" customWidth="1"/>
    <col min="8718" max="8718" width="11.7109375" style="33" bestFit="1" customWidth="1"/>
    <col min="8719" max="8960" width="9.140625" style="33" customWidth="1"/>
    <col min="8961" max="8961" width="28.421875" style="33" customWidth="1"/>
    <col min="8962" max="8962" width="10.7109375" style="33" customWidth="1"/>
    <col min="8963" max="8963" width="10.8515625" style="33" customWidth="1"/>
    <col min="8964" max="8964" width="11.421875" style="33" customWidth="1"/>
    <col min="8965" max="8965" width="10.140625" style="33" bestFit="1" customWidth="1"/>
    <col min="8966" max="8966" width="10.8515625" style="33" customWidth="1"/>
    <col min="8967" max="8967" width="10.7109375" style="33" customWidth="1"/>
    <col min="8968" max="8973" width="10.140625" style="33" bestFit="1" customWidth="1"/>
    <col min="8974" max="8974" width="11.7109375" style="33" bestFit="1" customWidth="1"/>
    <col min="8975" max="9216" width="9.140625" style="33" customWidth="1"/>
    <col min="9217" max="9217" width="28.421875" style="33" customWidth="1"/>
    <col min="9218" max="9218" width="10.7109375" style="33" customWidth="1"/>
    <col min="9219" max="9219" width="10.8515625" style="33" customWidth="1"/>
    <col min="9220" max="9220" width="11.421875" style="33" customWidth="1"/>
    <col min="9221" max="9221" width="10.140625" style="33" bestFit="1" customWidth="1"/>
    <col min="9222" max="9222" width="10.8515625" style="33" customWidth="1"/>
    <col min="9223" max="9223" width="10.7109375" style="33" customWidth="1"/>
    <col min="9224" max="9229" width="10.140625" style="33" bestFit="1" customWidth="1"/>
    <col min="9230" max="9230" width="11.7109375" style="33" bestFit="1" customWidth="1"/>
    <col min="9231" max="9472" width="9.140625" style="33" customWidth="1"/>
    <col min="9473" max="9473" width="28.421875" style="33" customWidth="1"/>
    <col min="9474" max="9474" width="10.7109375" style="33" customWidth="1"/>
    <col min="9475" max="9475" width="10.8515625" style="33" customWidth="1"/>
    <col min="9476" max="9476" width="11.421875" style="33" customWidth="1"/>
    <col min="9477" max="9477" width="10.140625" style="33" bestFit="1" customWidth="1"/>
    <col min="9478" max="9478" width="10.8515625" style="33" customWidth="1"/>
    <col min="9479" max="9479" width="10.7109375" style="33" customWidth="1"/>
    <col min="9480" max="9485" width="10.140625" style="33" bestFit="1" customWidth="1"/>
    <col min="9486" max="9486" width="11.7109375" style="33" bestFit="1" customWidth="1"/>
    <col min="9487" max="9728" width="9.140625" style="33" customWidth="1"/>
    <col min="9729" max="9729" width="28.421875" style="33" customWidth="1"/>
    <col min="9730" max="9730" width="10.7109375" style="33" customWidth="1"/>
    <col min="9731" max="9731" width="10.8515625" style="33" customWidth="1"/>
    <col min="9732" max="9732" width="11.421875" style="33" customWidth="1"/>
    <col min="9733" max="9733" width="10.140625" style="33" bestFit="1" customWidth="1"/>
    <col min="9734" max="9734" width="10.8515625" style="33" customWidth="1"/>
    <col min="9735" max="9735" width="10.7109375" style="33" customWidth="1"/>
    <col min="9736" max="9741" width="10.140625" style="33" bestFit="1" customWidth="1"/>
    <col min="9742" max="9742" width="11.7109375" style="33" bestFit="1" customWidth="1"/>
    <col min="9743" max="9984" width="9.140625" style="33" customWidth="1"/>
    <col min="9985" max="9985" width="28.421875" style="33" customWidth="1"/>
    <col min="9986" max="9986" width="10.7109375" style="33" customWidth="1"/>
    <col min="9987" max="9987" width="10.8515625" style="33" customWidth="1"/>
    <col min="9988" max="9988" width="11.421875" style="33" customWidth="1"/>
    <col min="9989" max="9989" width="10.140625" style="33" bestFit="1" customWidth="1"/>
    <col min="9990" max="9990" width="10.8515625" style="33" customWidth="1"/>
    <col min="9991" max="9991" width="10.7109375" style="33" customWidth="1"/>
    <col min="9992" max="9997" width="10.140625" style="33" bestFit="1" customWidth="1"/>
    <col min="9998" max="9998" width="11.7109375" style="33" bestFit="1" customWidth="1"/>
    <col min="9999" max="10240" width="9.140625" style="33" customWidth="1"/>
    <col min="10241" max="10241" width="28.421875" style="33" customWidth="1"/>
    <col min="10242" max="10242" width="10.7109375" style="33" customWidth="1"/>
    <col min="10243" max="10243" width="10.8515625" style="33" customWidth="1"/>
    <col min="10244" max="10244" width="11.421875" style="33" customWidth="1"/>
    <col min="10245" max="10245" width="10.140625" style="33" bestFit="1" customWidth="1"/>
    <col min="10246" max="10246" width="10.8515625" style="33" customWidth="1"/>
    <col min="10247" max="10247" width="10.7109375" style="33" customWidth="1"/>
    <col min="10248" max="10253" width="10.140625" style="33" bestFit="1" customWidth="1"/>
    <col min="10254" max="10254" width="11.7109375" style="33" bestFit="1" customWidth="1"/>
    <col min="10255" max="10496" width="9.140625" style="33" customWidth="1"/>
    <col min="10497" max="10497" width="28.421875" style="33" customWidth="1"/>
    <col min="10498" max="10498" width="10.7109375" style="33" customWidth="1"/>
    <col min="10499" max="10499" width="10.8515625" style="33" customWidth="1"/>
    <col min="10500" max="10500" width="11.421875" style="33" customWidth="1"/>
    <col min="10501" max="10501" width="10.140625" style="33" bestFit="1" customWidth="1"/>
    <col min="10502" max="10502" width="10.8515625" style="33" customWidth="1"/>
    <col min="10503" max="10503" width="10.7109375" style="33" customWidth="1"/>
    <col min="10504" max="10509" width="10.140625" style="33" bestFit="1" customWidth="1"/>
    <col min="10510" max="10510" width="11.7109375" style="33" bestFit="1" customWidth="1"/>
    <col min="10511" max="10752" width="9.140625" style="33" customWidth="1"/>
    <col min="10753" max="10753" width="28.421875" style="33" customWidth="1"/>
    <col min="10754" max="10754" width="10.7109375" style="33" customWidth="1"/>
    <col min="10755" max="10755" width="10.8515625" style="33" customWidth="1"/>
    <col min="10756" max="10756" width="11.421875" style="33" customWidth="1"/>
    <col min="10757" max="10757" width="10.140625" style="33" bestFit="1" customWidth="1"/>
    <col min="10758" max="10758" width="10.8515625" style="33" customWidth="1"/>
    <col min="10759" max="10759" width="10.7109375" style="33" customWidth="1"/>
    <col min="10760" max="10765" width="10.140625" style="33" bestFit="1" customWidth="1"/>
    <col min="10766" max="10766" width="11.7109375" style="33" bestFit="1" customWidth="1"/>
    <col min="10767" max="11008" width="9.140625" style="33" customWidth="1"/>
    <col min="11009" max="11009" width="28.421875" style="33" customWidth="1"/>
    <col min="11010" max="11010" width="10.7109375" style="33" customWidth="1"/>
    <col min="11011" max="11011" width="10.8515625" style="33" customWidth="1"/>
    <col min="11012" max="11012" width="11.421875" style="33" customWidth="1"/>
    <col min="11013" max="11013" width="10.140625" style="33" bestFit="1" customWidth="1"/>
    <col min="11014" max="11014" width="10.8515625" style="33" customWidth="1"/>
    <col min="11015" max="11015" width="10.7109375" style="33" customWidth="1"/>
    <col min="11016" max="11021" width="10.140625" style="33" bestFit="1" customWidth="1"/>
    <col min="11022" max="11022" width="11.7109375" style="33" bestFit="1" customWidth="1"/>
    <col min="11023" max="11264" width="9.140625" style="33" customWidth="1"/>
    <col min="11265" max="11265" width="28.421875" style="33" customWidth="1"/>
    <col min="11266" max="11266" width="10.7109375" style="33" customWidth="1"/>
    <col min="11267" max="11267" width="10.8515625" style="33" customWidth="1"/>
    <col min="11268" max="11268" width="11.421875" style="33" customWidth="1"/>
    <col min="11269" max="11269" width="10.140625" style="33" bestFit="1" customWidth="1"/>
    <col min="11270" max="11270" width="10.8515625" style="33" customWidth="1"/>
    <col min="11271" max="11271" width="10.7109375" style="33" customWidth="1"/>
    <col min="11272" max="11277" width="10.140625" style="33" bestFit="1" customWidth="1"/>
    <col min="11278" max="11278" width="11.7109375" style="33" bestFit="1" customWidth="1"/>
    <col min="11279" max="11520" width="9.140625" style="33" customWidth="1"/>
    <col min="11521" max="11521" width="28.421875" style="33" customWidth="1"/>
    <col min="11522" max="11522" width="10.7109375" style="33" customWidth="1"/>
    <col min="11523" max="11523" width="10.8515625" style="33" customWidth="1"/>
    <col min="11524" max="11524" width="11.421875" style="33" customWidth="1"/>
    <col min="11525" max="11525" width="10.140625" style="33" bestFit="1" customWidth="1"/>
    <col min="11526" max="11526" width="10.8515625" style="33" customWidth="1"/>
    <col min="11527" max="11527" width="10.7109375" style="33" customWidth="1"/>
    <col min="11528" max="11533" width="10.140625" style="33" bestFit="1" customWidth="1"/>
    <col min="11534" max="11534" width="11.7109375" style="33" bestFit="1" customWidth="1"/>
    <col min="11535" max="11776" width="9.140625" style="33" customWidth="1"/>
    <col min="11777" max="11777" width="28.421875" style="33" customWidth="1"/>
    <col min="11778" max="11778" width="10.7109375" style="33" customWidth="1"/>
    <col min="11779" max="11779" width="10.8515625" style="33" customWidth="1"/>
    <col min="11780" max="11780" width="11.421875" style="33" customWidth="1"/>
    <col min="11781" max="11781" width="10.140625" style="33" bestFit="1" customWidth="1"/>
    <col min="11782" max="11782" width="10.8515625" style="33" customWidth="1"/>
    <col min="11783" max="11783" width="10.7109375" style="33" customWidth="1"/>
    <col min="11784" max="11789" width="10.140625" style="33" bestFit="1" customWidth="1"/>
    <col min="11790" max="11790" width="11.7109375" style="33" bestFit="1" customWidth="1"/>
    <col min="11791" max="12032" width="9.140625" style="33" customWidth="1"/>
    <col min="12033" max="12033" width="28.421875" style="33" customWidth="1"/>
    <col min="12034" max="12034" width="10.7109375" style="33" customWidth="1"/>
    <col min="12035" max="12035" width="10.8515625" style="33" customWidth="1"/>
    <col min="12036" max="12036" width="11.421875" style="33" customWidth="1"/>
    <col min="12037" max="12037" width="10.140625" style="33" bestFit="1" customWidth="1"/>
    <col min="12038" max="12038" width="10.8515625" style="33" customWidth="1"/>
    <col min="12039" max="12039" width="10.7109375" style="33" customWidth="1"/>
    <col min="12040" max="12045" width="10.140625" style="33" bestFit="1" customWidth="1"/>
    <col min="12046" max="12046" width="11.7109375" style="33" bestFit="1" customWidth="1"/>
    <col min="12047" max="12288" width="9.140625" style="33" customWidth="1"/>
    <col min="12289" max="12289" width="28.421875" style="33" customWidth="1"/>
    <col min="12290" max="12290" width="10.7109375" style="33" customWidth="1"/>
    <col min="12291" max="12291" width="10.8515625" style="33" customWidth="1"/>
    <col min="12292" max="12292" width="11.421875" style="33" customWidth="1"/>
    <col min="12293" max="12293" width="10.140625" style="33" bestFit="1" customWidth="1"/>
    <col min="12294" max="12294" width="10.8515625" style="33" customWidth="1"/>
    <col min="12295" max="12295" width="10.7109375" style="33" customWidth="1"/>
    <col min="12296" max="12301" width="10.140625" style="33" bestFit="1" customWidth="1"/>
    <col min="12302" max="12302" width="11.7109375" style="33" bestFit="1" customWidth="1"/>
    <col min="12303" max="12544" width="9.140625" style="33" customWidth="1"/>
    <col min="12545" max="12545" width="28.421875" style="33" customWidth="1"/>
    <col min="12546" max="12546" width="10.7109375" style="33" customWidth="1"/>
    <col min="12547" max="12547" width="10.8515625" style="33" customWidth="1"/>
    <col min="12548" max="12548" width="11.421875" style="33" customWidth="1"/>
    <col min="12549" max="12549" width="10.140625" style="33" bestFit="1" customWidth="1"/>
    <col min="12550" max="12550" width="10.8515625" style="33" customWidth="1"/>
    <col min="12551" max="12551" width="10.7109375" style="33" customWidth="1"/>
    <col min="12552" max="12557" width="10.140625" style="33" bestFit="1" customWidth="1"/>
    <col min="12558" max="12558" width="11.7109375" style="33" bestFit="1" customWidth="1"/>
    <col min="12559" max="12800" width="9.140625" style="33" customWidth="1"/>
    <col min="12801" max="12801" width="28.421875" style="33" customWidth="1"/>
    <col min="12802" max="12802" width="10.7109375" style="33" customWidth="1"/>
    <col min="12803" max="12803" width="10.8515625" style="33" customWidth="1"/>
    <col min="12804" max="12804" width="11.421875" style="33" customWidth="1"/>
    <col min="12805" max="12805" width="10.140625" style="33" bestFit="1" customWidth="1"/>
    <col min="12806" max="12806" width="10.8515625" style="33" customWidth="1"/>
    <col min="12807" max="12807" width="10.7109375" style="33" customWidth="1"/>
    <col min="12808" max="12813" width="10.140625" style="33" bestFit="1" customWidth="1"/>
    <col min="12814" max="12814" width="11.7109375" style="33" bestFit="1" customWidth="1"/>
    <col min="12815" max="13056" width="9.140625" style="33" customWidth="1"/>
    <col min="13057" max="13057" width="28.421875" style="33" customWidth="1"/>
    <col min="13058" max="13058" width="10.7109375" style="33" customWidth="1"/>
    <col min="13059" max="13059" width="10.8515625" style="33" customWidth="1"/>
    <col min="13060" max="13060" width="11.421875" style="33" customWidth="1"/>
    <col min="13061" max="13061" width="10.140625" style="33" bestFit="1" customWidth="1"/>
    <col min="13062" max="13062" width="10.8515625" style="33" customWidth="1"/>
    <col min="13063" max="13063" width="10.7109375" style="33" customWidth="1"/>
    <col min="13064" max="13069" width="10.140625" style="33" bestFit="1" customWidth="1"/>
    <col min="13070" max="13070" width="11.7109375" style="33" bestFit="1" customWidth="1"/>
    <col min="13071" max="13312" width="9.140625" style="33" customWidth="1"/>
    <col min="13313" max="13313" width="28.421875" style="33" customWidth="1"/>
    <col min="13314" max="13314" width="10.7109375" style="33" customWidth="1"/>
    <col min="13315" max="13315" width="10.8515625" style="33" customWidth="1"/>
    <col min="13316" max="13316" width="11.421875" style="33" customWidth="1"/>
    <col min="13317" max="13317" width="10.140625" style="33" bestFit="1" customWidth="1"/>
    <col min="13318" max="13318" width="10.8515625" style="33" customWidth="1"/>
    <col min="13319" max="13319" width="10.7109375" style="33" customWidth="1"/>
    <col min="13320" max="13325" width="10.140625" style="33" bestFit="1" customWidth="1"/>
    <col min="13326" max="13326" width="11.7109375" style="33" bestFit="1" customWidth="1"/>
    <col min="13327" max="13568" width="9.140625" style="33" customWidth="1"/>
    <col min="13569" max="13569" width="28.421875" style="33" customWidth="1"/>
    <col min="13570" max="13570" width="10.7109375" style="33" customWidth="1"/>
    <col min="13571" max="13571" width="10.8515625" style="33" customWidth="1"/>
    <col min="13572" max="13572" width="11.421875" style="33" customWidth="1"/>
    <col min="13573" max="13573" width="10.140625" style="33" bestFit="1" customWidth="1"/>
    <col min="13574" max="13574" width="10.8515625" style="33" customWidth="1"/>
    <col min="13575" max="13575" width="10.7109375" style="33" customWidth="1"/>
    <col min="13576" max="13581" width="10.140625" style="33" bestFit="1" customWidth="1"/>
    <col min="13582" max="13582" width="11.7109375" style="33" bestFit="1" customWidth="1"/>
    <col min="13583" max="13824" width="9.140625" style="33" customWidth="1"/>
    <col min="13825" max="13825" width="28.421875" style="33" customWidth="1"/>
    <col min="13826" max="13826" width="10.7109375" style="33" customWidth="1"/>
    <col min="13827" max="13827" width="10.8515625" style="33" customWidth="1"/>
    <col min="13828" max="13828" width="11.421875" style="33" customWidth="1"/>
    <col min="13829" max="13829" width="10.140625" style="33" bestFit="1" customWidth="1"/>
    <col min="13830" max="13830" width="10.8515625" style="33" customWidth="1"/>
    <col min="13831" max="13831" width="10.7109375" style="33" customWidth="1"/>
    <col min="13832" max="13837" width="10.140625" style="33" bestFit="1" customWidth="1"/>
    <col min="13838" max="13838" width="11.7109375" style="33" bestFit="1" customWidth="1"/>
    <col min="13839" max="14080" width="9.140625" style="33" customWidth="1"/>
    <col min="14081" max="14081" width="28.421875" style="33" customWidth="1"/>
    <col min="14082" max="14082" width="10.7109375" style="33" customWidth="1"/>
    <col min="14083" max="14083" width="10.8515625" style="33" customWidth="1"/>
    <col min="14084" max="14084" width="11.421875" style="33" customWidth="1"/>
    <col min="14085" max="14085" width="10.140625" style="33" bestFit="1" customWidth="1"/>
    <col min="14086" max="14086" width="10.8515625" style="33" customWidth="1"/>
    <col min="14087" max="14087" width="10.7109375" style="33" customWidth="1"/>
    <col min="14088" max="14093" width="10.140625" style="33" bestFit="1" customWidth="1"/>
    <col min="14094" max="14094" width="11.7109375" style="33" bestFit="1" customWidth="1"/>
    <col min="14095" max="14336" width="9.140625" style="33" customWidth="1"/>
    <col min="14337" max="14337" width="28.421875" style="33" customWidth="1"/>
    <col min="14338" max="14338" width="10.7109375" style="33" customWidth="1"/>
    <col min="14339" max="14339" width="10.8515625" style="33" customWidth="1"/>
    <col min="14340" max="14340" width="11.421875" style="33" customWidth="1"/>
    <col min="14341" max="14341" width="10.140625" style="33" bestFit="1" customWidth="1"/>
    <col min="14342" max="14342" width="10.8515625" style="33" customWidth="1"/>
    <col min="14343" max="14343" width="10.7109375" style="33" customWidth="1"/>
    <col min="14344" max="14349" width="10.140625" style="33" bestFit="1" customWidth="1"/>
    <col min="14350" max="14350" width="11.7109375" style="33" bestFit="1" customWidth="1"/>
    <col min="14351" max="14592" width="9.140625" style="33" customWidth="1"/>
    <col min="14593" max="14593" width="28.421875" style="33" customWidth="1"/>
    <col min="14594" max="14594" width="10.7109375" style="33" customWidth="1"/>
    <col min="14595" max="14595" width="10.8515625" style="33" customWidth="1"/>
    <col min="14596" max="14596" width="11.421875" style="33" customWidth="1"/>
    <col min="14597" max="14597" width="10.140625" style="33" bestFit="1" customWidth="1"/>
    <col min="14598" max="14598" width="10.8515625" style="33" customWidth="1"/>
    <col min="14599" max="14599" width="10.7109375" style="33" customWidth="1"/>
    <col min="14600" max="14605" width="10.140625" style="33" bestFit="1" customWidth="1"/>
    <col min="14606" max="14606" width="11.7109375" style="33" bestFit="1" customWidth="1"/>
    <col min="14607" max="14848" width="9.140625" style="33" customWidth="1"/>
    <col min="14849" max="14849" width="28.421875" style="33" customWidth="1"/>
    <col min="14850" max="14850" width="10.7109375" style="33" customWidth="1"/>
    <col min="14851" max="14851" width="10.8515625" style="33" customWidth="1"/>
    <col min="14852" max="14852" width="11.421875" style="33" customWidth="1"/>
    <col min="14853" max="14853" width="10.140625" style="33" bestFit="1" customWidth="1"/>
    <col min="14854" max="14854" width="10.8515625" style="33" customWidth="1"/>
    <col min="14855" max="14855" width="10.7109375" style="33" customWidth="1"/>
    <col min="14856" max="14861" width="10.140625" style="33" bestFit="1" customWidth="1"/>
    <col min="14862" max="14862" width="11.7109375" style="33" bestFit="1" customWidth="1"/>
    <col min="14863" max="15104" width="9.140625" style="33" customWidth="1"/>
    <col min="15105" max="15105" width="28.421875" style="33" customWidth="1"/>
    <col min="15106" max="15106" width="10.7109375" style="33" customWidth="1"/>
    <col min="15107" max="15107" width="10.8515625" style="33" customWidth="1"/>
    <col min="15108" max="15108" width="11.421875" style="33" customWidth="1"/>
    <col min="15109" max="15109" width="10.140625" style="33" bestFit="1" customWidth="1"/>
    <col min="15110" max="15110" width="10.8515625" style="33" customWidth="1"/>
    <col min="15111" max="15111" width="10.7109375" style="33" customWidth="1"/>
    <col min="15112" max="15117" width="10.140625" style="33" bestFit="1" customWidth="1"/>
    <col min="15118" max="15118" width="11.7109375" style="33" bestFit="1" customWidth="1"/>
    <col min="15119" max="15360" width="9.140625" style="33" customWidth="1"/>
    <col min="15361" max="15361" width="28.421875" style="33" customWidth="1"/>
    <col min="15362" max="15362" width="10.7109375" style="33" customWidth="1"/>
    <col min="15363" max="15363" width="10.8515625" style="33" customWidth="1"/>
    <col min="15364" max="15364" width="11.421875" style="33" customWidth="1"/>
    <col min="15365" max="15365" width="10.140625" style="33" bestFit="1" customWidth="1"/>
    <col min="15366" max="15366" width="10.8515625" style="33" customWidth="1"/>
    <col min="15367" max="15367" width="10.7109375" style="33" customWidth="1"/>
    <col min="15368" max="15373" width="10.140625" style="33" bestFit="1" customWidth="1"/>
    <col min="15374" max="15374" width="11.7109375" style="33" bestFit="1" customWidth="1"/>
    <col min="15375" max="15616" width="9.140625" style="33" customWidth="1"/>
    <col min="15617" max="15617" width="28.421875" style="33" customWidth="1"/>
    <col min="15618" max="15618" width="10.7109375" style="33" customWidth="1"/>
    <col min="15619" max="15619" width="10.8515625" style="33" customWidth="1"/>
    <col min="15620" max="15620" width="11.421875" style="33" customWidth="1"/>
    <col min="15621" max="15621" width="10.140625" style="33" bestFit="1" customWidth="1"/>
    <col min="15622" max="15622" width="10.8515625" style="33" customWidth="1"/>
    <col min="15623" max="15623" width="10.7109375" style="33" customWidth="1"/>
    <col min="15624" max="15629" width="10.140625" style="33" bestFit="1" customWidth="1"/>
    <col min="15630" max="15630" width="11.7109375" style="33" bestFit="1" customWidth="1"/>
    <col min="15631" max="15872" width="9.140625" style="33" customWidth="1"/>
    <col min="15873" max="15873" width="28.421875" style="33" customWidth="1"/>
    <col min="15874" max="15874" width="10.7109375" style="33" customWidth="1"/>
    <col min="15875" max="15875" width="10.8515625" style="33" customWidth="1"/>
    <col min="15876" max="15876" width="11.421875" style="33" customWidth="1"/>
    <col min="15877" max="15877" width="10.140625" style="33" bestFit="1" customWidth="1"/>
    <col min="15878" max="15878" width="10.8515625" style="33" customWidth="1"/>
    <col min="15879" max="15879" width="10.7109375" style="33" customWidth="1"/>
    <col min="15880" max="15885" width="10.140625" style="33" bestFit="1" customWidth="1"/>
    <col min="15886" max="15886" width="11.7109375" style="33" bestFit="1" customWidth="1"/>
    <col min="15887" max="16128" width="9.140625" style="33" customWidth="1"/>
    <col min="16129" max="16129" width="28.421875" style="33" customWidth="1"/>
    <col min="16130" max="16130" width="10.7109375" style="33" customWidth="1"/>
    <col min="16131" max="16131" width="10.8515625" style="33" customWidth="1"/>
    <col min="16132" max="16132" width="11.421875" style="33" customWidth="1"/>
    <col min="16133" max="16133" width="10.140625" style="33" bestFit="1" customWidth="1"/>
    <col min="16134" max="16134" width="10.8515625" style="33" customWidth="1"/>
    <col min="16135" max="16135" width="10.7109375" style="33" customWidth="1"/>
    <col min="16136" max="16141" width="10.140625" style="33" bestFit="1" customWidth="1"/>
    <col min="16142" max="16142" width="11.7109375" style="33" bestFit="1" customWidth="1"/>
    <col min="16143" max="16384" width="9.140625" style="33" customWidth="1"/>
  </cols>
  <sheetData>
    <row r="2" ht="18">
      <c r="A2" s="59" t="s">
        <v>263</v>
      </c>
    </row>
    <row r="5" spans="1:14" s="61" customFormat="1" ht="12">
      <c r="A5" s="60" t="s">
        <v>64</v>
      </c>
      <c r="B5" s="60" t="s">
        <v>27</v>
      </c>
      <c r="C5" s="60" t="s">
        <v>28</v>
      </c>
      <c r="D5" s="60" t="s">
        <v>29</v>
      </c>
      <c r="E5" s="60" t="s">
        <v>30</v>
      </c>
      <c r="F5" s="60" t="s">
        <v>31</v>
      </c>
      <c r="G5" s="60" t="s">
        <v>32</v>
      </c>
      <c r="H5" s="60" t="s">
        <v>33</v>
      </c>
      <c r="I5" s="60" t="s">
        <v>34</v>
      </c>
      <c r="J5" s="60" t="s">
        <v>35</v>
      </c>
      <c r="K5" s="60" t="s">
        <v>36</v>
      </c>
      <c r="L5" s="60" t="s">
        <v>37</v>
      </c>
      <c r="M5" s="60" t="s">
        <v>38</v>
      </c>
      <c r="N5" s="60" t="s">
        <v>9</v>
      </c>
    </row>
    <row r="7" ht="15">
      <c r="A7" s="66"/>
    </row>
    <row r="8" ht="15">
      <c r="A8" s="62" t="s">
        <v>71</v>
      </c>
    </row>
    <row r="9" spans="1:14" ht="15">
      <c r="A9" s="63" t="s">
        <v>243</v>
      </c>
      <c r="B9" s="33">
        <v>233539.27</v>
      </c>
      <c r="C9" s="33">
        <v>244387.44</v>
      </c>
      <c r="D9" s="33">
        <v>267333.48</v>
      </c>
      <c r="E9" s="33">
        <v>247038.57</v>
      </c>
      <c r="F9" s="33">
        <v>234485.83</v>
      </c>
      <c r="G9" s="33">
        <v>283333.34</v>
      </c>
      <c r="H9" s="33">
        <v>241390.24</v>
      </c>
      <c r="I9" s="33">
        <v>241735.53</v>
      </c>
      <c r="J9" s="33">
        <v>259639.24</v>
      </c>
      <c r="K9" s="33">
        <v>254936.1</v>
      </c>
      <c r="L9" s="33">
        <v>253441.41</v>
      </c>
      <c r="M9" s="33">
        <v>262586.84</v>
      </c>
      <c r="N9" s="33">
        <f>SUM(B9:M9)</f>
        <v>3023847.2900000005</v>
      </c>
    </row>
    <row r="10" spans="1:3" ht="15">
      <c r="A10" s="63"/>
      <c r="C10" s="15"/>
    </row>
    <row r="11" spans="1:14" ht="15">
      <c r="A11" s="63" t="s">
        <v>244</v>
      </c>
      <c r="B11" s="33">
        <v>98220.91</v>
      </c>
      <c r="C11" s="33">
        <v>102783.39</v>
      </c>
      <c r="D11" s="33">
        <v>112433.95</v>
      </c>
      <c r="E11" s="33">
        <v>103898.39</v>
      </c>
      <c r="F11" s="33">
        <v>98619.02</v>
      </c>
      <c r="G11" s="33">
        <v>119163.09</v>
      </c>
      <c r="H11" s="33">
        <v>101522.85</v>
      </c>
      <c r="I11" s="33">
        <v>101668.07</v>
      </c>
      <c r="J11" s="33">
        <v>109197.93</v>
      </c>
      <c r="K11" s="33">
        <v>107219.91</v>
      </c>
      <c r="L11" s="33">
        <v>106591.28</v>
      </c>
      <c r="M11" s="33">
        <v>110437.62</v>
      </c>
      <c r="N11" s="33">
        <f aca="true" t="shared" si="0" ref="N11:N18">SUM(B11:M11)</f>
        <v>1271756.4099999997</v>
      </c>
    </row>
    <row r="12" spans="1:3" ht="15">
      <c r="A12" s="63"/>
      <c r="C12" s="15"/>
    </row>
    <row r="13" spans="1:14" ht="15">
      <c r="A13" s="63" t="s">
        <v>245</v>
      </c>
      <c r="B13" s="33">
        <v>1225.44</v>
      </c>
      <c r="C13" s="33">
        <v>1282.36</v>
      </c>
      <c r="D13" s="33">
        <v>1402.77</v>
      </c>
      <c r="E13" s="33">
        <v>1296.27</v>
      </c>
      <c r="F13" s="33">
        <v>1230.41</v>
      </c>
      <c r="G13" s="33">
        <v>1486.72</v>
      </c>
      <c r="H13" s="33">
        <v>1266.64</v>
      </c>
      <c r="I13" s="33">
        <v>1268.45</v>
      </c>
      <c r="J13" s="33">
        <v>1362.39</v>
      </c>
      <c r="K13" s="33">
        <v>1337.72</v>
      </c>
      <c r="L13" s="33">
        <v>1329.87</v>
      </c>
      <c r="M13" s="33">
        <v>1377.86</v>
      </c>
      <c r="N13" s="33">
        <f t="shared" si="0"/>
        <v>15866.900000000001</v>
      </c>
    </row>
    <row r="14" spans="1:14" ht="15">
      <c r="A14" s="63" t="s">
        <v>246</v>
      </c>
      <c r="B14" s="33">
        <v>7278.37</v>
      </c>
      <c r="C14" s="33">
        <v>7616.46</v>
      </c>
      <c r="D14" s="33">
        <v>8331.59</v>
      </c>
      <c r="E14" s="33">
        <v>7699.09</v>
      </c>
      <c r="F14" s="33">
        <v>7307.87</v>
      </c>
      <c r="G14" s="33">
        <v>8830.23</v>
      </c>
      <c r="H14" s="33">
        <v>7523.05</v>
      </c>
      <c r="I14" s="33">
        <v>7533.82</v>
      </c>
      <c r="J14" s="33">
        <v>8091.79</v>
      </c>
      <c r="K14" s="33">
        <v>7945.22</v>
      </c>
      <c r="L14" s="33">
        <v>7898.64</v>
      </c>
      <c r="M14" s="33">
        <v>8183.66</v>
      </c>
      <c r="N14" s="33">
        <f t="shared" si="0"/>
        <v>94239.79000000001</v>
      </c>
    </row>
    <row r="15" spans="1:14" ht="15">
      <c r="A15" s="63" t="s">
        <v>247</v>
      </c>
      <c r="B15" s="33">
        <v>3527.78</v>
      </c>
      <c r="C15" s="33">
        <v>3691.65</v>
      </c>
      <c r="D15" s="33">
        <v>4038.27</v>
      </c>
      <c r="E15" s="33">
        <v>3731.7</v>
      </c>
      <c r="F15" s="33">
        <v>3542.08</v>
      </c>
      <c r="G15" s="33">
        <v>4279.96</v>
      </c>
      <c r="H15" s="33">
        <v>3646.38</v>
      </c>
      <c r="I15" s="33">
        <v>3651.59</v>
      </c>
      <c r="J15" s="33">
        <v>3922.04</v>
      </c>
      <c r="K15" s="33">
        <v>3851</v>
      </c>
      <c r="L15" s="33">
        <v>3828.42</v>
      </c>
      <c r="M15" s="33">
        <v>3966.57</v>
      </c>
      <c r="N15" s="33">
        <f t="shared" si="0"/>
        <v>45677.44</v>
      </c>
    </row>
    <row r="16" spans="1:3" ht="15">
      <c r="A16" s="63"/>
      <c r="C16" s="15"/>
    </row>
    <row r="17" spans="1:3" ht="15">
      <c r="A17" s="62" t="s">
        <v>66</v>
      </c>
      <c r="C17" s="15"/>
    </row>
    <row r="18" spans="1:14" ht="15">
      <c r="A18" s="63" t="s">
        <v>248</v>
      </c>
      <c r="B18" s="67">
        <v>27553.84</v>
      </c>
      <c r="C18" s="67">
        <v>28833.75</v>
      </c>
      <c r="D18" s="67">
        <v>31541.02</v>
      </c>
      <c r="E18" s="67">
        <v>29146.54</v>
      </c>
      <c r="F18" s="67">
        <v>27665.52</v>
      </c>
      <c r="G18" s="67">
        <v>33428.74</v>
      </c>
      <c r="H18" s="67">
        <v>28480.13</v>
      </c>
      <c r="I18" s="67">
        <v>28520.87</v>
      </c>
      <c r="J18" s="67">
        <v>30633.22</v>
      </c>
      <c r="K18" s="67">
        <v>30078.33</v>
      </c>
      <c r="L18" s="67">
        <v>29901.98</v>
      </c>
      <c r="M18" s="67">
        <v>30980.99</v>
      </c>
      <c r="N18" s="67">
        <f t="shared" si="0"/>
        <v>356764.93</v>
      </c>
    </row>
    <row r="19" ht="15">
      <c r="A19" s="63"/>
    </row>
    <row r="20" spans="1:14" ht="15">
      <c r="A20" s="64" t="s">
        <v>249</v>
      </c>
      <c r="B20" s="33">
        <f>SUM(B9:B18)</f>
        <v>371345.61000000004</v>
      </c>
      <c r="C20" s="33">
        <f aca="true" t="shared" si="1" ref="C20:M20">SUM(C9:C18)</f>
        <v>388595.05000000005</v>
      </c>
      <c r="D20" s="33">
        <f t="shared" si="1"/>
        <v>425081.0800000001</v>
      </c>
      <c r="E20" s="33">
        <f t="shared" si="1"/>
        <v>392810.56000000006</v>
      </c>
      <c r="F20" s="33">
        <f t="shared" si="1"/>
        <v>372850.73</v>
      </c>
      <c r="G20" s="33">
        <f t="shared" si="1"/>
        <v>450522.08</v>
      </c>
      <c r="H20" s="33">
        <f t="shared" si="1"/>
        <v>383829.29</v>
      </c>
      <c r="I20" s="33">
        <f t="shared" si="1"/>
        <v>384378.33</v>
      </c>
      <c r="J20" s="33">
        <f t="shared" si="1"/>
        <v>412846.61</v>
      </c>
      <c r="K20" s="33">
        <f t="shared" si="1"/>
        <v>405368.27999999997</v>
      </c>
      <c r="L20" s="33">
        <f t="shared" si="1"/>
        <v>402991.6</v>
      </c>
      <c r="M20" s="33">
        <f t="shared" si="1"/>
        <v>417533.54</v>
      </c>
      <c r="N20" s="33">
        <f>SUM(N9:N18)</f>
        <v>4808152.760000001</v>
      </c>
    </row>
    <row r="22" ht="15">
      <c r="A22" s="68" t="s">
        <v>267</v>
      </c>
    </row>
    <row r="23" ht="15">
      <c r="A23" s="68"/>
    </row>
    <row r="24" ht="15">
      <c r="A24" s="68"/>
    </row>
    <row r="25" ht="15">
      <c r="A25" s="69"/>
    </row>
    <row r="26" ht="15">
      <c r="A26" s="70"/>
    </row>
    <row r="27" ht="15">
      <c r="A27" s="70"/>
    </row>
    <row r="28" ht="15">
      <c r="A28" s="70"/>
    </row>
    <row r="29" ht="15">
      <c r="A29" s="70"/>
    </row>
    <row r="30" ht="15">
      <c r="A30" s="70"/>
    </row>
    <row r="31" ht="15">
      <c r="A31" s="71"/>
    </row>
    <row r="32" ht="15">
      <c r="A32" s="72"/>
    </row>
    <row r="33" ht="15">
      <c r="A33" s="70"/>
    </row>
    <row r="34" ht="15">
      <c r="A34" s="70"/>
    </row>
    <row r="35" ht="15">
      <c r="A35" s="70"/>
    </row>
    <row r="36" ht="15">
      <c r="A36" s="70"/>
    </row>
    <row r="37" ht="15">
      <c r="A37" s="70"/>
    </row>
    <row r="38" ht="15">
      <c r="A38" s="70"/>
    </row>
    <row r="39" ht="15">
      <c r="A39" s="70"/>
    </row>
    <row r="40" ht="15">
      <c r="A40" s="73"/>
    </row>
  </sheetData>
  <printOptions/>
  <pageMargins left="0.75" right="0.75" top="1" bottom="1" header="0.5" footer="0.5"/>
  <pageSetup fitToHeight="1" fitToWidth="1" horizontalDpi="600" verticalDpi="600" orientation="landscape" paperSize="5" scale="9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 topLeftCell="A1">
      <selection activeCell="M24" sqref="M24"/>
    </sheetView>
  </sheetViews>
  <sheetFormatPr defaultColWidth="9.140625" defaultRowHeight="15"/>
  <cols>
    <col min="1" max="1" width="14.421875" style="15" bestFit="1" customWidth="1"/>
    <col min="2" max="10" width="14.00390625" style="15" bestFit="1" customWidth="1"/>
    <col min="11" max="13" width="14.7109375" style="15" customWidth="1"/>
    <col min="14" max="14" width="15.57421875" style="15" bestFit="1" customWidth="1"/>
    <col min="15" max="256" width="9.140625" style="15" customWidth="1"/>
    <col min="257" max="257" width="14.421875" style="15" bestFit="1" customWidth="1"/>
    <col min="258" max="266" width="14.00390625" style="15" bestFit="1" customWidth="1"/>
    <col min="267" max="269" width="14.7109375" style="15" customWidth="1"/>
    <col min="270" max="270" width="15.57421875" style="15" bestFit="1" customWidth="1"/>
    <col min="271" max="512" width="9.140625" style="15" customWidth="1"/>
    <col min="513" max="513" width="14.421875" style="15" bestFit="1" customWidth="1"/>
    <col min="514" max="522" width="14.00390625" style="15" bestFit="1" customWidth="1"/>
    <col min="523" max="525" width="14.7109375" style="15" customWidth="1"/>
    <col min="526" max="526" width="15.57421875" style="15" bestFit="1" customWidth="1"/>
    <col min="527" max="768" width="9.140625" style="15" customWidth="1"/>
    <col min="769" max="769" width="14.421875" style="15" bestFit="1" customWidth="1"/>
    <col min="770" max="778" width="14.00390625" style="15" bestFit="1" customWidth="1"/>
    <col min="779" max="781" width="14.7109375" style="15" customWidth="1"/>
    <col min="782" max="782" width="15.57421875" style="15" bestFit="1" customWidth="1"/>
    <col min="783" max="1024" width="9.140625" style="15" customWidth="1"/>
    <col min="1025" max="1025" width="14.421875" style="15" bestFit="1" customWidth="1"/>
    <col min="1026" max="1034" width="14.00390625" style="15" bestFit="1" customWidth="1"/>
    <col min="1035" max="1037" width="14.7109375" style="15" customWidth="1"/>
    <col min="1038" max="1038" width="15.57421875" style="15" bestFit="1" customWidth="1"/>
    <col min="1039" max="1280" width="9.140625" style="15" customWidth="1"/>
    <col min="1281" max="1281" width="14.421875" style="15" bestFit="1" customWidth="1"/>
    <col min="1282" max="1290" width="14.00390625" style="15" bestFit="1" customWidth="1"/>
    <col min="1291" max="1293" width="14.7109375" style="15" customWidth="1"/>
    <col min="1294" max="1294" width="15.57421875" style="15" bestFit="1" customWidth="1"/>
    <col min="1295" max="1536" width="9.140625" style="15" customWidth="1"/>
    <col min="1537" max="1537" width="14.421875" style="15" bestFit="1" customWidth="1"/>
    <col min="1538" max="1546" width="14.00390625" style="15" bestFit="1" customWidth="1"/>
    <col min="1547" max="1549" width="14.7109375" style="15" customWidth="1"/>
    <col min="1550" max="1550" width="15.57421875" style="15" bestFit="1" customWidth="1"/>
    <col min="1551" max="1792" width="9.140625" style="15" customWidth="1"/>
    <col min="1793" max="1793" width="14.421875" style="15" bestFit="1" customWidth="1"/>
    <col min="1794" max="1802" width="14.00390625" style="15" bestFit="1" customWidth="1"/>
    <col min="1803" max="1805" width="14.7109375" style="15" customWidth="1"/>
    <col min="1806" max="1806" width="15.57421875" style="15" bestFit="1" customWidth="1"/>
    <col min="1807" max="2048" width="9.140625" style="15" customWidth="1"/>
    <col min="2049" max="2049" width="14.421875" style="15" bestFit="1" customWidth="1"/>
    <col min="2050" max="2058" width="14.00390625" style="15" bestFit="1" customWidth="1"/>
    <col min="2059" max="2061" width="14.7109375" style="15" customWidth="1"/>
    <col min="2062" max="2062" width="15.57421875" style="15" bestFit="1" customWidth="1"/>
    <col min="2063" max="2304" width="9.140625" style="15" customWidth="1"/>
    <col min="2305" max="2305" width="14.421875" style="15" bestFit="1" customWidth="1"/>
    <col min="2306" max="2314" width="14.00390625" style="15" bestFit="1" customWidth="1"/>
    <col min="2315" max="2317" width="14.7109375" style="15" customWidth="1"/>
    <col min="2318" max="2318" width="15.57421875" style="15" bestFit="1" customWidth="1"/>
    <col min="2319" max="2560" width="9.140625" style="15" customWidth="1"/>
    <col min="2561" max="2561" width="14.421875" style="15" bestFit="1" customWidth="1"/>
    <col min="2562" max="2570" width="14.00390625" style="15" bestFit="1" customWidth="1"/>
    <col min="2571" max="2573" width="14.7109375" style="15" customWidth="1"/>
    <col min="2574" max="2574" width="15.57421875" style="15" bestFit="1" customWidth="1"/>
    <col min="2575" max="2816" width="9.140625" style="15" customWidth="1"/>
    <col min="2817" max="2817" width="14.421875" style="15" bestFit="1" customWidth="1"/>
    <col min="2818" max="2826" width="14.00390625" style="15" bestFit="1" customWidth="1"/>
    <col min="2827" max="2829" width="14.7109375" style="15" customWidth="1"/>
    <col min="2830" max="2830" width="15.57421875" style="15" bestFit="1" customWidth="1"/>
    <col min="2831" max="3072" width="9.140625" style="15" customWidth="1"/>
    <col min="3073" max="3073" width="14.421875" style="15" bestFit="1" customWidth="1"/>
    <col min="3074" max="3082" width="14.00390625" style="15" bestFit="1" customWidth="1"/>
    <col min="3083" max="3085" width="14.7109375" style="15" customWidth="1"/>
    <col min="3086" max="3086" width="15.57421875" style="15" bestFit="1" customWidth="1"/>
    <col min="3087" max="3328" width="9.140625" style="15" customWidth="1"/>
    <col min="3329" max="3329" width="14.421875" style="15" bestFit="1" customWidth="1"/>
    <col min="3330" max="3338" width="14.00390625" style="15" bestFit="1" customWidth="1"/>
    <col min="3339" max="3341" width="14.7109375" style="15" customWidth="1"/>
    <col min="3342" max="3342" width="15.57421875" style="15" bestFit="1" customWidth="1"/>
    <col min="3343" max="3584" width="9.140625" style="15" customWidth="1"/>
    <col min="3585" max="3585" width="14.421875" style="15" bestFit="1" customWidth="1"/>
    <col min="3586" max="3594" width="14.00390625" style="15" bestFit="1" customWidth="1"/>
    <col min="3595" max="3597" width="14.7109375" style="15" customWidth="1"/>
    <col min="3598" max="3598" width="15.57421875" style="15" bestFit="1" customWidth="1"/>
    <col min="3599" max="3840" width="9.140625" style="15" customWidth="1"/>
    <col min="3841" max="3841" width="14.421875" style="15" bestFit="1" customWidth="1"/>
    <col min="3842" max="3850" width="14.00390625" style="15" bestFit="1" customWidth="1"/>
    <col min="3851" max="3853" width="14.7109375" style="15" customWidth="1"/>
    <col min="3854" max="3854" width="15.57421875" style="15" bestFit="1" customWidth="1"/>
    <col min="3855" max="4096" width="9.140625" style="15" customWidth="1"/>
    <col min="4097" max="4097" width="14.421875" style="15" bestFit="1" customWidth="1"/>
    <col min="4098" max="4106" width="14.00390625" style="15" bestFit="1" customWidth="1"/>
    <col min="4107" max="4109" width="14.7109375" style="15" customWidth="1"/>
    <col min="4110" max="4110" width="15.57421875" style="15" bestFit="1" customWidth="1"/>
    <col min="4111" max="4352" width="9.140625" style="15" customWidth="1"/>
    <col min="4353" max="4353" width="14.421875" style="15" bestFit="1" customWidth="1"/>
    <col min="4354" max="4362" width="14.00390625" style="15" bestFit="1" customWidth="1"/>
    <col min="4363" max="4365" width="14.7109375" style="15" customWidth="1"/>
    <col min="4366" max="4366" width="15.57421875" style="15" bestFit="1" customWidth="1"/>
    <col min="4367" max="4608" width="9.140625" style="15" customWidth="1"/>
    <col min="4609" max="4609" width="14.421875" style="15" bestFit="1" customWidth="1"/>
    <col min="4610" max="4618" width="14.00390625" style="15" bestFit="1" customWidth="1"/>
    <col min="4619" max="4621" width="14.7109375" style="15" customWidth="1"/>
    <col min="4622" max="4622" width="15.57421875" style="15" bestFit="1" customWidth="1"/>
    <col min="4623" max="4864" width="9.140625" style="15" customWidth="1"/>
    <col min="4865" max="4865" width="14.421875" style="15" bestFit="1" customWidth="1"/>
    <col min="4866" max="4874" width="14.00390625" style="15" bestFit="1" customWidth="1"/>
    <col min="4875" max="4877" width="14.7109375" style="15" customWidth="1"/>
    <col min="4878" max="4878" width="15.57421875" style="15" bestFit="1" customWidth="1"/>
    <col min="4879" max="5120" width="9.140625" style="15" customWidth="1"/>
    <col min="5121" max="5121" width="14.421875" style="15" bestFit="1" customWidth="1"/>
    <col min="5122" max="5130" width="14.00390625" style="15" bestFit="1" customWidth="1"/>
    <col min="5131" max="5133" width="14.7109375" style="15" customWidth="1"/>
    <col min="5134" max="5134" width="15.57421875" style="15" bestFit="1" customWidth="1"/>
    <col min="5135" max="5376" width="9.140625" style="15" customWidth="1"/>
    <col min="5377" max="5377" width="14.421875" style="15" bestFit="1" customWidth="1"/>
    <col min="5378" max="5386" width="14.00390625" style="15" bestFit="1" customWidth="1"/>
    <col min="5387" max="5389" width="14.7109375" style="15" customWidth="1"/>
    <col min="5390" max="5390" width="15.57421875" style="15" bestFit="1" customWidth="1"/>
    <col min="5391" max="5632" width="9.140625" style="15" customWidth="1"/>
    <col min="5633" max="5633" width="14.421875" style="15" bestFit="1" customWidth="1"/>
    <col min="5634" max="5642" width="14.00390625" style="15" bestFit="1" customWidth="1"/>
    <col min="5643" max="5645" width="14.7109375" style="15" customWidth="1"/>
    <col min="5646" max="5646" width="15.57421875" style="15" bestFit="1" customWidth="1"/>
    <col min="5647" max="5888" width="9.140625" style="15" customWidth="1"/>
    <col min="5889" max="5889" width="14.421875" style="15" bestFit="1" customWidth="1"/>
    <col min="5890" max="5898" width="14.00390625" style="15" bestFit="1" customWidth="1"/>
    <col min="5899" max="5901" width="14.7109375" style="15" customWidth="1"/>
    <col min="5902" max="5902" width="15.57421875" style="15" bestFit="1" customWidth="1"/>
    <col min="5903" max="6144" width="9.140625" style="15" customWidth="1"/>
    <col min="6145" max="6145" width="14.421875" style="15" bestFit="1" customWidth="1"/>
    <col min="6146" max="6154" width="14.00390625" style="15" bestFit="1" customWidth="1"/>
    <col min="6155" max="6157" width="14.7109375" style="15" customWidth="1"/>
    <col min="6158" max="6158" width="15.57421875" style="15" bestFit="1" customWidth="1"/>
    <col min="6159" max="6400" width="9.140625" style="15" customWidth="1"/>
    <col min="6401" max="6401" width="14.421875" style="15" bestFit="1" customWidth="1"/>
    <col min="6402" max="6410" width="14.00390625" style="15" bestFit="1" customWidth="1"/>
    <col min="6411" max="6413" width="14.7109375" style="15" customWidth="1"/>
    <col min="6414" max="6414" width="15.57421875" style="15" bestFit="1" customWidth="1"/>
    <col min="6415" max="6656" width="9.140625" style="15" customWidth="1"/>
    <col min="6657" max="6657" width="14.421875" style="15" bestFit="1" customWidth="1"/>
    <col min="6658" max="6666" width="14.00390625" style="15" bestFit="1" customWidth="1"/>
    <col min="6667" max="6669" width="14.7109375" style="15" customWidth="1"/>
    <col min="6670" max="6670" width="15.57421875" style="15" bestFit="1" customWidth="1"/>
    <col min="6671" max="6912" width="9.140625" style="15" customWidth="1"/>
    <col min="6913" max="6913" width="14.421875" style="15" bestFit="1" customWidth="1"/>
    <col min="6914" max="6922" width="14.00390625" style="15" bestFit="1" customWidth="1"/>
    <col min="6923" max="6925" width="14.7109375" style="15" customWidth="1"/>
    <col min="6926" max="6926" width="15.57421875" style="15" bestFit="1" customWidth="1"/>
    <col min="6927" max="7168" width="9.140625" style="15" customWidth="1"/>
    <col min="7169" max="7169" width="14.421875" style="15" bestFit="1" customWidth="1"/>
    <col min="7170" max="7178" width="14.00390625" style="15" bestFit="1" customWidth="1"/>
    <col min="7179" max="7181" width="14.7109375" style="15" customWidth="1"/>
    <col min="7182" max="7182" width="15.57421875" style="15" bestFit="1" customWidth="1"/>
    <col min="7183" max="7424" width="9.140625" style="15" customWidth="1"/>
    <col min="7425" max="7425" width="14.421875" style="15" bestFit="1" customWidth="1"/>
    <col min="7426" max="7434" width="14.00390625" style="15" bestFit="1" customWidth="1"/>
    <col min="7435" max="7437" width="14.7109375" style="15" customWidth="1"/>
    <col min="7438" max="7438" width="15.57421875" style="15" bestFit="1" customWidth="1"/>
    <col min="7439" max="7680" width="9.140625" style="15" customWidth="1"/>
    <col min="7681" max="7681" width="14.421875" style="15" bestFit="1" customWidth="1"/>
    <col min="7682" max="7690" width="14.00390625" style="15" bestFit="1" customWidth="1"/>
    <col min="7691" max="7693" width="14.7109375" style="15" customWidth="1"/>
    <col min="7694" max="7694" width="15.57421875" style="15" bestFit="1" customWidth="1"/>
    <col min="7695" max="7936" width="9.140625" style="15" customWidth="1"/>
    <col min="7937" max="7937" width="14.421875" style="15" bestFit="1" customWidth="1"/>
    <col min="7938" max="7946" width="14.00390625" style="15" bestFit="1" customWidth="1"/>
    <col min="7947" max="7949" width="14.7109375" style="15" customWidth="1"/>
    <col min="7950" max="7950" width="15.57421875" style="15" bestFit="1" customWidth="1"/>
    <col min="7951" max="8192" width="9.140625" style="15" customWidth="1"/>
    <col min="8193" max="8193" width="14.421875" style="15" bestFit="1" customWidth="1"/>
    <col min="8194" max="8202" width="14.00390625" style="15" bestFit="1" customWidth="1"/>
    <col min="8203" max="8205" width="14.7109375" style="15" customWidth="1"/>
    <col min="8206" max="8206" width="15.57421875" style="15" bestFit="1" customWidth="1"/>
    <col min="8207" max="8448" width="9.140625" style="15" customWidth="1"/>
    <col min="8449" max="8449" width="14.421875" style="15" bestFit="1" customWidth="1"/>
    <col min="8450" max="8458" width="14.00390625" style="15" bestFit="1" customWidth="1"/>
    <col min="8459" max="8461" width="14.7109375" style="15" customWidth="1"/>
    <col min="8462" max="8462" width="15.57421875" style="15" bestFit="1" customWidth="1"/>
    <col min="8463" max="8704" width="9.140625" style="15" customWidth="1"/>
    <col min="8705" max="8705" width="14.421875" style="15" bestFit="1" customWidth="1"/>
    <col min="8706" max="8714" width="14.00390625" style="15" bestFit="1" customWidth="1"/>
    <col min="8715" max="8717" width="14.7109375" style="15" customWidth="1"/>
    <col min="8718" max="8718" width="15.57421875" style="15" bestFit="1" customWidth="1"/>
    <col min="8719" max="8960" width="9.140625" style="15" customWidth="1"/>
    <col min="8961" max="8961" width="14.421875" style="15" bestFit="1" customWidth="1"/>
    <col min="8962" max="8970" width="14.00390625" style="15" bestFit="1" customWidth="1"/>
    <col min="8971" max="8973" width="14.7109375" style="15" customWidth="1"/>
    <col min="8974" max="8974" width="15.57421875" style="15" bestFit="1" customWidth="1"/>
    <col min="8975" max="9216" width="9.140625" style="15" customWidth="1"/>
    <col min="9217" max="9217" width="14.421875" style="15" bestFit="1" customWidth="1"/>
    <col min="9218" max="9226" width="14.00390625" style="15" bestFit="1" customWidth="1"/>
    <col min="9227" max="9229" width="14.7109375" style="15" customWidth="1"/>
    <col min="9230" max="9230" width="15.57421875" style="15" bestFit="1" customWidth="1"/>
    <col min="9231" max="9472" width="9.140625" style="15" customWidth="1"/>
    <col min="9473" max="9473" width="14.421875" style="15" bestFit="1" customWidth="1"/>
    <col min="9474" max="9482" width="14.00390625" style="15" bestFit="1" customWidth="1"/>
    <col min="9483" max="9485" width="14.7109375" style="15" customWidth="1"/>
    <col min="9486" max="9486" width="15.57421875" style="15" bestFit="1" customWidth="1"/>
    <col min="9487" max="9728" width="9.140625" style="15" customWidth="1"/>
    <col min="9729" max="9729" width="14.421875" style="15" bestFit="1" customWidth="1"/>
    <col min="9730" max="9738" width="14.00390625" style="15" bestFit="1" customWidth="1"/>
    <col min="9739" max="9741" width="14.7109375" style="15" customWidth="1"/>
    <col min="9742" max="9742" width="15.57421875" style="15" bestFit="1" customWidth="1"/>
    <col min="9743" max="9984" width="9.140625" style="15" customWidth="1"/>
    <col min="9985" max="9985" width="14.421875" style="15" bestFit="1" customWidth="1"/>
    <col min="9986" max="9994" width="14.00390625" style="15" bestFit="1" customWidth="1"/>
    <col min="9995" max="9997" width="14.7109375" style="15" customWidth="1"/>
    <col min="9998" max="9998" width="15.57421875" style="15" bestFit="1" customWidth="1"/>
    <col min="9999" max="10240" width="9.140625" style="15" customWidth="1"/>
    <col min="10241" max="10241" width="14.421875" style="15" bestFit="1" customWidth="1"/>
    <col min="10242" max="10250" width="14.00390625" style="15" bestFit="1" customWidth="1"/>
    <col min="10251" max="10253" width="14.7109375" style="15" customWidth="1"/>
    <col min="10254" max="10254" width="15.57421875" style="15" bestFit="1" customWidth="1"/>
    <col min="10255" max="10496" width="9.140625" style="15" customWidth="1"/>
    <col min="10497" max="10497" width="14.421875" style="15" bestFit="1" customWidth="1"/>
    <col min="10498" max="10506" width="14.00390625" style="15" bestFit="1" customWidth="1"/>
    <col min="10507" max="10509" width="14.7109375" style="15" customWidth="1"/>
    <col min="10510" max="10510" width="15.57421875" style="15" bestFit="1" customWidth="1"/>
    <col min="10511" max="10752" width="9.140625" style="15" customWidth="1"/>
    <col min="10753" max="10753" width="14.421875" style="15" bestFit="1" customWidth="1"/>
    <col min="10754" max="10762" width="14.00390625" style="15" bestFit="1" customWidth="1"/>
    <col min="10763" max="10765" width="14.7109375" style="15" customWidth="1"/>
    <col min="10766" max="10766" width="15.57421875" style="15" bestFit="1" customWidth="1"/>
    <col min="10767" max="11008" width="9.140625" style="15" customWidth="1"/>
    <col min="11009" max="11009" width="14.421875" style="15" bestFit="1" customWidth="1"/>
    <col min="11010" max="11018" width="14.00390625" style="15" bestFit="1" customWidth="1"/>
    <col min="11019" max="11021" width="14.7109375" style="15" customWidth="1"/>
    <col min="11022" max="11022" width="15.57421875" style="15" bestFit="1" customWidth="1"/>
    <col min="11023" max="11264" width="9.140625" style="15" customWidth="1"/>
    <col min="11265" max="11265" width="14.421875" style="15" bestFit="1" customWidth="1"/>
    <col min="11266" max="11274" width="14.00390625" style="15" bestFit="1" customWidth="1"/>
    <col min="11275" max="11277" width="14.7109375" style="15" customWidth="1"/>
    <col min="11278" max="11278" width="15.57421875" style="15" bestFit="1" customWidth="1"/>
    <col min="11279" max="11520" width="9.140625" style="15" customWidth="1"/>
    <col min="11521" max="11521" width="14.421875" style="15" bestFit="1" customWidth="1"/>
    <col min="11522" max="11530" width="14.00390625" style="15" bestFit="1" customWidth="1"/>
    <col min="11531" max="11533" width="14.7109375" style="15" customWidth="1"/>
    <col min="11534" max="11534" width="15.57421875" style="15" bestFit="1" customWidth="1"/>
    <col min="11535" max="11776" width="9.140625" style="15" customWidth="1"/>
    <col min="11777" max="11777" width="14.421875" style="15" bestFit="1" customWidth="1"/>
    <col min="11778" max="11786" width="14.00390625" style="15" bestFit="1" customWidth="1"/>
    <col min="11787" max="11789" width="14.7109375" style="15" customWidth="1"/>
    <col min="11790" max="11790" width="15.57421875" style="15" bestFit="1" customWidth="1"/>
    <col min="11791" max="12032" width="9.140625" style="15" customWidth="1"/>
    <col min="12033" max="12033" width="14.421875" style="15" bestFit="1" customWidth="1"/>
    <col min="12034" max="12042" width="14.00390625" style="15" bestFit="1" customWidth="1"/>
    <col min="12043" max="12045" width="14.7109375" style="15" customWidth="1"/>
    <col min="12046" max="12046" width="15.57421875" style="15" bestFit="1" customWidth="1"/>
    <col min="12047" max="12288" width="9.140625" style="15" customWidth="1"/>
    <col min="12289" max="12289" width="14.421875" style="15" bestFit="1" customWidth="1"/>
    <col min="12290" max="12298" width="14.00390625" style="15" bestFit="1" customWidth="1"/>
    <col min="12299" max="12301" width="14.7109375" style="15" customWidth="1"/>
    <col min="12302" max="12302" width="15.57421875" style="15" bestFit="1" customWidth="1"/>
    <col min="12303" max="12544" width="9.140625" style="15" customWidth="1"/>
    <col min="12545" max="12545" width="14.421875" style="15" bestFit="1" customWidth="1"/>
    <col min="12546" max="12554" width="14.00390625" style="15" bestFit="1" customWidth="1"/>
    <col min="12555" max="12557" width="14.7109375" style="15" customWidth="1"/>
    <col min="12558" max="12558" width="15.57421875" style="15" bestFit="1" customWidth="1"/>
    <col min="12559" max="12800" width="9.140625" style="15" customWidth="1"/>
    <col min="12801" max="12801" width="14.421875" style="15" bestFit="1" customWidth="1"/>
    <col min="12802" max="12810" width="14.00390625" style="15" bestFit="1" customWidth="1"/>
    <col min="12811" max="12813" width="14.7109375" style="15" customWidth="1"/>
    <col min="12814" max="12814" width="15.57421875" style="15" bestFit="1" customWidth="1"/>
    <col min="12815" max="13056" width="9.140625" style="15" customWidth="1"/>
    <col min="13057" max="13057" width="14.421875" style="15" bestFit="1" customWidth="1"/>
    <col min="13058" max="13066" width="14.00390625" style="15" bestFit="1" customWidth="1"/>
    <col min="13067" max="13069" width="14.7109375" style="15" customWidth="1"/>
    <col min="13070" max="13070" width="15.57421875" style="15" bestFit="1" customWidth="1"/>
    <col min="13071" max="13312" width="9.140625" style="15" customWidth="1"/>
    <col min="13313" max="13313" width="14.421875" style="15" bestFit="1" customWidth="1"/>
    <col min="13314" max="13322" width="14.00390625" style="15" bestFit="1" customWidth="1"/>
    <col min="13323" max="13325" width="14.7109375" style="15" customWidth="1"/>
    <col min="13326" max="13326" width="15.57421875" style="15" bestFit="1" customWidth="1"/>
    <col min="13327" max="13568" width="9.140625" style="15" customWidth="1"/>
    <col min="13569" max="13569" width="14.421875" style="15" bestFit="1" customWidth="1"/>
    <col min="13570" max="13578" width="14.00390625" style="15" bestFit="1" customWidth="1"/>
    <col min="13579" max="13581" width="14.7109375" style="15" customWidth="1"/>
    <col min="13582" max="13582" width="15.57421875" style="15" bestFit="1" customWidth="1"/>
    <col min="13583" max="13824" width="9.140625" style="15" customWidth="1"/>
    <col min="13825" max="13825" width="14.421875" style="15" bestFit="1" customWidth="1"/>
    <col min="13826" max="13834" width="14.00390625" style="15" bestFit="1" customWidth="1"/>
    <col min="13835" max="13837" width="14.7109375" style="15" customWidth="1"/>
    <col min="13838" max="13838" width="15.57421875" style="15" bestFit="1" customWidth="1"/>
    <col min="13839" max="14080" width="9.140625" style="15" customWidth="1"/>
    <col min="14081" max="14081" width="14.421875" style="15" bestFit="1" customWidth="1"/>
    <col min="14082" max="14090" width="14.00390625" style="15" bestFit="1" customWidth="1"/>
    <col min="14091" max="14093" width="14.7109375" style="15" customWidth="1"/>
    <col min="14094" max="14094" width="15.57421875" style="15" bestFit="1" customWidth="1"/>
    <col min="14095" max="14336" width="9.140625" style="15" customWidth="1"/>
    <col min="14337" max="14337" width="14.421875" style="15" bestFit="1" customWidth="1"/>
    <col min="14338" max="14346" width="14.00390625" style="15" bestFit="1" customWidth="1"/>
    <col min="14347" max="14349" width="14.7109375" style="15" customWidth="1"/>
    <col min="14350" max="14350" width="15.57421875" style="15" bestFit="1" customWidth="1"/>
    <col min="14351" max="14592" width="9.140625" style="15" customWidth="1"/>
    <col min="14593" max="14593" width="14.421875" style="15" bestFit="1" customWidth="1"/>
    <col min="14594" max="14602" width="14.00390625" style="15" bestFit="1" customWidth="1"/>
    <col min="14603" max="14605" width="14.7109375" style="15" customWidth="1"/>
    <col min="14606" max="14606" width="15.57421875" style="15" bestFit="1" customWidth="1"/>
    <col min="14607" max="14848" width="9.140625" style="15" customWidth="1"/>
    <col min="14849" max="14849" width="14.421875" style="15" bestFit="1" customWidth="1"/>
    <col min="14850" max="14858" width="14.00390625" style="15" bestFit="1" customWidth="1"/>
    <col min="14859" max="14861" width="14.7109375" style="15" customWidth="1"/>
    <col min="14862" max="14862" width="15.57421875" style="15" bestFit="1" customWidth="1"/>
    <col min="14863" max="15104" width="9.140625" style="15" customWidth="1"/>
    <col min="15105" max="15105" width="14.421875" style="15" bestFit="1" customWidth="1"/>
    <col min="15106" max="15114" width="14.00390625" style="15" bestFit="1" customWidth="1"/>
    <col min="15115" max="15117" width="14.7109375" style="15" customWidth="1"/>
    <col min="15118" max="15118" width="15.57421875" style="15" bestFit="1" customWidth="1"/>
    <col min="15119" max="15360" width="9.140625" style="15" customWidth="1"/>
    <col min="15361" max="15361" width="14.421875" style="15" bestFit="1" customWidth="1"/>
    <col min="15362" max="15370" width="14.00390625" style="15" bestFit="1" customWidth="1"/>
    <col min="15371" max="15373" width="14.7109375" style="15" customWidth="1"/>
    <col min="15374" max="15374" width="15.57421875" style="15" bestFit="1" customWidth="1"/>
    <col min="15375" max="15616" width="9.140625" style="15" customWidth="1"/>
    <col min="15617" max="15617" width="14.421875" style="15" bestFit="1" customWidth="1"/>
    <col min="15618" max="15626" width="14.00390625" style="15" bestFit="1" customWidth="1"/>
    <col min="15627" max="15629" width="14.7109375" style="15" customWidth="1"/>
    <col min="15630" max="15630" width="15.57421875" style="15" bestFit="1" customWidth="1"/>
    <col min="15631" max="15872" width="9.140625" style="15" customWidth="1"/>
    <col min="15873" max="15873" width="14.421875" style="15" bestFit="1" customWidth="1"/>
    <col min="15874" max="15882" width="14.00390625" style="15" bestFit="1" customWidth="1"/>
    <col min="15883" max="15885" width="14.7109375" style="15" customWidth="1"/>
    <col min="15886" max="15886" width="15.57421875" style="15" bestFit="1" customWidth="1"/>
    <col min="15887" max="16128" width="9.140625" style="15" customWidth="1"/>
    <col min="16129" max="16129" width="14.421875" style="15" bestFit="1" customWidth="1"/>
    <col min="16130" max="16138" width="14.00390625" style="15" bestFit="1" customWidth="1"/>
    <col min="16139" max="16141" width="14.7109375" style="15" customWidth="1"/>
    <col min="16142" max="16142" width="15.57421875" style="15" bestFit="1" customWidth="1"/>
    <col min="16143" max="16384" width="9.140625" style="15" customWidth="1"/>
  </cols>
  <sheetData>
    <row r="1" spans="1:14" ht="18">
      <c r="A1" s="86" t="s">
        <v>264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3" spans="1:14" ht="15">
      <c r="A3" s="74" t="s">
        <v>2</v>
      </c>
      <c r="B3" s="16" t="s">
        <v>27</v>
      </c>
      <c r="C3" s="16" t="s">
        <v>28</v>
      </c>
      <c r="D3" s="16" t="s">
        <v>29</v>
      </c>
      <c r="E3" s="16" t="s">
        <v>30</v>
      </c>
      <c r="F3" s="16" t="s">
        <v>31</v>
      </c>
      <c r="G3" s="16" t="s">
        <v>32</v>
      </c>
      <c r="H3" s="16" t="s">
        <v>33</v>
      </c>
      <c r="I3" s="16" t="s">
        <v>34</v>
      </c>
      <c r="J3" s="16" t="s">
        <v>35</v>
      </c>
      <c r="K3" s="16" t="s">
        <v>36</v>
      </c>
      <c r="L3" s="16" t="s">
        <v>37</v>
      </c>
      <c r="M3" s="16" t="s">
        <v>38</v>
      </c>
      <c r="N3" s="16" t="s">
        <v>252</v>
      </c>
    </row>
    <row r="4" ht="15">
      <c r="A4" s="4"/>
    </row>
    <row r="5" spans="1:14" ht="15">
      <c r="A5" s="75" t="s">
        <v>10</v>
      </c>
      <c r="B5" s="1">
        <v>1185232.74</v>
      </c>
      <c r="C5" s="1">
        <v>1218345.05</v>
      </c>
      <c r="D5" s="1">
        <v>1144474.81</v>
      </c>
      <c r="E5" s="1">
        <v>1146176.62</v>
      </c>
      <c r="F5" s="1">
        <v>1173807.61</v>
      </c>
      <c r="G5" s="1">
        <v>1270262.26</v>
      </c>
      <c r="H5" s="1">
        <v>1143384.62</v>
      </c>
      <c r="I5" s="1">
        <v>1085480.15</v>
      </c>
      <c r="J5" s="1">
        <v>1334647.23</v>
      </c>
      <c r="K5" s="1">
        <v>1238468</v>
      </c>
      <c r="L5" s="1">
        <v>1243037.67</v>
      </c>
      <c r="M5" s="1">
        <v>1357457.97</v>
      </c>
      <c r="N5" s="1">
        <f>SUM(B5:M5)</f>
        <v>14540774.730000002</v>
      </c>
    </row>
    <row r="6" spans="1:14" ht="15">
      <c r="A6" s="75" t="s">
        <v>11</v>
      </c>
      <c r="B6" s="1">
        <v>304698.37</v>
      </c>
      <c r="C6" s="1">
        <v>340088.79</v>
      </c>
      <c r="D6" s="1">
        <v>339912.95</v>
      </c>
      <c r="E6" s="1">
        <v>351118.66</v>
      </c>
      <c r="F6" s="1">
        <v>321758.23</v>
      </c>
      <c r="G6" s="1">
        <v>387921.05</v>
      </c>
      <c r="H6" s="1">
        <v>295998.74</v>
      </c>
      <c r="I6" s="1">
        <v>294879.63</v>
      </c>
      <c r="J6" s="1">
        <v>343885.1</v>
      </c>
      <c r="K6" s="1">
        <v>333829.17</v>
      </c>
      <c r="L6" s="1">
        <v>240830.49</v>
      </c>
      <c r="M6" s="1">
        <v>367848.66</v>
      </c>
      <c r="N6" s="1">
        <f>SUM(B6:M6)</f>
        <v>3922769.84</v>
      </c>
    </row>
    <row r="7" spans="1:14" ht="15">
      <c r="A7" s="75" t="s">
        <v>12</v>
      </c>
      <c r="B7" s="1">
        <v>43773350.5</v>
      </c>
      <c r="C7" s="1">
        <v>48345434.11</v>
      </c>
      <c r="D7" s="1">
        <v>48685908.809999995</v>
      </c>
      <c r="E7" s="1">
        <v>48047370.29</v>
      </c>
      <c r="F7" s="1">
        <v>47058214.919999994</v>
      </c>
      <c r="G7" s="1">
        <v>55218084.94</v>
      </c>
      <c r="H7" s="1">
        <v>45432154.12</v>
      </c>
      <c r="I7" s="1">
        <v>46223510.19</v>
      </c>
      <c r="J7" s="1">
        <v>53624090.54</v>
      </c>
      <c r="K7" s="1">
        <v>49200600.23</v>
      </c>
      <c r="L7" s="1">
        <v>52180110.62</v>
      </c>
      <c r="M7" s="1">
        <v>51214348.85</v>
      </c>
      <c r="N7" s="1">
        <f aca="true" t="shared" si="0" ref="N7:N21">SUM(B7:M7)</f>
        <v>589003178.12</v>
      </c>
    </row>
    <row r="8" spans="1:14" ht="15">
      <c r="A8" s="75" t="s">
        <v>13</v>
      </c>
      <c r="B8" s="1">
        <v>916377.96</v>
      </c>
      <c r="C8" s="1">
        <v>950923.58</v>
      </c>
      <c r="D8" s="1">
        <v>880250.71</v>
      </c>
      <c r="E8" s="1">
        <v>842901.36</v>
      </c>
      <c r="F8" s="1">
        <v>760164.71</v>
      </c>
      <c r="G8" s="1">
        <v>1050269.98</v>
      </c>
      <c r="H8" s="1">
        <v>721831.33</v>
      </c>
      <c r="I8" s="1">
        <v>661151.35</v>
      </c>
      <c r="J8" s="1">
        <v>1001943.09</v>
      </c>
      <c r="K8" s="1">
        <v>738803.8</v>
      </c>
      <c r="L8" s="1">
        <v>764492.71</v>
      </c>
      <c r="M8" s="1">
        <v>1005993.6</v>
      </c>
      <c r="N8" s="1">
        <f t="shared" si="0"/>
        <v>10295104.180000002</v>
      </c>
    </row>
    <row r="9" spans="1:14" ht="15">
      <c r="A9" s="75" t="s">
        <v>14</v>
      </c>
      <c r="B9" s="1">
        <v>1853320.86</v>
      </c>
      <c r="C9" s="1">
        <v>1811344.28</v>
      </c>
      <c r="D9" s="1">
        <v>1851452.38</v>
      </c>
      <c r="E9" s="1">
        <v>1736967.03</v>
      </c>
      <c r="F9" s="1">
        <v>1600006.39</v>
      </c>
      <c r="G9" s="1">
        <v>1813365.69</v>
      </c>
      <c r="H9" s="1">
        <v>1515627.32</v>
      </c>
      <c r="I9" s="1">
        <v>1631864.01</v>
      </c>
      <c r="J9" s="1">
        <v>1802106.61</v>
      </c>
      <c r="K9" s="1">
        <v>1756018.84</v>
      </c>
      <c r="L9" s="1">
        <v>1692059.37</v>
      </c>
      <c r="M9" s="1">
        <v>1973224.73</v>
      </c>
      <c r="N9" s="1">
        <f t="shared" si="0"/>
        <v>21037357.51</v>
      </c>
    </row>
    <row r="10" spans="1:14" ht="15">
      <c r="A10" s="75" t="s">
        <v>15</v>
      </c>
      <c r="B10" s="1">
        <v>23138.86</v>
      </c>
      <c r="C10" s="1">
        <v>27459.34</v>
      </c>
      <c r="D10" s="1">
        <v>19587.34</v>
      </c>
      <c r="E10" s="1">
        <v>23936.74</v>
      </c>
      <c r="F10" s="1">
        <v>27618.63</v>
      </c>
      <c r="G10" s="1">
        <v>22167.96</v>
      </c>
      <c r="H10" s="1">
        <v>15420.03</v>
      </c>
      <c r="I10" s="1">
        <v>21405.88</v>
      </c>
      <c r="J10" s="1">
        <v>22973.07</v>
      </c>
      <c r="K10" s="1">
        <v>11230.51</v>
      </c>
      <c r="L10" s="1">
        <v>23684.04</v>
      </c>
      <c r="M10" s="1">
        <v>21340.09</v>
      </c>
      <c r="N10" s="1">
        <f t="shared" si="0"/>
        <v>259962.49000000002</v>
      </c>
    </row>
    <row r="11" spans="1:14" ht="15">
      <c r="A11" s="75" t="s">
        <v>16</v>
      </c>
      <c r="B11" s="1">
        <v>326996.88</v>
      </c>
      <c r="C11" s="1">
        <v>328524.97</v>
      </c>
      <c r="D11" s="1">
        <v>284156.4</v>
      </c>
      <c r="E11" s="1">
        <v>273778.85</v>
      </c>
      <c r="F11" s="1">
        <v>215926.34</v>
      </c>
      <c r="G11" s="1">
        <v>396942.78</v>
      </c>
      <c r="H11" s="1">
        <v>246097.49</v>
      </c>
      <c r="I11" s="1">
        <v>256589</v>
      </c>
      <c r="J11" s="1">
        <v>341543.48</v>
      </c>
      <c r="K11" s="1">
        <v>292443.63</v>
      </c>
      <c r="L11" s="1">
        <v>246879.68</v>
      </c>
      <c r="M11" s="1">
        <v>346256.6</v>
      </c>
      <c r="N11" s="1">
        <f t="shared" si="0"/>
        <v>3556136.1</v>
      </c>
    </row>
    <row r="12" spans="1:14" ht="15">
      <c r="A12" s="75" t="s">
        <v>17</v>
      </c>
      <c r="B12" s="1">
        <v>759312.08</v>
      </c>
      <c r="C12" s="1">
        <v>834034.18</v>
      </c>
      <c r="D12" s="1">
        <v>792673.19</v>
      </c>
      <c r="E12" s="1">
        <v>804940.1</v>
      </c>
      <c r="F12" s="1">
        <v>789525.22</v>
      </c>
      <c r="G12" s="1">
        <v>803773.45</v>
      </c>
      <c r="H12" s="1">
        <v>735825.22</v>
      </c>
      <c r="I12" s="1">
        <v>653925.79</v>
      </c>
      <c r="J12" s="1">
        <v>708792.83</v>
      </c>
      <c r="K12" s="1">
        <v>638613.82</v>
      </c>
      <c r="L12" s="1">
        <v>720039.88</v>
      </c>
      <c r="M12" s="1">
        <v>852795.32</v>
      </c>
      <c r="N12" s="1">
        <f t="shared" si="0"/>
        <v>9094251.08</v>
      </c>
    </row>
    <row r="13" spans="1:14" ht="15">
      <c r="A13" s="75" t="s">
        <v>18</v>
      </c>
      <c r="B13" s="1">
        <v>303598.65</v>
      </c>
      <c r="C13" s="1">
        <v>343315.46</v>
      </c>
      <c r="D13" s="1">
        <v>320616.5</v>
      </c>
      <c r="E13" s="1">
        <v>301728.02</v>
      </c>
      <c r="F13" s="1">
        <v>295258.13</v>
      </c>
      <c r="G13" s="1">
        <v>389983.97</v>
      </c>
      <c r="H13" s="1">
        <v>307624.7</v>
      </c>
      <c r="I13" s="1">
        <v>303893.94</v>
      </c>
      <c r="J13" s="1">
        <v>371264.59</v>
      </c>
      <c r="K13" s="1">
        <v>321082.83</v>
      </c>
      <c r="L13" s="1">
        <v>296962.4</v>
      </c>
      <c r="M13" s="1">
        <v>333957.31</v>
      </c>
      <c r="N13" s="1">
        <f t="shared" si="0"/>
        <v>3889286.5</v>
      </c>
    </row>
    <row r="14" spans="1:14" ht="15">
      <c r="A14" s="75" t="s">
        <v>19</v>
      </c>
      <c r="B14" s="1">
        <v>33402.88</v>
      </c>
      <c r="C14" s="1">
        <v>34559.55</v>
      </c>
      <c r="D14" s="1">
        <v>33200.67</v>
      </c>
      <c r="E14" s="1">
        <v>52267.89</v>
      </c>
      <c r="F14" s="1">
        <v>31253.77</v>
      </c>
      <c r="G14" s="1">
        <v>31919.77</v>
      </c>
      <c r="H14" s="1">
        <v>28292.26</v>
      </c>
      <c r="I14" s="1">
        <v>25796.46</v>
      </c>
      <c r="J14" s="1">
        <v>33292.37</v>
      </c>
      <c r="K14" s="1">
        <v>31957.73</v>
      </c>
      <c r="L14" s="1">
        <v>30857.58</v>
      </c>
      <c r="M14" s="1">
        <v>42438.71</v>
      </c>
      <c r="N14" s="1">
        <f t="shared" si="0"/>
        <v>409239.64</v>
      </c>
    </row>
    <row r="15" spans="1:14" ht="15">
      <c r="A15" s="75" t="s">
        <v>20</v>
      </c>
      <c r="B15" s="1">
        <v>468979.08</v>
      </c>
      <c r="C15" s="1">
        <v>478858.61</v>
      </c>
      <c r="D15" s="1">
        <v>484884.07</v>
      </c>
      <c r="E15" s="1">
        <v>502840.61</v>
      </c>
      <c r="F15" s="1">
        <v>443749.71</v>
      </c>
      <c r="G15" s="1">
        <v>516700.45</v>
      </c>
      <c r="H15" s="1">
        <v>385034.56</v>
      </c>
      <c r="I15" s="1">
        <v>441931.6</v>
      </c>
      <c r="J15" s="1">
        <v>528122.6</v>
      </c>
      <c r="K15" s="1">
        <v>442925.77</v>
      </c>
      <c r="L15" s="1">
        <v>505610.13</v>
      </c>
      <c r="M15" s="1">
        <v>561508.22</v>
      </c>
      <c r="N15" s="1">
        <f t="shared" si="0"/>
        <v>5761145.41</v>
      </c>
    </row>
    <row r="16" spans="1:14" ht="15">
      <c r="A16" s="75" t="s">
        <v>21</v>
      </c>
      <c r="B16" s="1">
        <v>62732.45</v>
      </c>
      <c r="C16" s="1">
        <v>58654.44</v>
      </c>
      <c r="D16" s="1">
        <v>67830.8</v>
      </c>
      <c r="E16" s="1">
        <v>65141.26</v>
      </c>
      <c r="F16" s="1">
        <v>68691.57</v>
      </c>
      <c r="G16" s="1">
        <v>74414.46</v>
      </c>
      <c r="H16" s="1">
        <v>52850.6</v>
      </c>
      <c r="I16" s="1">
        <v>44094.16</v>
      </c>
      <c r="J16" s="1">
        <v>52004.7</v>
      </c>
      <c r="K16" s="1">
        <v>49670.06</v>
      </c>
      <c r="L16" s="1">
        <v>45758.75</v>
      </c>
      <c r="M16" s="1">
        <v>54340.88</v>
      </c>
      <c r="N16" s="1">
        <f t="shared" si="0"/>
        <v>696184.13</v>
      </c>
    </row>
    <row r="17" spans="1:14" ht="15">
      <c r="A17" s="75" t="s">
        <v>22</v>
      </c>
      <c r="B17" s="1">
        <v>585425.16</v>
      </c>
      <c r="C17" s="1">
        <v>568744.65</v>
      </c>
      <c r="D17" s="1">
        <v>644664.58</v>
      </c>
      <c r="E17" s="1">
        <v>621338.18</v>
      </c>
      <c r="F17" s="1">
        <v>660076.54</v>
      </c>
      <c r="G17" s="1">
        <v>786944.15</v>
      </c>
      <c r="H17" s="1">
        <v>588044.88</v>
      </c>
      <c r="I17" s="1">
        <v>585977.04</v>
      </c>
      <c r="J17" s="1">
        <v>715715.59</v>
      </c>
      <c r="K17" s="1">
        <v>644825</v>
      </c>
      <c r="L17" s="1">
        <v>670697.99</v>
      </c>
      <c r="M17" s="1">
        <v>775484.77</v>
      </c>
      <c r="N17" s="1">
        <f t="shared" si="0"/>
        <v>7847938.530000001</v>
      </c>
    </row>
    <row r="18" spans="1:14" ht="15">
      <c r="A18" s="75" t="s">
        <v>23</v>
      </c>
      <c r="B18" s="1">
        <v>116208.89</v>
      </c>
      <c r="C18" s="1">
        <v>91901.36</v>
      </c>
      <c r="D18" s="1">
        <v>103537.1</v>
      </c>
      <c r="E18" s="1">
        <v>87438.94</v>
      </c>
      <c r="F18" s="1">
        <v>73595.61</v>
      </c>
      <c r="G18" s="1">
        <v>82939.34</v>
      </c>
      <c r="H18" s="1">
        <v>84781.51</v>
      </c>
      <c r="I18" s="1">
        <v>78510.86</v>
      </c>
      <c r="J18" s="1">
        <v>95248.6</v>
      </c>
      <c r="K18" s="1">
        <v>64673.56</v>
      </c>
      <c r="L18" s="1">
        <v>74560.08</v>
      </c>
      <c r="M18" s="1">
        <v>89828.27</v>
      </c>
      <c r="N18" s="1">
        <f t="shared" si="0"/>
        <v>1043224.12</v>
      </c>
    </row>
    <row r="19" spans="1:14" ht="15">
      <c r="A19" s="75" t="s">
        <v>24</v>
      </c>
      <c r="B19" s="1">
        <v>110202.88</v>
      </c>
      <c r="C19" s="13">
        <v>154483.1</v>
      </c>
      <c r="D19" s="1">
        <v>148940.08</v>
      </c>
      <c r="E19" s="1">
        <v>130951.31</v>
      </c>
      <c r="F19" s="1">
        <v>305506.84</v>
      </c>
      <c r="G19" s="1">
        <v>168232.63</v>
      </c>
      <c r="H19" s="1">
        <v>109740.03</v>
      </c>
      <c r="I19" s="1">
        <v>91439.65</v>
      </c>
      <c r="J19" s="1">
        <v>75789.61</v>
      </c>
      <c r="K19" s="1">
        <v>117255.42</v>
      </c>
      <c r="L19" s="1">
        <v>152282.54</v>
      </c>
      <c r="M19" s="1">
        <v>158290.02</v>
      </c>
      <c r="N19" s="1">
        <f t="shared" si="0"/>
        <v>1723114.1099999999</v>
      </c>
    </row>
    <row r="20" spans="1:14" ht="15">
      <c r="A20" s="75" t="s">
        <v>25</v>
      </c>
      <c r="B20" s="1">
        <v>8418377.02</v>
      </c>
      <c r="C20" s="76">
        <v>8859476.22</v>
      </c>
      <c r="D20" s="1">
        <v>8356853.139999999</v>
      </c>
      <c r="E20" s="1">
        <v>7908263.95</v>
      </c>
      <c r="F20" s="1">
        <v>7940038.49</v>
      </c>
      <c r="G20" s="1">
        <v>10130562.47</v>
      </c>
      <c r="H20" s="1">
        <v>8178907.57</v>
      </c>
      <c r="I20" s="1">
        <v>7819378.02</v>
      </c>
      <c r="J20" s="1">
        <v>9302897.25</v>
      </c>
      <c r="K20" s="1">
        <v>8497169.57</v>
      </c>
      <c r="L20" s="1">
        <v>8767421.25</v>
      </c>
      <c r="M20" s="1">
        <v>9752836.68</v>
      </c>
      <c r="N20" s="1">
        <f t="shared" si="0"/>
        <v>103932181.63</v>
      </c>
    </row>
    <row r="21" spans="1:14" ht="13.5" thickBot="1">
      <c r="A21" s="75" t="s">
        <v>26</v>
      </c>
      <c r="B21" s="77">
        <v>341555.31</v>
      </c>
      <c r="C21" s="77">
        <v>327988.94</v>
      </c>
      <c r="D21" s="77">
        <v>378386.86</v>
      </c>
      <c r="E21" s="77">
        <v>353823.57</v>
      </c>
      <c r="F21" s="77">
        <v>350181.5</v>
      </c>
      <c r="G21" s="77">
        <v>387623.87</v>
      </c>
      <c r="H21" s="77">
        <v>296236.03</v>
      </c>
      <c r="I21" s="77">
        <v>313675.72</v>
      </c>
      <c r="J21" s="77">
        <v>331198.34</v>
      </c>
      <c r="K21" s="77">
        <v>340617.96</v>
      </c>
      <c r="L21" s="77">
        <v>358181.81</v>
      </c>
      <c r="M21" s="77">
        <v>309220.45</v>
      </c>
      <c r="N21" s="77">
        <f t="shared" si="0"/>
        <v>4088690.36</v>
      </c>
    </row>
    <row r="22" spans="2:14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5" t="s">
        <v>9</v>
      </c>
      <c r="B23" s="1">
        <f>SUM(B5:B22)</f>
        <v>59582910.57000001</v>
      </c>
      <c r="C23" s="1">
        <f>SUM(C5:C22)</f>
        <v>64774136.629999995</v>
      </c>
      <c r="D23" s="1">
        <f aca="true" t="shared" si="1" ref="D23:K23">SUM(D5:D22)</f>
        <v>64537330.38999999</v>
      </c>
      <c r="E23" s="1">
        <f t="shared" si="1"/>
        <v>63250983.38000001</v>
      </c>
      <c r="F23" s="1">
        <f>SUM(F5:F22)</f>
        <v>62115374.210000016</v>
      </c>
      <c r="G23" s="1">
        <f t="shared" si="1"/>
        <v>73532109.22000001</v>
      </c>
      <c r="H23" s="1">
        <f t="shared" si="1"/>
        <v>60137851.010000005</v>
      </c>
      <c r="I23" s="1">
        <f t="shared" si="1"/>
        <v>60533503.44999999</v>
      </c>
      <c r="J23" s="1">
        <f t="shared" si="1"/>
        <v>70685515.60000001</v>
      </c>
      <c r="K23" s="1">
        <f t="shared" si="1"/>
        <v>64720185.900000006</v>
      </c>
      <c r="L23" s="1">
        <f>SUM(L5:L22)</f>
        <v>68013466.99</v>
      </c>
      <c r="M23" s="1">
        <f>SUM(M5:M22)</f>
        <v>69217171.13000003</v>
      </c>
      <c r="N23" s="1">
        <f>SUM(N5:N22)</f>
        <v>781100538.48</v>
      </c>
    </row>
    <row r="24" spans="1:14" ht="15">
      <c r="A24" s="15" t="s">
        <v>253</v>
      </c>
      <c r="B24" s="1">
        <v>9124321.89</v>
      </c>
      <c r="C24" s="1">
        <v>6334008.23</v>
      </c>
      <c r="D24" s="1">
        <v>7119471.07</v>
      </c>
      <c r="E24" s="1">
        <v>6747266.68</v>
      </c>
      <c r="F24" s="1">
        <v>6472587.4</v>
      </c>
      <c r="G24" s="1">
        <v>9303568</v>
      </c>
      <c r="H24" s="1">
        <v>5688870.15</v>
      </c>
      <c r="I24" s="4">
        <v>5876426.46</v>
      </c>
      <c r="J24" s="1">
        <v>7958024.27</v>
      </c>
      <c r="K24" s="1">
        <v>6512340.17</v>
      </c>
      <c r="L24" s="1">
        <v>6344232</v>
      </c>
      <c r="M24" s="1">
        <v>7235181.06</v>
      </c>
      <c r="N24" s="1">
        <f>SUM(B24:M24)</f>
        <v>84716297.38000001</v>
      </c>
    </row>
    <row r="25" spans="2:14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1">
    <mergeCell ref="A1:N1"/>
  </mergeCells>
  <printOptions horizontalCentered="1"/>
  <pageMargins left="0" right="0" top="0.5" bottom="0.5" header="0.5" footer="0.5"/>
  <pageSetup fitToHeight="1" fitToWidth="1" horizontalDpi="600" verticalDpi="600" orientation="landscape" paperSize="5" scale="86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workbookViewId="0" topLeftCell="A1">
      <selection activeCell="J27" sqref="J27"/>
    </sheetView>
  </sheetViews>
  <sheetFormatPr defaultColWidth="9.140625" defaultRowHeight="15"/>
  <cols>
    <col min="1" max="1" width="13.421875" style="15" customWidth="1"/>
    <col min="2" max="6" width="13.8515625" style="15" bestFit="1" customWidth="1"/>
    <col min="7" max="7" width="14.00390625" style="15" bestFit="1" customWidth="1"/>
    <col min="8" max="9" width="13.8515625" style="15" bestFit="1" customWidth="1"/>
    <col min="10" max="13" width="14.00390625" style="15" bestFit="1" customWidth="1"/>
    <col min="14" max="14" width="13.57421875" style="15" customWidth="1"/>
    <col min="15" max="256" width="9.140625" style="15" customWidth="1"/>
    <col min="257" max="257" width="13.421875" style="15" customWidth="1"/>
    <col min="258" max="262" width="13.8515625" style="15" bestFit="1" customWidth="1"/>
    <col min="263" max="263" width="14.00390625" style="15" bestFit="1" customWidth="1"/>
    <col min="264" max="265" width="13.8515625" style="15" bestFit="1" customWidth="1"/>
    <col min="266" max="269" width="14.00390625" style="15" bestFit="1" customWidth="1"/>
    <col min="270" max="270" width="13.57421875" style="15" customWidth="1"/>
    <col min="271" max="512" width="9.140625" style="15" customWidth="1"/>
    <col min="513" max="513" width="13.421875" style="15" customWidth="1"/>
    <col min="514" max="518" width="13.8515625" style="15" bestFit="1" customWidth="1"/>
    <col min="519" max="519" width="14.00390625" style="15" bestFit="1" customWidth="1"/>
    <col min="520" max="521" width="13.8515625" style="15" bestFit="1" customWidth="1"/>
    <col min="522" max="525" width="14.00390625" style="15" bestFit="1" customWidth="1"/>
    <col min="526" max="526" width="13.57421875" style="15" customWidth="1"/>
    <col min="527" max="768" width="9.140625" style="15" customWidth="1"/>
    <col min="769" max="769" width="13.421875" style="15" customWidth="1"/>
    <col min="770" max="774" width="13.8515625" style="15" bestFit="1" customWidth="1"/>
    <col min="775" max="775" width="14.00390625" style="15" bestFit="1" customWidth="1"/>
    <col min="776" max="777" width="13.8515625" style="15" bestFit="1" customWidth="1"/>
    <col min="778" max="781" width="14.00390625" style="15" bestFit="1" customWidth="1"/>
    <col min="782" max="782" width="13.57421875" style="15" customWidth="1"/>
    <col min="783" max="1024" width="9.140625" style="15" customWidth="1"/>
    <col min="1025" max="1025" width="13.421875" style="15" customWidth="1"/>
    <col min="1026" max="1030" width="13.8515625" style="15" bestFit="1" customWidth="1"/>
    <col min="1031" max="1031" width="14.00390625" style="15" bestFit="1" customWidth="1"/>
    <col min="1032" max="1033" width="13.8515625" style="15" bestFit="1" customWidth="1"/>
    <col min="1034" max="1037" width="14.00390625" style="15" bestFit="1" customWidth="1"/>
    <col min="1038" max="1038" width="13.57421875" style="15" customWidth="1"/>
    <col min="1039" max="1280" width="9.140625" style="15" customWidth="1"/>
    <col min="1281" max="1281" width="13.421875" style="15" customWidth="1"/>
    <col min="1282" max="1286" width="13.8515625" style="15" bestFit="1" customWidth="1"/>
    <col min="1287" max="1287" width="14.00390625" style="15" bestFit="1" customWidth="1"/>
    <col min="1288" max="1289" width="13.8515625" style="15" bestFit="1" customWidth="1"/>
    <col min="1290" max="1293" width="14.00390625" style="15" bestFit="1" customWidth="1"/>
    <col min="1294" max="1294" width="13.57421875" style="15" customWidth="1"/>
    <col min="1295" max="1536" width="9.140625" style="15" customWidth="1"/>
    <col min="1537" max="1537" width="13.421875" style="15" customWidth="1"/>
    <col min="1538" max="1542" width="13.8515625" style="15" bestFit="1" customWidth="1"/>
    <col min="1543" max="1543" width="14.00390625" style="15" bestFit="1" customWidth="1"/>
    <col min="1544" max="1545" width="13.8515625" style="15" bestFit="1" customWidth="1"/>
    <col min="1546" max="1549" width="14.00390625" style="15" bestFit="1" customWidth="1"/>
    <col min="1550" max="1550" width="13.57421875" style="15" customWidth="1"/>
    <col min="1551" max="1792" width="9.140625" style="15" customWidth="1"/>
    <col min="1793" max="1793" width="13.421875" style="15" customWidth="1"/>
    <col min="1794" max="1798" width="13.8515625" style="15" bestFit="1" customWidth="1"/>
    <col min="1799" max="1799" width="14.00390625" style="15" bestFit="1" customWidth="1"/>
    <col min="1800" max="1801" width="13.8515625" style="15" bestFit="1" customWidth="1"/>
    <col min="1802" max="1805" width="14.00390625" style="15" bestFit="1" customWidth="1"/>
    <col min="1806" max="1806" width="13.57421875" style="15" customWidth="1"/>
    <col min="1807" max="2048" width="9.140625" style="15" customWidth="1"/>
    <col min="2049" max="2049" width="13.421875" style="15" customWidth="1"/>
    <col min="2050" max="2054" width="13.8515625" style="15" bestFit="1" customWidth="1"/>
    <col min="2055" max="2055" width="14.00390625" style="15" bestFit="1" customWidth="1"/>
    <col min="2056" max="2057" width="13.8515625" style="15" bestFit="1" customWidth="1"/>
    <col min="2058" max="2061" width="14.00390625" style="15" bestFit="1" customWidth="1"/>
    <col min="2062" max="2062" width="13.57421875" style="15" customWidth="1"/>
    <col min="2063" max="2304" width="9.140625" style="15" customWidth="1"/>
    <col min="2305" max="2305" width="13.421875" style="15" customWidth="1"/>
    <col min="2306" max="2310" width="13.8515625" style="15" bestFit="1" customWidth="1"/>
    <col min="2311" max="2311" width="14.00390625" style="15" bestFit="1" customWidth="1"/>
    <col min="2312" max="2313" width="13.8515625" style="15" bestFit="1" customWidth="1"/>
    <col min="2314" max="2317" width="14.00390625" style="15" bestFit="1" customWidth="1"/>
    <col min="2318" max="2318" width="13.57421875" style="15" customWidth="1"/>
    <col min="2319" max="2560" width="9.140625" style="15" customWidth="1"/>
    <col min="2561" max="2561" width="13.421875" style="15" customWidth="1"/>
    <col min="2562" max="2566" width="13.8515625" style="15" bestFit="1" customWidth="1"/>
    <col min="2567" max="2567" width="14.00390625" style="15" bestFit="1" customWidth="1"/>
    <col min="2568" max="2569" width="13.8515625" style="15" bestFit="1" customWidth="1"/>
    <col min="2570" max="2573" width="14.00390625" style="15" bestFit="1" customWidth="1"/>
    <col min="2574" max="2574" width="13.57421875" style="15" customWidth="1"/>
    <col min="2575" max="2816" width="9.140625" style="15" customWidth="1"/>
    <col min="2817" max="2817" width="13.421875" style="15" customWidth="1"/>
    <col min="2818" max="2822" width="13.8515625" style="15" bestFit="1" customWidth="1"/>
    <col min="2823" max="2823" width="14.00390625" style="15" bestFit="1" customWidth="1"/>
    <col min="2824" max="2825" width="13.8515625" style="15" bestFit="1" customWidth="1"/>
    <col min="2826" max="2829" width="14.00390625" style="15" bestFit="1" customWidth="1"/>
    <col min="2830" max="2830" width="13.57421875" style="15" customWidth="1"/>
    <col min="2831" max="3072" width="9.140625" style="15" customWidth="1"/>
    <col min="3073" max="3073" width="13.421875" style="15" customWidth="1"/>
    <col min="3074" max="3078" width="13.8515625" style="15" bestFit="1" customWidth="1"/>
    <col min="3079" max="3079" width="14.00390625" style="15" bestFit="1" customWidth="1"/>
    <col min="3080" max="3081" width="13.8515625" style="15" bestFit="1" customWidth="1"/>
    <col min="3082" max="3085" width="14.00390625" style="15" bestFit="1" customWidth="1"/>
    <col min="3086" max="3086" width="13.57421875" style="15" customWidth="1"/>
    <col min="3087" max="3328" width="9.140625" style="15" customWidth="1"/>
    <col min="3329" max="3329" width="13.421875" style="15" customWidth="1"/>
    <col min="3330" max="3334" width="13.8515625" style="15" bestFit="1" customWidth="1"/>
    <col min="3335" max="3335" width="14.00390625" style="15" bestFit="1" customWidth="1"/>
    <col min="3336" max="3337" width="13.8515625" style="15" bestFit="1" customWidth="1"/>
    <col min="3338" max="3341" width="14.00390625" style="15" bestFit="1" customWidth="1"/>
    <col min="3342" max="3342" width="13.57421875" style="15" customWidth="1"/>
    <col min="3343" max="3584" width="9.140625" style="15" customWidth="1"/>
    <col min="3585" max="3585" width="13.421875" style="15" customWidth="1"/>
    <col min="3586" max="3590" width="13.8515625" style="15" bestFit="1" customWidth="1"/>
    <col min="3591" max="3591" width="14.00390625" style="15" bestFit="1" customWidth="1"/>
    <col min="3592" max="3593" width="13.8515625" style="15" bestFit="1" customWidth="1"/>
    <col min="3594" max="3597" width="14.00390625" style="15" bestFit="1" customWidth="1"/>
    <col min="3598" max="3598" width="13.57421875" style="15" customWidth="1"/>
    <col min="3599" max="3840" width="9.140625" style="15" customWidth="1"/>
    <col min="3841" max="3841" width="13.421875" style="15" customWidth="1"/>
    <col min="3842" max="3846" width="13.8515625" style="15" bestFit="1" customWidth="1"/>
    <col min="3847" max="3847" width="14.00390625" style="15" bestFit="1" customWidth="1"/>
    <col min="3848" max="3849" width="13.8515625" style="15" bestFit="1" customWidth="1"/>
    <col min="3850" max="3853" width="14.00390625" style="15" bestFit="1" customWidth="1"/>
    <col min="3854" max="3854" width="13.57421875" style="15" customWidth="1"/>
    <col min="3855" max="4096" width="9.140625" style="15" customWidth="1"/>
    <col min="4097" max="4097" width="13.421875" style="15" customWidth="1"/>
    <col min="4098" max="4102" width="13.8515625" style="15" bestFit="1" customWidth="1"/>
    <col min="4103" max="4103" width="14.00390625" style="15" bestFit="1" customWidth="1"/>
    <col min="4104" max="4105" width="13.8515625" style="15" bestFit="1" customWidth="1"/>
    <col min="4106" max="4109" width="14.00390625" style="15" bestFit="1" customWidth="1"/>
    <col min="4110" max="4110" width="13.57421875" style="15" customWidth="1"/>
    <col min="4111" max="4352" width="9.140625" style="15" customWidth="1"/>
    <col min="4353" max="4353" width="13.421875" style="15" customWidth="1"/>
    <col min="4354" max="4358" width="13.8515625" style="15" bestFit="1" customWidth="1"/>
    <col min="4359" max="4359" width="14.00390625" style="15" bestFit="1" customWidth="1"/>
    <col min="4360" max="4361" width="13.8515625" style="15" bestFit="1" customWidth="1"/>
    <col min="4362" max="4365" width="14.00390625" style="15" bestFit="1" customWidth="1"/>
    <col min="4366" max="4366" width="13.57421875" style="15" customWidth="1"/>
    <col min="4367" max="4608" width="9.140625" style="15" customWidth="1"/>
    <col min="4609" max="4609" width="13.421875" style="15" customWidth="1"/>
    <col min="4610" max="4614" width="13.8515625" style="15" bestFit="1" customWidth="1"/>
    <col min="4615" max="4615" width="14.00390625" style="15" bestFit="1" customWidth="1"/>
    <col min="4616" max="4617" width="13.8515625" style="15" bestFit="1" customWidth="1"/>
    <col min="4618" max="4621" width="14.00390625" style="15" bestFit="1" customWidth="1"/>
    <col min="4622" max="4622" width="13.57421875" style="15" customWidth="1"/>
    <col min="4623" max="4864" width="9.140625" style="15" customWidth="1"/>
    <col min="4865" max="4865" width="13.421875" style="15" customWidth="1"/>
    <col min="4866" max="4870" width="13.8515625" style="15" bestFit="1" customWidth="1"/>
    <col min="4871" max="4871" width="14.00390625" style="15" bestFit="1" customWidth="1"/>
    <col min="4872" max="4873" width="13.8515625" style="15" bestFit="1" customWidth="1"/>
    <col min="4874" max="4877" width="14.00390625" style="15" bestFit="1" customWidth="1"/>
    <col min="4878" max="4878" width="13.57421875" style="15" customWidth="1"/>
    <col min="4879" max="5120" width="9.140625" style="15" customWidth="1"/>
    <col min="5121" max="5121" width="13.421875" style="15" customWidth="1"/>
    <col min="5122" max="5126" width="13.8515625" style="15" bestFit="1" customWidth="1"/>
    <col min="5127" max="5127" width="14.00390625" style="15" bestFit="1" customWidth="1"/>
    <col min="5128" max="5129" width="13.8515625" style="15" bestFit="1" customWidth="1"/>
    <col min="5130" max="5133" width="14.00390625" style="15" bestFit="1" customWidth="1"/>
    <col min="5134" max="5134" width="13.57421875" style="15" customWidth="1"/>
    <col min="5135" max="5376" width="9.140625" style="15" customWidth="1"/>
    <col min="5377" max="5377" width="13.421875" style="15" customWidth="1"/>
    <col min="5378" max="5382" width="13.8515625" style="15" bestFit="1" customWidth="1"/>
    <col min="5383" max="5383" width="14.00390625" style="15" bestFit="1" customWidth="1"/>
    <col min="5384" max="5385" width="13.8515625" style="15" bestFit="1" customWidth="1"/>
    <col min="5386" max="5389" width="14.00390625" style="15" bestFit="1" customWidth="1"/>
    <col min="5390" max="5390" width="13.57421875" style="15" customWidth="1"/>
    <col min="5391" max="5632" width="9.140625" style="15" customWidth="1"/>
    <col min="5633" max="5633" width="13.421875" style="15" customWidth="1"/>
    <col min="5634" max="5638" width="13.8515625" style="15" bestFit="1" customWidth="1"/>
    <col min="5639" max="5639" width="14.00390625" style="15" bestFit="1" customWidth="1"/>
    <col min="5640" max="5641" width="13.8515625" style="15" bestFit="1" customWidth="1"/>
    <col min="5642" max="5645" width="14.00390625" style="15" bestFit="1" customWidth="1"/>
    <col min="5646" max="5646" width="13.57421875" style="15" customWidth="1"/>
    <col min="5647" max="5888" width="9.140625" style="15" customWidth="1"/>
    <col min="5889" max="5889" width="13.421875" style="15" customWidth="1"/>
    <col min="5890" max="5894" width="13.8515625" style="15" bestFit="1" customWidth="1"/>
    <col min="5895" max="5895" width="14.00390625" style="15" bestFit="1" customWidth="1"/>
    <col min="5896" max="5897" width="13.8515625" style="15" bestFit="1" customWidth="1"/>
    <col min="5898" max="5901" width="14.00390625" style="15" bestFit="1" customWidth="1"/>
    <col min="5902" max="5902" width="13.57421875" style="15" customWidth="1"/>
    <col min="5903" max="6144" width="9.140625" style="15" customWidth="1"/>
    <col min="6145" max="6145" width="13.421875" style="15" customWidth="1"/>
    <col min="6146" max="6150" width="13.8515625" style="15" bestFit="1" customWidth="1"/>
    <col min="6151" max="6151" width="14.00390625" style="15" bestFit="1" customWidth="1"/>
    <col min="6152" max="6153" width="13.8515625" style="15" bestFit="1" customWidth="1"/>
    <col min="6154" max="6157" width="14.00390625" style="15" bestFit="1" customWidth="1"/>
    <col min="6158" max="6158" width="13.57421875" style="15" customWidth="1"/>
    <col min="6159" max="6400" width="9.140625" style="15" customWidth="1"/>
    <col min="6401" max="6401" width="13.421875" style="15" customWidth="1"/>
    <col min="6402" max="6406" width="13.8515625" style="15" bestFit="1" customWidth="1"/>
    <col min="6407" max="6407" width="14.00390625" style="15" bestFit="1" customWidth="1"/>
    <col min="6408" max="6409" width="13.8515625" style="15" bestFit="1" customWidth="1"/>
    <col min="6410" max="6413" width="14.00390625" style="15" bestFit="1" customWidth="1"/>
    <col min="6414" max="6414" width="13.57421875" style="15" customWidth="1"/>
    <col min="6415" max="6656" width="9.140625" style="15" customWidth="1"/>
    <col min="6657" max="6657" width="13.421875" style="15" customWidth="1"/>
    <col min="6658" max="6662" width="13.8515625" style="15" bestFit="1" customWidth="1"/>
    <col min="6663" max="6663" width="14.00390625" style="15" bestFit="1" customWidth="1"/>
    <col min="6664" max="6665" width="13.8515625" style="15" bestFit="1" customWidth="1"/>
    <col min="6666" max="6669" width="14.00390625" style="15" bestFit="1" customWidth="1"/>
    <col min="6670" max="6670" width="13.57421875" style="15" customWidth="1"/>
    <col min="6671" max="6912" width="9.140625" style="15" customWidth="1"/>
    <col min="6913" max="6913" width="13.421875" style="15" customWidth="1"/>
    <col min="6914" max="6918" width="13.8515625" style="15" bestFit="1" customWidth="1"/>
    <col min="6919" max="6919" width="14.00390625" style="15" bestFit="1" customWidth="1"/>
    <col min="6920" max="6921" width="13.8515625" style="15" bestFit="1" customWidth="1"/>
    <col min="6922" max="6925" width="14.00390625" style="15" bestFit="1" customWidth="1"/>
    <col min="6926" max="6926" width="13.57421875" style="15" customWidth="1"/>
    <col min="6927" max="7168" width="9.140625" style="15" customWidth="1"/>
    <col min="7169" max="7169" width="13.421875" style="15" customWidth="1"/>
    <col min="7170" max="7174" width="13.8515625" style="15" bestFit="1" customWidth="1"/>
    <col min="7175" max="7175" width="14.00390625" style="15" bestFit="1" customWidth="1"/>
    <col min="7176" max="7177" width="13.8515625" style="15" bestFit="1" customWidth="1"/>
    <col min="7178" max="7181" width="14.00390625" style="15" bestFit="1" customWidth="1"/>
    <col min="7182" max="7182" width="13.57421875" style="15" customWidth="1"/>
    <col min="7183" max="7424" width="9.140625" style="15" customWidth="1"/>
    <col min="7425" max="7425" width="13.421875" style="15" customWidth="1"/>
    <col min="7426" max="7430" width="13.8515625" style="15" bestFit="1" customWidth="1"/>
    <col min="7431" max="7431" width="14.00390625" style="15" bestFit="1" customWidth="1"/>
    <col min="7432" max="7433" width="13.8515625" style="15" bestFit="1" customWidth="1"/>
    <col min="7434" max="7437" width="14.00390625" style="15" bestFit="1" customWidth="1"/>
    <col min="7438" max="7438" width="13.57421875" style="15" customWidth="1"/>
    <col min="7439" max="7680" width="9.140625" style="15" customWidth="1"/>
    <col min="7681" max="7681" width="13.421875" style="15" customWidth="1"/>
    <col min="7682" max="7686" width="13.8515625" style="15" bestFit="1" customWidth="1"/>
    <col min="7687" max="7687" width="14.00390625" style="15" bestFit="1" customWidth="1"/>
    <col min="7688" max="7689" width="13.8515625" style="15" bestFit="1" customWidth="1"/>
    <col min="7690" max="7693" width="14.00390625" style="15" bestFit="1" customWidth="1"/>
    <col min="7694" max="7694" width="13.57421875" style="15" customWidth="1"/>
    <col min="7695" max="7936" width="9.140625" style="15" customWidth="1"/>
    <col min="7937" max="7937" width="13.421875" style="15" customWidth="1"/>
    <col min="7938" max="7942" width="13.8515625" style="15" bestFit="1" customWidth="1"/>
    <col min="7943" max="7943" width="14.00390625" style="15" bestFit="1" customWidth="1"/>
    <col min="7944" max="7945" width="13.8515625" style="15" bestFit="1" customWidth="1"/>
    <col min="7946" max="7949" width="14.00390625" style="15" bestFit="1" customWidth="1"/>
    <col min="7950" max="7950" width="13.57421875" style="15" customWidth="1"/>
    <col min="7951" max="8192" width="9.140625" style="15" customWidth="1"/>
    <col min="8193" max="8193" width="13.421875" style="15" customWidth="1"/>
    <col min="8194" max="8198" width="13.8515625" style="15" bestFit="1" customWidth="1"/>
    <col min="8199" max="8199" width="14.00390625" style="15" bestFit="1" customWidth="1"/>
    <col min="8200" max="8201" width="13.8515625" style="15" bestFit="1" customWidth="1"/>
    <col min="8202" max="8205" width="14.00390625" style="15" bestFit="1" customWidth="1"/>
    <col min="8206" max="8206" width="13.57421875" style="15" customWidth="1"/>
    <col min="8207" max="8448" width="9.140625" style="15" customWidth="1"/>
    <col min="8449" max="8449" width="13.421875" style="15" customWidth="1"/>
    <col min="8450" max="8454" width="13.8515625" style="15" bestFit="1" customWidth="1"/>
    <col min="8455" max="8455" width="14.00390625" style="15" bestFit="1" customWidth="1"/>
    <col min="8456" max="8457" width="13.8515625" style="15" bestFit="1" customWidth="1"/>
    <col min="8458" max="8461" width="14.00390625" style="15" bestFit="1" customWidth="1"/>
    <col min="8462" max="8462" width="13.57421875" style="15" customWidth="1"/>
    <col min="8463" max="8704" width="9.140625" style="15" customWidth="1"/>
    <col min="8705" max="8705" width="13.421875" style="15" customWidth="1"/>
    <col min="8706" max="8710" width="13.8515625" style="15" bestFit="1" customWidth="1"/>
    <col min="8711" max="8711" width="14.00390625" style="15" bestFit="1" customWidth="1"/>
    <col min="8712" max="8713" width="13.8515625" style="15" bestFit="1" customWidth="1"/>
    <col min="8714" max="8717" width="14.00390625" style="15" bestFit="1" customWidth="1"/>
    <col min="8718" max="8718" width="13.57421875" style="15" customWidth="1"/>
    <col min="8719" max="8960" width="9.140625" style="15" customWidth="1"/>
    <col min="8961" max="8961" width="13.421875" style="15" customWidth="1"/>
    <col min="8962" max="8966" width="13.8515625" style="15" bestFit="1" customWidth="1"/>
    <col min="8967" max="8967" width="14.00390625" style="15" bestFit="1" customWidth="1"/>
    <col min="8968" max="8969" width="13.8515625" style="15" bestFit="1" customWidth="1"/>
    <col min="8970" max="8973" width="14.00390625" style="15" bestFit="1" customWidth="1"/>
    <col min="8974" max="8974" width="13.57421875" style="15" customWidth="1"/>
    <col min="8975" max="9216" width="9.140625" style="15" customWidth="1"/>
    <col min="9217" max="9217" width="13.421875" style="15" customWidth="1"/>
    <col min="9218" max="9222" width="13.8515625" style="15" bestFit="1" customWidth="1"/>
    <col min="9223" max="9223" width="14.00390625" style="15" bestFit="1" customWidth="1"/>
    <col min="9224" max="9225" width="13.8515625" style="15" bestFit="1" customWidth="1"/>
    <col min="9226" max="9229" width="14.00390625" style="15" bestFit="1" customWidth="1"/>
    <col min="9230" max="9230" width="13.57421875" style="15" customWidth="1"/>
    <col min="9231" max="9472" width="9.140625" style="15" customWidth="1"/>
    <col min="9473" max="9473" width="13.421875" style="15" customWidth="1"/>
    <col min="9474" max="9478" width="13.8515625" style="15" bestFit="1" customWidth="1"/>
    <col min="9479" max="9479" width="14.00390625" style="15" bestFit="1" customWidth="1"/>
    <col min="9480" max="9481" width="13.8515625" style="15" bestFit="1" customWidth="1"/>
    <col min="9482" max="9485" width="14.00390625" style="15" bestFit="1" customWidth="1"/>
    <col min="9486" max="9486" width="13.57421875" style="15" customWidth="1"/>
    <col min="9487" max="9728" width="9.140625" style="15" customWidth="1"/>
    <col min="9729" max="9729" width="13.421875" style="15" customWidth="1"/>
    <col min="9730" max="9734" width="13.8515625" style="15" bestFit="1" customWidth="1"/>
    <col min="9735" max="9735" width="14.00390625" style="15" bestFit="1" customWidth="1"/>
    <col min="9736" max="9737" width="13.8515625" style="15" bestFit="1" customWidth="1"/>
    <col min="9738" max="9741" width="14.00390625" style="15" bestFit="1" customWidth="1"/>
    <col min="9742" max="9742" width="13.57421875" style="15" customWidth="1"/>
    <col min="9743" max="9984" width="9.140625" style="15" customWidth="1"/>
    <col min="9985" max="9985" width="13.421875" style="15" customWidth="1"/>
    <col min="9986" max="9990" width="13.8515625" style="15" bestFit="1" customWidth="1"/>
    <col min="9991" max="9991" width="14.00390625" style="15" bestFit="1" customWidth="1"/>
    <col min="9992" max="9993" width="13.8515625" style="15" bestFit="1" customWidth="1"/>
    <col min="9994" max="9997" width="14.00390625" style="15" bestFit="1" customWidth="1"/>
    <col min="9998" max="9998" width="13.57421875" style="15" customWidth="1"/>
    <col min="9999" max="10240" width="9.140625" style="15" customWidth="1"/>
    <col min="10241" max="10241" width="13.421875" style="15" customWidth="1"/>
    <col min="10242" max="10246" width="13.8515625" style="15" bestFit="1" customWidth="1"/>
    <col min="10247" max="10247" width="14.00390625" style="15" bestFit="1" customWidth="1"/>
    <col min="10248" max="10249" width="13.8515625" style="15" bestFit="1" customWidth="1"/>
    <col min="10250" max="10253" width="14.00390625" style="15" bestFit="1" customWidth="1"/>
    <col min="10254" max="10254" width="13.57421875" style="15" customWidth="1"/>
    <col min="10255" max="10496" width="9.140625" style="15" customWidth="1"/>
    <col min="10497" max="10497" width="13.421875" style="15" customWidth="1"/>
    <col min="10498" max="10502" width="13.8515625" style="15" bestFit="1" customWidth="1"/>
    <col min="10503" max="10503" width="14.00390625" style="15" bestFit="1" customWidth="1"/>
    <col min="10504" max="10505" width="13.8515625" style="15" bestFit="1" customWidth="1"/>
    <col min="10506" max="10509" width="14.00390625" style="15" bestFit="1" customWidth="1"/>
    <col min="10510" max="10510" width="13.57421875" style="15" customWidth="1"/>
    <col min="10511" max="10752" width="9.140625" style="15" customWidth="1"/>
    <col min="10753" max="10753" width="13.421875" style="15" customWidth="1"/>
    <col min="10754" max="10758" width="13.8515625" style="15" bestFit="1" customWidth="1"/>
    <col min="10759" max="10759" width="14.00390625" style="15" bestFit="1" customWidth="1"/>
    <col min="10760" max="10761" width="13.8515625" style="15" bestFit="1" customWidth="1"/>
    <col min="10762" max="10765" width="14.00390625" style="15" bestFit="1" customWidth="1"/>
    <col min="10766" max="10766" width="13.57421875" style="15" customWidth="1"/>
    <col min="10767" max="11008" width="9.140625" style="15" customWidth="1"/>
    <col min="11009" max="11009" width="13.421875" style="15" customWidth="1"/>
    <col min="11010" max="11014" width="13.8515625" style="15" bestFit="1" customWidth="1"/>
    <col min="11015" max="11015" width="14.00390625" style="15" bestFit="1" customWidth="1"/>
    <col min="11016" max="11017" width="13.8515625" style="15" bestFit="1" customWidth="1"/>
    <col min="11018" max="11021" width="14.00390625" style="15" bestFit="1" customWidth="1"/>
    <col min="11022" max="11022" width="13.57421875" style="15" customWidth="1"/>
    <col min="11023" max="11264" width="9.140625" style="15" customWidth="1"/>
    <col min="11265" max="11265" width="13.421875" style="15" customWidth="1"/>
    <col min="11266" max="11270" width="13.8515625" style="15" bestFit="1" customWidth="1"/>
    <col min="11271" max="11271" width="14.00390625" style="15" bestFit="1" customWidth="1"/>
    <col min="11272" max="11273" width="13.8515625" style="15" bestFit="1" customWidth="1"/>
    <col min="11274" max="11277" width="14.00390625" style="15" bestFit="1" customWidth="1"/>
    <col min="11278" max="11278" width="13.57421875" style="15" customWidth="1"/>
    <col min="11279" max="11520" width="9.140625" style="15" customWidth="1"/>
    <col min="11521" max="11521" width="13.421875" style="15" customWidth="1"/>
    <col min="11522" max="11526" width="13.8515625" style="15" bestFit="1" customWidth="1"/>
    <col min="11527" max="11527" width="14.00390625" style="15" bestFit="1" customWidth="1"/>
    <col min="11528" max="11529" width="13.8515625" style="15" bestFit="1" customWidth="1"/>
    <col min="11530" max="11533" width="14.00390625" style="15" bestFit="1" customWidth="1"/>
    <col min="11534" max="11534" width="13.57421875" style="15" customWidth="1"/>
    <col min="11535" max="11776" width="9.140625" style="15" customWidth="1"/>
    <col min="11777" max="11777" width="13.421875" style="15" customWidth="1"/>
    <col min="11778" max="11782" width="13.8515625" style="15" bestFit="1" customWidth="1"/>
    <col min="11783" max="11783" width="14.00390625" style="15" bestFit="1" customWidth="1"/>
    <col min="11784" max="11785" width="13.8515625" style="15" bestFit="1" customWidth="1"/>
    <col min="11786" max="11789" width="14.00390625" style="15" bestFit="1" customWidth="1"/>
    <col min="11790" max="11790" width="13.57421875" style="15" customWidth="1"/>
    <col min="11791" max="12032" width="9.140625" style="15" customWidth="1"/>
    <col min="12033" max="12033" width="13.421875" style="15" customWidth="1"/>
    <col min="12034" max="12038" width="13.8515625" style="15" bestFit="1" customWidth="1"/>
    <col min="12039" max="12039" width="14.00390625" style="15" bestFit="1" customWidth="1"/>
    <col min="12040" max="12041" width="13.8515625" style="15" bestFit="1" customWidth="1"/>
    <col min="12042" max="12045" width="14.00390625" style="15" bestFit="1" customWidth="1"/>
    <col min="12046" max="12046" width="13.57421875" style="15" customWidth="1"/>
    <col min="12047" max="12288" width="9.140625" style="15" customWidth="1"/>
    <col min="12289" max="12289" width="13.421875" style="15" customWidth="1"/>
    <col min="12290" max="12294" width="13.8515625" style="15" bestFit="1" customWidth="1"/>
    <col min="12295" max="12295" width="14.00390625" style="15" bestFit="1" customWidth="1"/>
    <col min="12296" max="12297" width="13.8515625" style="15" bestFit="1" customWidth="1"/>
    <col min="12298" max="12301" width="14.00390625" style="15" bestFit="1" customWidth="1"/>
    <col min="12302" max="12302" width="13.57421875" style="15" customWidth="1"/>
    <col min="12303" max="12544" width="9.140625" style="15" customWidth="1"/>
    <col min="12545" max="12545" width="13.421875" style="15" customWidth="1"/>
    <col min="12546" max="12550" width="13.8515625" style="15" bestFit="1" customWidth="1"/>
    <col min="12551" max="12551" width="14.00390625" style="15" bestFit="1" customWidth="1"/>
    <col min="12552" max="12553" width="13.8515625" style="15" bestFit="1" customWidth="1"/>
    <col min="12554" max="12557" width="14.00390625" style="15" bestFit="1" customWidth="1"/>
    <col min="12558" max="12558" width="13.57421875" style="15" customWidth="1"/>
    <col min="12559" max="12800" width="9.140625" style="15" customWidth="1"/>
    <col min="12801" max="12801" width="13.421875" style="15" customWidth="1"/>
    <col min="12802" max="12806" width="13.8515625" style="15" bestFit="1" customWidth="1"/>
    <col min="12807" max="12807" width="14.00390625" style="15" bestFit="1" customWidth="1"/>
    <col min="12808" max="12809" width="13.8515625" style="15" bestFit="1" customWidth="1"/>
    <col min="12810" max="12813" width="14.00390625" style="15" bestFit="1" customWidth="1"/>
    <col min="12814" max="12814" width="13.57421875" style="15" customWidth="1"/>
    <col min="12815" max="13056" width="9.140625" style="15" customWidth="1"/>
    <col min="13057" max="13057" width="13.421875" style="15" customWidth="1"/>
    <col min="13058" max="13062" width="13.8515625" style="15" bestFit="1" customWidth="1"/>
    <col min="13063" max="13063" width="14.00390625" style="15" bestFit="1" customWidth="1"/>
    <col min="13064" max="13065" width="13.8515625" style="15" bestFit="1" customWidth="1"/>
    <col min="13066" max="13069" width="14.00390625" style="15" bestFit="1" customWidth="1"/>
    <col min="13070" max="13070" width="13.57421875" style="15" customWidth="1"/>
    <col min="13071" max="13312" width="9.140625" style="15" customWidth="1"/>
    <col min="13313" max="13313" width="13.421875" style="15" customWidth="1"/>
    <col min="13314" max="13318" width="13.8515625" style="15" bestFit="1" customWidth="1"/>
    <col min="13319" max="13319" width="14.00390625" style="15" bestFit="1" customWidth="1"/>
    <col min="13320" max="13321" width="13.8515625" style="15" bestFit="1" customWidth="1"/>
    <col min="13322" max="13325" width="14.00390625" style="15" bestFit="1" customWidth="1"/>
    <col min="13326" max="13326" width="13.57421875" style="15" customWidth="1"/>
    <col min="13327" max="13568" width="9.140625" style="15" customWidth="1"/>
    <col min="13569" max="13569" width="13.421875" style="15" customWidth="1"/>
    <col min="13570" max="13574" width="13.8515625" style="15" bestFit="1" customWidth="1"/>
    <col min="13575" max="13575" width="14.00390625" style="15" bestFit="1" customWidth="1"/>
    <col min="13576" max="13577" width="13.8515625" style="15" bestFit="1" customWidth="1"/>
    <col min="13578" max="13581" width="14.00390625" style="15" bestFit="1" customWidth="1"/>
    <col min="13582" max="13582" width="13.57421875" style="15" customWidth="1"/>
    <col min="13583" max="13824" width="9.140625" style="15" customWidth="1"/>
    <col min="13825" max="13825" width="13.421875" style="15" customWidth="1"/>
    <col min="13826" max="13830" width="13.8515625" style="15" bestFit="1" customWidth="1"/>
    <col min="13831" max="13831" width="14.00390625" style="15" bestFit="1" customWidth="1"/>
    <col min="13832" max="13833" width="13.8515625" style="15" bestFit="1" customWidth="1"/>
    <col min="13834" max="13837" width="14.00390625" style="15" bestFit="1" customWidth="1"/>
    <col min="13838" max="13838" width="13.57421875" style="15" customWidth="1"/>
    <col min="13839" max="14080" width="9.140625" style="15" customWidth="1"/>
    <col min="14081" max="14081" width="13.421875" style="15" customWidth="1"/>
    <col min="14082" max="14086" width="13.8515625" style="15" bestFit="1" customWidth="1"/>
    <col min="14087" max="14087" width="14.00390625" style="15" bestFit="1" customWidth="1"/>
    <col min="14088" max="14089" width="13.8515625" style="15" bestFit="1" customWidth="1"/>
    <col min="14090" max="14093" width="14.00390625" style="15" bestFit="1" customWidth="1"/>
    <col min="14094" max="14094" width="13.57421875" style="15" customWidth="1"/>
    <col min="14095" max="14336" width="9.140625" style="15" customWidth="1"/>
    <col min="14337" max="14337" width="13.421875" style="15" customWidth="1"/>
    <col min="14338" max="14342" width="13.8515625" style="15" bestFit="1" customWidth="1"/>
    <col min="14343" max="14343" width="14.00390625" style="15" bestFit="1" customWidth="1"/>
    <col min="14344" max="14345" width="13.8515625" style="15" bestFit="1" customWidth="1"/>
    <col min="14346" max="14349" width="14.00390625" style="15" bestFit="1" customWidth="1"/>
    <col min="14350" max="14350" width="13.57421875" style="15" customWidth="1"/>
    <col min="14351" max="14592" width="9.140625" style="15" customWidth="1"/>
    <col min="14593" max="14593" width="13.421875" style="15" customWidth="1"/>
    <col min="14594" max="14598" width="13.8515625" style="15" bestFit="1" customWidth="1"/>
    <col min="14599" max="14599" width="14.00390625" style="15" bestFit="1" customWidth="1"/>
    <col min="14600" max="14601" width="13.8515625" style="15" bestFit="1" customWidth="1"/>
    <col min="14602" max="14605" width="14.00390625" style="15" bestFit="1" customWidth="1"/>
    <col min="14606" max="14606" width="13.57421875" style="15" customWidth="1"/>
    <col min="14607" max="14848" width="9.140625" style="15" customWidth="1"/>
    <col min="14849" max="14849" width="13.421875" style="15" customWidth="1"/>
    <col min="14850" max="14854" width="13.8515625" style="15" bestFit="1" customWidth="1"/>
    <col min="14855" max="14855" width="14.00390625" style="15" bestFit="1" customWidth="1"/>
    <col min="14856" max="14857" width="13.8515625" style="15" bestFit="1" customWidth="1"/>
    <col min="14858" max="14861" width="14.00390625" style="15" bestFit="1" customWidth="1"/>
    <col min="14862" max="14862" width="13.57421875" style="15" customWidth="1"/>
    <col min="14863" max="15104" width="9.140625" style="15" customWidth="1"/>
    <col min="15105" max="15105" width="13.421875" style="15" customWidth="1"/>
    <col min="15106" max="15110" width="13.8515625" style="15" bestFit="1" customWidth="1"/>
    <col min="15111" max="15111" width="14.00390625" style="15" bestFit="1" customWidth="1"/>
    <col min="15112" max="15113" width="13.8515625" style="15" bestFit="1" customWidth="1"/>
    <col min="15114" max="15117" width="14.00390625" style="15" bestFit="1" customWidth="1"/>
    <col min="15118" max="15118" width="13.57421875" style="15" customWidth="1"/>
    <col min="15119" max="15360" width="9.140625" style="15" customWidth="1"/>
    <col min="15361" max="15361" width="13.421875" style="15" customWidth="1"/>
    <col min="15362" max="15366" width="13.8515625" style="15" bestFit="1" customWidth="1"/>
    <col min="15367" max="15367" width="14.00390625" style="15" bestFit="1" customWidth="1"/>
    <col min="15368" max="15369" width="13.8515625" style="15" bestFit="1" customWidth="1"/>
    <col min="15370" max="15373" width="14.00390625" style="15" bestFit="1" customWidth="1"/>
    <col min="15374" max="15374" width="13.57421875" style="15" customWidth="1"/>
    <col min="15375" max="15616" width="9.140625" style="15" customWidth="1"/>
    <col min="15617" max="15617" width="13.421875" style="15" customWidth="1"/>
    <col min="15618" max="15622" width="13.8515625" style="15" bestFit="1" customWidth="1"/>
    <col min="15623" max="15623" width="14.00390625" style="15" bestFit="1" customWidth="1"/>
    <col min="15624" max="15625" width="13.8515625" style="15" bestFit="1" customWidth="1"/>
    <col min="15626" max="15629" width="14.00390625" style="15" bestFit="1" customWidth="1"/>
    <col min="15630" max="15630" width="13.57421875" style="15" customWidth="1"/>
    <col min="15631" max="15872" width="9.140625" style="15" customWidth="1"/>
    <col min="15873" max="15873" width="13.421875" style="15" customWidth="1"/>
    <col min="15874" max="15878" width="13.8515625" style="15" bestFit="1" customWidth="1"/>
    <col min="15879" max="15879" width="14.00390625" style="15" bestFit="1" customWidth="1"/>
    <col min="15880" max="15881" width="13.8515625" style="15" bestFit="1" customWidth="1"/>
    <col min="15882" max="15885" width="14.00390625" style="15" bestFit="1" customWidth="1"/>
    <col min="15886" max="15886" width="13.57421875" style="15" customWidth="1"/>
    <col min="15887" max="16128" width="9.140625" style="15" customWidth="1"/>
    <col min="16129" max="16129" width="13.421875" style="15" customWidth="1"/>
    <col min="16130" max="16134" width="13.8515625" style="15" bestFit="1" customWidth="1"/>
    <col min="16135" max="16135" width="14.00390625" style="15" bestFit="1" customWidth="1"/>
    <col min="16136" max="16137" width="13.8515625" style="15" bestFit="1" customWidth="1"/>
    <col min="16138" max="16141" width="14.00390625" style="15" bestFit="1" customWidth="1"/>
    <col min="16142" max="16142" width="13.57421875" style="15" customWidth="1"/>
    <col min="16143" max="16384" width="9.140625" style="15" customWidth="1"/>
  </cols>
  <sheetData>
    <row r="2" ht="20.25">
      <c r="A2" s="14" t="s">
        <v>265</v>
      </c>
    </row>
    <row r="3" ht="15">
      <c r="N3" s="87" t="s">
        <v>254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87"/>
    </row>
    <row r="6" spans="1:14" ht="15">
      <c r="A6" s="15" t="s">
        <v>10</v>
      </c>
      <c r="B6" s="17">
        <v>78937.09</v>
      </c>
      <c r="C6" s="17">
        <v>80077.72</v>
      </c>
      <c r="D6" s="17">
        <v>91885.35</v>
      </c>
      <c r="E6" s="17">
        <v>69494.34</v>
      </c>
      <c r="F6" s="17">
        <v>87274.42</v>
      </c>
      <c r="G6" s="17">
        <v>110832.84</v>
      </c>
      <c r="H6" s="17">
        <v>86424.89</v>
      </c>
      <c r="I6" s="17">
        <v>66208.23</v>
      </c>
      <c r="J6" s="1">
        <v>87467.3</v>
      </c>
      <c r="K6" s="17">
        <v>78230.77</v>
      </c>
      <c r="L6" s="17">
        <v>127784.42</v>
      </c>
      <c r="M6" s="17">
        <v>102883.9</v>
      </c>
      <c r="N6" s="17">
        <f>SUM(B6:M6)</f>
        <v>1067501.27</v>
      </c>
    </row>
    <row r="7" spans="1:14" ht="15">
      <c r="A7" s="15" t="s">
        <v>11</v>
      </c>
      <c r="B7" s="17">
        <v>29028.67</v>
      </c>
      <c r="C7" s="17">
        <v>40011.46</v>
      </c>
      <c r="D7" s="17">
        <v>48931.51</v>
      </c>
      <c r="E7" s="17">
        <v>37354.96</v>
      </c>
      <c r="F7" s="17">
        <v>30527.29</v>
      </c>
      <c r="G7" s="17">
        <v>81548.42</v>
      </c>
      <c r="H7" s="17">
        <v>37919.49</v>
      </c>
      <c r="I7" s="17">
        <v>27904.14</v>
      </c>
      <c r="J7" s="1">
        <v>47282.03</v>
      </c>
      <c r="K7" s="17">
        <v>34511.69</v>
      </c>
      <c r="L7" s="17">
        <v>37391.11</v>
      </c>
      <c r="M7" s="17">
        <v>46559.1</v>
      </c>
      <c r="N7" s="17">
        <f aca="true" t="shared" si="0" ref="N7:N22">SUM(B7:M7)</f>
        <v>498969.86999999994</v>
      </c>
    </row>
    <row r="8" spans="1:14" ht="15">
      <c r="A8" s="15" t="s">
        <v>12</v>
      </c>
      <c r="B8" s="17">
        <v>6990544.27</v>
      </c>
      <c r="C8" s="17">
        <v>4179604.72</v>
      </c>
      <c r="D8" s="17">
        <v>4869112.39</v>
      </c>
      <c r="E8" s="17">
        <v>4291608.7</v>
      </c>
      <c r="F8" s="17">
        <v>4384098.52</v>
      </c>
      <c r="G8" s="17">
        <v>6470458.95</v>
      </c>
      <c r="H8" s="17">
        <v>4031736.15</v>
      </c>
      <c r="I8" s="17">
        <v>4135629.41</v>
      </c>
      <c r="J8" s="1">
        <v>5795192.93</v>
      </c>
      <c r="K8" s="17">
        <v>4790339.4</v>
      </c>
      <c r="L8" s="17">
        <v>4488287.65</v>
      </c>
      <c r="M8" s="17">
        <v>5095117.98</v>
      </c>
      <c r="N8" s="17">
        <f t="shared" si="0"/>
        <v>59521731.06999999</v>
      </c>
    </row>
    <row r="9" spans="1:14" ht="15">
      <c r="A9" s="15" t="s">
        <v>13</v>
      </c>
      <c r="B9" s="17">
        <v>92786.31</v>
      </c>
      <c r="C9" s="17">
        <v>80221.36</v>
      </c>
      <c r="D9" s="17">
        <v>88843.87</v>
      </c>
      <c r="E9" s="17">
        <v>108271.8</v>
      </c>
      <c r="F9" s="17">
        <v>95284.44</v>
      </c>
      <c r="G9" s="17">
        <v>154803.63</v>
      </c>
      <c r="H9" s="17">
        <v>91021.47</v>
      </c>
      <c r="I9" s="17">
        <v>92144.21</v>
      </c>
      <c r="J9" s="1">
        <v>103072.9</v>
      </c>
      <c r="K9" s="17">
        <v>77976.4</v>
      </c>
      <c r="L9" s="17">
        <v>108781.95</v>
      </c>
      <c r="M9" s="17">
        <v>111541.06</v>
      </c>
      <c r="N9" s="17">
        <f t="shared" si="0"/>
        <v>1204749.4</v>
      </c>
    </row>
    <row r="10" spans="1:14" ht="15">
      <c r="A10" s="15" t="s">
        <v>14</v>
      </c>
      <c r="B10" s="17">
        <v>390524.87</v>
      </c>
      <c r="C10" s="17">
        <v>347299.44</v>
      </c>
      <c r="D10" s="17">
        <v>358746.67</v>
      </c>
      <c r="E10" s="17">
        <v>364887.5</v>
      </c>
      <c r="F10" s="17">
        <v>355833.96</v>
      </c>
      <c r="G10" s="17">
        <v>387815.93</v>
      </c>
      <c r="H10" s="17">
        <v>266579.8</v>
      </c>
      <c r="I10" s="17">
        <v>267395.59</v>
      </c>
      <c r="J10" s="1">
        <v>339296.7</v>
      </c>
      <c r="K10" s="17">
        <v>307648.09</v>
      </c>
      <c r="L10" s="17">
        <v>331670.48</v>
      </c>
      <c r="M10" s="17">
        <v>403502.34</v>
      </c>
      <c r="N10" s="17">
        <f t="shared" si="0"/>
        <v>4121201.3699999996</v>
      </c>
    </row>
    <row r="11" spans="1:14" ht="15">
      <c r="A11" s="15" t="s">
        <v>15</v>
      </c>
      <c r="B11" s="17">
        <v>5944.03</v>
      </c>
      <c r="C11" s="17">
        <v>8350.57</v>
      </c>
      <c r="D11" s="17">
        <v>5893.1</v>
      </c>
      <c r="E11" s="17">
        <v>3939.04</v>
      </c>
      <c r="F11" s="17">
        <v>3243.48</v>
      </c>
      <c r="G11" s="17">
        <v>6426.37</v>
      </c>
      <c r="H11" s="17">
        <v>4073.94</v>
      </c>
      <c r="I11" s="17">
        <v>2815.02</v>
      </c>
      <c r="J11" s="1">
        <v>4073.04</v>
      </c>
      <c r="K11" s="17">
        <v>3707.2</v>
      </c>
      <c r="L11" s="17">
        <v>3386.47</v>
      </c>
      <c r="M11" s="17">
        <v>6477.32</v>
      </c>
      <c r="N11" s="17">
        <f t="shared" si="0"/>
        <v>58329.579999999994</v>
      </c>
    </row>
    <row r="12" spans="1:14" ht="15">
      <c r="A12" s="15" t="s">
        <v>16</v>
      </c>
      <c r="B12" s="17">
        <v>63141.67</v>
      </c>
      <c r="C12" s="17">
        <v>69133.34</v>
      </c>
      <c r="D12" s="17">
        <v>105112.65</v>
      </c>
      <c r="E12" s="17">
        <v>62674.15</v>
      </c>
      <c r="F12" s="17">
        <v>53592.84</v>
      </c>
      <c r="G12" s="17">
        <v>65247.96</v>
      </c>
      <c r="H12" s="17">
        <v>64091.75</v>
      </c>
      <c r="I12" s="17">
        <v>154843.06</v>
      </c>
      <c r="J12" s="1">
        <v>66665.91</v>
      </c>
      <c r="K12" s="17">
        <v>56528.31</v>
      </c>
      <c r="L12" s="17">
        <v>89576.1</v>
      </c>
      <c r="M12" s="17">
        <v>75712.05</v>
      </c>
      <c r="N12" s="17">
        <f t="shared" si="0"/>
        <v>926319.7900000002</v>
      </c>
    </row>
    <row r="13" spans="1:14" ht="15">
      <c r="A13" s="15" t="s">
        <v>17</v>
      </c>
      <c r="B13" s="17">
        <v>65415.57</v>
      </c>
      <c r="C13" s="17">
        <v>98088.66</v>
      </c>
      <c r="D13" s="17">
        <v>87102.65</v>
      </c>
      <c r="E13" s="17">
        <v>96769.33</v>
      </c>
      <c r="F13" s="17">
        <v>88722.92</v>
      </c>
      <c r="G13" s="17">
        <v>84731.94</v>
      </c>
      <c r="H13" s="17">
        <v>65319.23</v>
      </c>
      <c r="I13" s="17">
        <v>63131.69</v>
      </c>
      <c r="J13" s="1">
        <v>110844.04</v>
      </c>
      <c r="K13" s="17">
        <v>71669.23</v>
      </c>
      <c r="L13" s="17">
        <v>83281.72</v>
      </c>
      <c r="M13" s="17">
        <v>101186.11</v>
      </c>
      <c r="N13" s="17">
        <f t="shared" si="0"/>
        <v>1016263.09</v>
      </c>
    </row>
    <row r="14" spans="1:14" ht="15">
      <c r="A14" s="15" t="s">
        <v>18</v>
      </c>
      <c r="B14" s="17">
        <v>71152.27</v>
      </c>
      <c r="C14" s="17">
        <v>60349.22</v>
      </c>
      <c r="D14" s="17">
        <v>75353.94</v>
      </c>
      <c r="E14" s="17">
        <v>70195.21</v>
      </c>
      <c r="F14" s="17">
        <v>60192.91</v>
      </c>
      <c r="G14" s="17">
        <v>85162.67</v>
      </c>
      <c r="H14" s="17">
        <v>70523.82</v>
      </c>
      <c r="I14" s="17">
        <v>80447.45</v>
      </c>
      <c r="J14" s="1">
        <v>76582.5</v>
      </c>
      <c r="K14" s="17">
        <v>65261.99</v>
      </c>
      <c r="L14" s="17">
        <v>64023.6</v>
      </c>
      <c r="M14" s="17">
        <v>58638.33</v>
      </c>
      <c r="N14" s="17">
        <f t="shared" si="0"/>
        <v>837883.9099999999</v>
      </c>
    </row>
    <row r="15" spans="1:14" ht="15">
      <c r="A15" s="15" t="s">
        <v>19</v>
      </c>
      <c r="B15" s="17">
        <v>5755.87</v>
      </c>
      <c r="C15" s="17">
        <v>10418.9</v>
      </c>
      <c r="D15" s="17">
        <v>6844.37</v>
      </c>
      <c r="E15" s="17">
        <v>13103.04</v>
      </c>
      <c r="F15" s="17">
        <v>9165.6</v>
      </c>
      <c r="G15" s="17">
        <v>9695.97</v>
      </c>
      <c r="H15" s="17">
        <v>7340.59</v>
      </c>
      <c r="I15" s="17">
        <v>5205.74</v>
      </c>
      <c r="J15" s="1">
        <v>7092.78</v>
      </c>
      <c r="K15" s="17">
        <v>7118.74</v>
      </c>
      <c r="L15" s="17">
        <v>6356.54</v>
      </c>
      <c r="M15" s="17">
        <v>5546.11</v>
      </c>
      <c r="N15" s="17">
        <f t="shared" si="0"/>
        <v>93644.25</v>
      </c>
    </row>
    <row r="16" spans="1:14" ht="15">
      <c r="A16" s="15" t="s">
        <v>20</v>
      </c>
      <c r="B16" s="17">
        <v>56933.9</v>
      </c>
      <c r="C16" s="17">
        <v>47188.16</v>
      </c>
      <c r="D16" s="17">
        <v>51422.79</v>
      </c>
      <c r="E16" s="17">
        <v>50413.31</v>
      </c>
      <c r="F16" s="17">
        <v>53390.15</v>
      </c>
      <c r="G16" s="17">
        <v>65455.75</v>
      </c>
      <c r="H16" s="17">
        <v>53600.72</v>
      </c>
      <c r="I16" s="17">
        <v>50372.37</v>
      </c>
      <c r="J16" s="1">
        <v>55733.39</v>
      </c>
      <c r="K16" s="17">
        <v>43397.89</v>
      </c>
      <c r="L16" s="17">
        <v>44855.85</v>
      </c>
      <c r="M16" s="17">
        <v>48673.99</v>
      </c>
      <c r="N16" s="17">
        <f t="shared" si="0"/>
        <v>621438.27</v>
      </c>
    </row>
    <row r="17" spans="1:14" ht="15">
      <c r="A17" s="15" t="s">
        <v>21</v>
      </c>
      <c r="B17" s="17">
        <v>8443.6</v>
      </c>
      <c r="C17" s="17">
        <v>15063.01</v>
      </c>
      <c r="D17" s="17">
        <v>11020.25</v>
      </c>
      <c r="E17" s="17">
        <v>12916.06</v>
      </c>
      <c r="F17" s="17">
        <v>11439.75</v>
      </c>
      <c r="G17" s="17">
        <v>12383.76</v>
      </c>
      <c r="H17" s="17">
        <v>12440.11</v>
      </c>
      <c r="I17" s="17">
        <v>10152.27</v>
      </c>
      <c r="J17" s="1">
        <v>10991.91</v>
      </c>
      <c r="K17" s="17">
        <v>11299.22</v>
      </c>
      <c r="L17" s="17">
        <v>10185.58</v>
      </c>
      <c r="M17" s="17">
        <v>6950.52</v>
      </c>
      <c r="N17" s="17">
        <f t="shared" si="0"/>
        <v>133286.04</v>
      </c>
    </row>
    <row r="18" spans="1:14" ht="15">
      <c r="A18" s="15" t="s">
        <v>22</v>
      </c>
      <c r="B18" s="17">
        <v>71329.08</v>
      </c>
      <c r="C18" s="17">
        <v>60002.24</v>
      </c>
      <c r="D18" s="17">
        <v>88414.66</v>
      </c>
      <c r="E18" s="17">
        <v>70191.09</v>
      </c>
      <c r="F18" s="17">
        <v>64366.07</v>
      </c>
      <c r="G18" s="17">
        <v>83672.98</v>
      </c>
      <c r="H18" s="17">
        <v>64486.89</v>
      </c>
      <c r="I18" s="17">
        <v>58624.87</v>
      </c>
      <c r="J18" s="1">
        <v>84089.34</v>
      </c>
      <c r="K18" s="17">
        <v>65508.24</v>
      </c>
      <c r="L18" s="17">
        <v>59145.75</v>
      </c>
      <c r="M18" s="17">
        <v>91328.52</v>
      </c>
      <c r="N18" s="17">
        <f t="shared" si="0"/>
        <v>861159.73</v>
      </c>
    </row>
    <row r="19" spans="1:14" ht="15">
      <c r="A19" s="15" t="s">
        <v>23</v>
      </c>
      <c r="B19" s="17">
        <v>35906.88</v>
      </c>
      <c r="C19" s="17">
        <v>14439.87</v>
      </c>
      <c r="D19" s="17">
        <v>68536.78</v>
      </c>
      <c r="E19" s="17">
        <v>36905.36</v>
      </c>
      <c r="F19" s="17">
        <v>17969.1</v>
      </c>
      <c r="G19" s="17">
        <v>40826.53</v>
      </c>
      <c r="H19" s="17">
        <v>17547.75</v>
      </c>
      <c r="I19" s="17">
        <v>18499.55</v>
      </c>
      <c r="J19" s="1">
        <v>28943.88</v>
      </c>
      <c r="K19" s="17">
        <v>49772.3</v>
      </c>
      <c r="L19" s="17">
        <v>23033.66</v>
      </c>
      <c r="M19" s="17">
        <v>36369.09</v>
      </c>
      <c r="N19" s="17">
        <f t="shared" si="0"/>
        <v>388750.75</v>
      </c>
    </row>
    <row r="20" spans="1:14" ht="15">
      <c r="A20" s="15" t="s">
        <v>24</v>
      </c>
      <c r="B20" s="17">
        <v>41637.16</v>
      </c>
      <c r="C20" s="17">
        <v>31155.88</v>
      </c>
      <c r="D20" s="17">
        <v>19578.8</v>
      </c>
      <c r="E20" s="17">
        <v>26177.95</v>
      </c>
      <c r="F20" s="17">
        <v>14889.54</v>
      </c>
      <c r="G20" s="17">
        <v>31996.24</v>
      </c>
      <c r="H20" s="17">
        <v>18654</v>
      </c>
      <c r="I20" s="17">
        <v>8506.89</v>
      </c>
      <c r="J20" s="1">
        <v>23340.97</v>
      </c>
      <c r="K20" s="17">
        <v>9683.42</v>
      </c>
      <c r="L20" s="17">
        <v>9787.42</v>
      </c>
      <c r="M20" s="17">
        <v>16078.74</v>
      </c>
      <c r="N20" s="17">
        <f t="shared" si="0"/>
        <v>251487.01000000004</v>
      </c>
    </row>
    <row r="21" spans="1:14" ht="15">
      <c r="A21" s="15" t="s">
        <v>25</v>
      </c>
      <c r="B21" s="17">
        <v>1074263.15</v>
      </c>
      <c r="C21" s="17">
        <v>1145673.04</v>
      </c>
      <c r="D21" s="17">
        <v>1092919.27</v>
      </c>
      <c r="E21" s="17">
        <v>1352848.9</v>
      </c>
      <c r="F21" s="17">
        <v>1099265.19</v>
      </c>
      <c r="G21" s="17">
        <v>1542666.87</v>
      </c>
      <c r="H21" s="17">
        <v>754438.54</v>
      </c>
      <c r="I21" s="17">
        <v>789950.11</v>
      </c>
      <c r="J21" s="1">
        <v>1062858.22</v>
      </c>
      <c r="K21" s="17">
        <v>779321.15</v>
      </c>
      <c r="L21" s="17">
        <v>806352.96</v>
      </c>
      <c r="M21" s="17">
        <v>973017.86</v>
      </c>
      <c r="N21" s="17">
        <f t="shared" si="0"/>
        <v>12473575.259999998</v>
      </c>
    </row>
    <row r="22" spans="1:14" ht="15">
      <c r="A22" s="15" t="s">
        <v>26</v>
      </c>
      <c r="B22" s="43">
        <v>42577.5</v>
      </c>
      <c r="C22" s="43">
        <v>46930.64</v>
      </c>
      <c r="D22" s="43">
        <v>49752.02</v>
      </c>
      <c r="E22" s="43">
        <v>79447.85</v>
      </c>
      <c r="F22" s="43">
        <v>43331.22</v>
      </c>
      <c r="G22" s="43">
        <v>69841.19</v>
      </c>
      <c r="H22" s="43">
        <v>42671.01</v>
      </c>
      <c r="I22" s="43">
        <v>44595.86</v>
      </c>
      <c r="J22" s="43">
        <v>54496.43</v>
      </c>
      <c r="K22" s="43">
        <v>60366.13</v>
      </c>
      <c r="L22" s="43">
        <v>50330.74</v>
      </c>
      <c r="M22" s="43">
        <v>55598.04</v>
      </c>
      <c r="N22" s="43">
        <f t="shared" si="0"/>
        <v>639938.63</v>
      </c>
    </row>
    <row r="23" spans="2:14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5" t="s">
        <v>9</v>
      </c>
      <c r="B24" s="17">
        <f>SUM(B6:B23)</f>
        <v>9124321.889999999</v>
      </c>
      <c r="C24" s="17">
        <f>SUM(C6:C23)</f>
        <v>6334008.230000001</v>
      </c>
      <c r="D24" s="17">
        <f>SUM(D6:D23)</f>
        <v>7119471.07</v>
      </c>
      <c r="E24" s="17">
        <f aca="true" t="shared" si="1" ref="E24:N24">SUM(E6:E23)</f>
        <v>6747198.59</v>
      </c>
      <c r="F24" s="17">
        <f t="shared" si="1"/>
        <v>6472587.399999999</v>
      </c>
      <c r="G24" s="17">
        <f t="shared" si="1"/>
        <v>9303568</v>
      </c>
      <c r="H24" s="17">
        <f t="shared" si="1"/>
        <v>5688870.15</v>
      </c>
      <c r="I24" s="17">
        <f t="shared" si="1"/>
        <v>5876426.46</v>
      </c>
      <c r="J24" s="17">
        <f t="shared" si="1"/>
        <v>7958024.27</v>
      </c>
      <c r="K24" s="17">
        <f t="shared" si="1"/>
        <v>6512340.170000001</v>
      </c>
      <c r="L24" s="17">
        <f t="shared" si="1"/>
        <v>6344232</v>
      </c>
      <c r="M24" s="17">
        <f t="shared" si="1"/>
        <v>7235181.0600000005</v>
      </c>
      <c r="N24" s="17">
        <f t="shared" si="1"/>
        <v>84716229.28999999</v>
      </c>
    </row>
    <row r="25" spans="2:14" ht="15">
      <c r="B25" s="17"/>
      <c r="C25" s="17"/>
      <c r="D25" s="17"/>
      <c r="E25" s="17"/>
      <c r="F25" s="17"/>
      <c r="G25" s="17"/>
      <c r="H25" s="17"/>
      <c r="I25" s="17"/>
      <c r="M25" s="17"/>
      <c r="N25" s="17"/>
    </row>
    <row r="26" ht="15">
      <c r="N26" s="1"/>
    </row>
    <row r="34" ht="12" customHeight="1"/>
    <row r="38" ht="15">
      <c r="A38" s="15" t="str">
        <f ca="1">CELL("filename")</f>
        <v>S:\Div - Adm Svc\Distribution &amp; Statistics\Distributions\FY 15 MONTHLY CTX\Million $ and Stat Reports\[Sales Statistics- Breakdown by County May.xlsm]7-27-15</v>
      </c>
    </row>
  </sheetData>
  <mergeCells count="1">
    <mergeCell ref="N3:N4"/>
  </mergeCells>
  <printOptions/>
  <pageMargins left="0.75" right="0.75" top="1" bottom="1" header="0.5" footer="0.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 topLeftCell="A1">
      <selection activeCell="M28" sqref="M28"/>
    </sheetView>
  </sheetViews>
  <sheetFormatPr defaultColWidth="9.140625" defaultRowHeight="15"/>
  <cols>
    <col min="1" max="1" width="13.28125" style="15" customWidth="1"/>
    <col min="2" max="2" width="14.00390625" style="15" bestFit="1" customWidth="1"/>
    <col min="3" max="10" width="13.8515625" style="15" bestFit="1" customWidth="1"/>
    <col min="11" max="12" width="14.00390625" style="15" bestFit="1" customWidth="1"/>
    <col min="13" max="13" width="13.57421875" style="15" customWidth="1"/>
    <col min="14" max="14" width="16.00390625" style="15" bestFit="1" customWidth="1"/>
    <col min="15" max="256" width="9.140625" style="15" customWidth="1"/>
    <col min="257" max="257" width="13.28125" style="15" customWidth="1"/>
    <col min="258" max="258" width="14.00390625" style="15" bestFit="1" customWidth="1"/>
    <col min="259" max="266" width="13.8515625" style="15" bestFit="1" customWidth="1"/>
    <col min="267" max="268" width="14.00390625" style="15" bestFit="1" customWidth="1"/>
    <col min="269" max="269" width="13.57421875" style="15" customWidth="1"/>
    <col min="270" max="270" width="16.00390625" style="15" bestFit="1" customWidth="1"/>
    <col min="271" max="512" width="9.140625" style="15" customWidth="1"/>
    <col min="513" max="513" width="13.28125" style="15" customWidth="1"/>
    <col min="514" max="514" width="14.00390625" style="15" bestFit="1" customWidth="1"/>
    <col min="515" max="522" width="13.8515625" style="15" bestFit="1" customWidth="1"/>
    <col min="523" max="524" width="14.00390625" style="15" bestFit="1" customWidth="1"/>
    <col min="525" max="525" width="13.57421875" style="15" customWidth="1"/>
    <col min="526" max="526" width="16.00390625" style="15" bestFit="1" customWidth="1"/>
    <col min="527" max="768" width="9.140625" style="15" customWidth="1"/>
    <col min="769" max="769" width="13.28125" style="15" customWidth="1"/>
    <col min="770" max="770" width="14.00390625" style="15" bestFit="1" customWidth="1"/>
    <col min="771" max="778" width="13.8515625" style="15" bestFit="1" customWidth="1"/>
    <col min="779" max="780" width="14.00390625" style="15" bestFit="1" customWidth="1"/>
    <col min="781" max="781" width="13.57421875" style="15" customWidth="1"/>
    <col min="782" max="782" width="16.00390625" style="15" bestFit="1" customWidth="1"/>
    <col min="783" max="1024" width="9.140625" style="15" customWidth="1"/>
    <col min="1025" max="1025" width="13.28125" style="15" customWidth="1"/>
    <col min="1026" max="1026" width="14.00390625" style="15" bestFit="1" customWidth="1"/>
    <col min="1027" max="1034" width="13.8515625" style="15" bestFit="1" customWidth="1"/>
    <col min="1035" max="1036" width="14.00390625" style="15" bestFit="1" customWidth="1"/>
    <col min="1037" max="1037" width="13.57421875" style="15" customWidth="1"/>
    <col min="1038" max="1038" width="16.00390625" style="15" bestFit="1" customWidth="1"/>
    <col min="1039" max="1280" width="9.140625" style="15" customWidth="1"/>
    <col min="1281" max="1281" width="13.28125" style="15" customWidth="1"/>
    <col min="1282" max="1282" width="14.00390625" style="15" bestFit="1" customWidth="1"/>
    <col min="1283" max="1290" width="13.8515625" style="15" bestFit="1" customWidth="1"/>
    <col min="1291" max="1292" width="14.00390625" style="15" bestFit="1" customWidth="1"/>
    <col min="1293" max="1293" width="13.57421875" style="15" customWidth="1"/>
    <col min="1294" max="1294" width="16.00390625" style="15" bestFit="1" customWidth="1"/>
    <col min="1295" max="1536" width="9.140625" style="15" customWidth="1"/>
    <col min="1537" max="1537" width="13.28125" style="15" customWidth="1"/>
    <col min="1538" max="1538" width="14.00390625" style="15" bestFit="1" customWidth="1"/>
    <col min="1539" max="1546" width="13.8515625" style="15" bestFit="1" customWidth="1"/>
    <col min="1547" max="1548" width="14.00390625" style="15" bestFit="1" customWidth="1"/>
    <col min="1549" max="1549" width="13.57421875" style="15" customWidth="1"/>
    <col min="1550" max="1550" width="16.00390625" style="15" bestFit="1" customWidth="1"/>
    <col min="1551" max="1792" width="9.140625" style="15" customWidth="1"/>
    <col min="1793" max="1793" width="13.28125" style="15" customWidth="1"/>
    <col min="1794" max="1794" width="14.00390625" style="15" bestFit="1" customWidth="1"/>
    <col min="1795" max="1802" width="13.8515625" style="15" bestFit="1" customWidth="1"/>
    <col min="1803" max="1804" width="14.00390625" style="15" bestFit="1" customWidth="1"/>
    <col min="1805" max="1805" width="13.57421875" style="15" customWidth="1"/>
    <col min="1806" max="1806" width="16.00390625" style="15" bestFit="1" customWidth="1"/>
    <col min="1807" max="2048" width="9.140625" style="15" customWidth="1"/>
    <col min="2049" max="2049" width="13.28125" style="15" customWidth="1"/>
    <col min="2050" max="2050" width="14.00390625" style="15" bestFit="1" customWidth="1"/>
    <col min="2051" max="2058" width="13.8515625" style="15" bestFit="1" customWidth="1"/>
    <col min="2059" max="2060" width="14.00390625" style="15" bestFit="1" customWidth="1"/>
    <col min="2061" max="2061" width="13.57421875" style="15" customWidth="1"/>
    <col min="2062" max="2062" width="16.00390625" style="15" bestFit="1" customWidth="1"/>
    <col min="2063" max="2304" width="9.140625" style="15" customWidth="1"/>
    <col min="2305" max="2305" width="13.28125" style="15" customWidth="1"/>
    <col min="2306" max="2306" width="14.00390625" style="15" bestFit="1" customWidth="1"/>
    <col min="2307" max="2314" width="13.8515625" style="15" bestFit="1" customWidth="1"/>
    <col min="2315" max="2316" width="14.00390625" style="15" bestFit="1" customWidth="1"/>
    <col min="2317" max="2317" width="13.57421875" style="15" customWidth="1"/>
    <col min="2318" max="2318" width="16.00390625" style="15" bestFit="1" customWidth="1"/>
    <col min="2319" max="2560" width="9.140625" style="15" customWidth="1"/>
    <col min="2561" max="2561" width="13.28125" style="15" customWidth="1"/>
    <col min="2562" max="2562" width="14.00390625" style="15" bestFit="1" customWidth="1"/>
    <col min="2563" max="2570" width="13.8515625" style="15" bestFit="1" customWidth="1"/>
    <col min="2571" max="2572" width="14.00390625" style="15" bestFit="1" customWidth="1"/>
    <col min="2573" max="2573" width="13.57421875" style="15" customWidth="1"/>
    <col min="2574" max="2574" width="16.00390625" style="15" bestFit="1" customWidth="1"/>
    <col min="2575" max="2816" width="9.140625" style="15" customWidth="1"/>
    <col min="2817" max="2817" width="13.28125" style="15" customWidth="1"/>
    <col min="2818" max="2818" width="14.00390625" style="15" bestFit="1" customWidth="1"/>
    <col min="2819" max="2826" width="13.8515625" style="15" bestFit="1" customWidth="1"/>
    <col min="2827" max="2828" width="14.00390625" style="15" bestFit="1" customWidth="1"/>
    <col min="2829" max="2829" width="13.57421875" style="15" customWidth="1"/>
    <col min="2830" max="2830" width="16.00390625" style="15" bestFit="1" customWidth="1"/>
    <col min="2831" max="3072" width="9.140625" style="15" customWidth="1"/>
    <col min="3073" max="3073" width="13.28125" style="15" customWidth="1"/>
    <col min="3074" max="3074" width="14.00390625" style="15" bestFit="1" customWidth="1"/>
    <col min="3075" max="3082" width="13.8515625" style="15" bestFit="1" customWidth="1"/>
    <col min="3083" max="3084" width="14.00390625" style="15" bestFit="1" customWidth="1"/>
    <col min="3085" max="3085" width="13.57421875" style="15" customWidth="1"/>
    <col min="3086" max="3086" width="16.00390625" style="15" bestFit="1" customWidth="1"/>
    <col min="3087" max="3328" width="9.140625" style="15" customWidth="1"/>
    <col min="3329" max="3329" width="13.28125" style="15" customWidth="1"/>
    <col min="3330" max="3330" width="14.00390625" style="15" bestFit="1" customWidth="1"/>
    <col min="3331" max="3338" width="13.8515625" style="15" bestFit="1" customWidth="1"/>
    <col min="3339" max="3340" width="14.00390625" style="15" bestFit="1" customWidth="1"/>
    <col min="3341" max="3341" width="13.57421875" style="15" customWidth="1"/>
    <col min="3342" max="3342" width="16.00390625" style="15" bestFit="1" customWidth="1"/>
    <col min="3343" max="3584" width="9.140625" style="15" customWidth="1"/>
    <col min="3585" max="3585" width="13.28125" style="15" customWidth="1"/>
    <col min="3586" max="3586" width="14.00390625" style="15" bestFit="1" customWidth="1"/>
    <col min="3587" max="3594" width="13.8515625" style="15" bestFit="1" customWidth="1"/>
    <col min="3595" max="3596" width="14.00390625" style="15" bestFit="1" customWidth="1"/>
    <col min="3597" max="3597" width="13.57421875" style="15" customWidth="1"/>
    <col min="3598" max="3598" width="16.00390625" style="15" bestFit="1" customWidth="1"/>
    <col min="3599" max="3840" width="9.140625" style="15" customWidth="1"/>
    <col min="3841" max="3841" width="13.28125" style="15" customWidth="1"/>
    <col min="3842" max="3842" width="14.00390625" style="15" bestFit="1" customWidth="1"/>
    <col min="3843" max="3850" width="13.8515625" style="15" bestFit="1" customWidth="1"/>
    <col min="3851" max="3852" width="14.00390625" style="15" bestFit="1" customWidth="1"/>
    <col min="3853" max="3853" width="13.57421875" style="15" customWidth="1"/>
    <col min="3854" max="3854" width="16.00390625" style="15" bestFit="1" customWidth="1"/>
    <col min="3855" max="4096" width="9.140625" style="15" customWidth="1"/>
    <col min="4097" max="4097" width="13.28125" style="15" customWidth="1"/>
    <col min="4098" max="4098" width="14.00390625" style="15" bestFit="1" customWidth="1"/>
    <col min="4099" max="4106" width="13.8515625" style="15" bestFit="1" customWidth="1"/>
    <col min="4107" max="4108" width="14.00390625" style="15" bestFit="1" customWidth="1"/>
    <col min="4109" max="4109" width="13.57421875" style="15" customWidth="1"/>
    <col min="4110" max="4110" width="16.00390625" style="15" bestFit="1" customWidth="1"/>
    <col min="4111" max="4352" width="9.140625" style="15" customWidth="1"/>
    <col min="4353" max="4353" width="13.28125" style="15" customWidth="1"/>
    <col min="4354" max="4354" width="14.00390625" style="15" bestFit="1" customWidth="1"/>
    <col min="4355" max="4362" width="13.8515625" style="15" bestFit="1" customWidth="1"/>
    <col min="4363" max="4364" width="14.00390625" style="15" bestFit="1" customWidth="1"/>
    <col min="4365" max="4365" width="13.57421875" style="15" customWidth="1"/>
    <col min="4366" max="4366" width="16.00390625" style="15" bestFit="1" customWidth="1"/>
    <col min="4367" max="4608" width="9.140625" style="15" customWidth="1"/>
    <col min="4609" max="4609" width="13.28125" style="15" customWidth="1"/>
    <col min="4610" max="4610" width="14.00390625" style="15" bestFit="1" customWidth="1"/>
    <col min="4611" max="4618" width="13.8515625" style="15" bestFit="1" customWidth="1"/>
    <col min="4619" max="4620" width="14.00390625" style="15" bestFit="1" customWidth="1"/>
    <col min="4621" max="4621" width="13.57421875" style="15" customWidth="1"/>
    <col min="4622" max="4622" width="16.00390625" style="15" bestFit="1" customWidth="1"/>
    <col min="4623" max="4864" width="9.140625" style="15" customWidth="1"/>
    <col min="4865" max="4865" width="13.28125" style="15" customWidth="1"/>
    <col min="4866" max="4866" width="14.00390625" style="15" bestFit="1" customWidth="1"/>
    <col min="4867" max="4874" width="13.8515625" style="15" bestFit="1" customWidth="1"/>
    <col min="4875" max="4876" width="14.00390625" style="15" bestFit="1" customWidth="1"/>
    <col min="4877" max="4877" width="13.57421875" style="15" customWidth="1"/>
    <col min="4878" max="4878" width="16.00390625" style="15" bestFit="1" customWidth="1"/>
    <col min="4879" max="5120" width="9.140625" style="15" customWidth="1"/>
    <col min="5121" max="5121" width="13.28125" style="15" customWidth="1"/>
    <col min="5122" max="5122" width="14.00390625" style="15" bestFit="1" customWidth="1"/>
    <col min="5123" max="5130" width="13.8515625" style="15" bestFit="1" customWidth="1"/>
    <col min="5131" max="5132" width="14.00390625" style="15" bestFit="1" customWidth="1"/>
    <col min="5133" max="5133" width="13.57421875" style="15" customWidth="1"/>
    <col min="5134" max="5134" width="16.00390625" style="15" bestFit="1" customWidth="1"/>
    <col min="5135" max="5376" width="9.140625" style="15" customWidth="1"/>
    <col min="5377" max="5377" width="13.28125" style="15" customWidth="1"/>
    <col min="5378" max="5378" width="14.00390625" style="15" bestFit="1" customWidth="1"/>
    <col min="5379" max="5386" width="13.8515625" style="15" bestFit="1" customWidth="1"/>
    <col min="5387" max="5388" width="14.00390625" style="15" bestFit="1" customWidth="1"/>
    <col min="5389" max="5389" width="13.57421875" style="15" customWidth="1"/>
    <col min="5390" max="5390" width="16.00390625" style="15" bestFit="1" customWidth="1"/>
    <col min="5391" max="5632" width="9.140625" style="15" customWidth="1"/>
    <col min="5633" max="5633" width="13.28125" style="15" customWidth="1"/>
    <col min="5634" max="5634" width="14.00390625" style="15" bestFit="1" customWidth="1"/>
    <col min="5635" max="5642" width="13.8515625" style="15" bestFit="1" customWidth="1"/>
    <col min="5643" max="5644" width="14.00390625" style="15" bestFit="1" customWidth="1"/>
    <col min="5645" max="5645" width="13.57421875" style="15" customWidth="1"/>
    <col min="5646" max="5646" width="16.00390625" style="15" bestFit="1" customWidth="1"/>
    <col min="5647" max="5888" width="9.140625" style="15" customWidth="1"/>
    <col min="5889" max="5889" width="13.28125" style="15" customWidth="1"/>
    <col min="5890" max="5890" width="14.00390625" style="15" bestFit="1" customWidth="1"/>
    <col min="5891" max="5898" width="13.8515625" style="15" bestFit="1" customWidth="1"/>
    <col min="5899" max="5900" width="14.00390625" style="15" bestFit="1" customWidth="1"/>
    <col min="5901" max="5901" width="13.57421875" style="15" customWidth="1"/>
    <col min="5902" max="5902" width="16.00390625" style="15" bestFit="1" customWidth="1"/>
    <col min="5903" max="6144" width="9.140625" style="15" customWidth="1"/>
    <col min="6145" max="6145" width="13.28125" style="15" customWidth="1"/>
    <col min="6146" max="6146" width="14.00390625" style="15" bestFit="1" customWidth="1"/>
    <col min="6147" max="6154" width="13.8515625" style="15" bestFit="1" customWidth="1"/>
    <col min="6155" max="6156" width="14.00390625" style="15" bestFit="1" customWidth="1"/>
    <col min="6157" max="6157" width="13.57421875" style="15" customWidth="1"/>
    <col min="6158" max="6158" width="16.00390625" style="15" bestFit="1" customWidth="1"/>
    <col min="6159" max="6400" width="9.140625" style="15" customWidth="1"/>
    <col min="6401" max="6401" width="13.28125" style="15" customWidth="1"/>
    <col min="6402" max="6402" width="14.00390625" style="15" bestFit="1" customWidth="1"/>
    <col min="6403" max="6410" width="13.8515625" style="15" bestFit="1" customWidth="1"/>
    <col min="6411" max="6412" width="14.00390625" style="15" bestFit="1" customWidth="1"/>
    <col min="6413" max="6413" width="13.57421875" style="15" customWidth="1"/>
    <col min="6414" max="6414" width="16.00390625" style="15" bestFit="1" customWidth="1"/>
    <col min="6415" max="6656" width="9.140625" style="15" customWidth="1"/>
    <col min="6657" max="6657" width="13.28125" style="15" customWidth="1"/>
    <col min="6658" max="6658" width="14.00390625" style="15" bestFit="1" customWidth="1"/>
    <col min="6659" max="6666" width="13.8515625" style="15" bestFit="1" customWidth="1"/>
    <col min="6667" max="6668" width="14.00390625" style="15" bestFit="1" customWidth="1"/>
    <col min="6669" max="6669" width="13.57421875" style="15" customWidth="1"/>
    <col min="6670" max="6670" width="16.00390625" style="15" bestFit="1" customWidth="1"/>
    <col min="6671" max="6912" width="9.140625" style="15" customWidth="1"/>
    <col min="6913" max="6913" width="13.28125" style="15" customWidth="1"/>
    <col min="6914" max="6914" width="14.00390625" style="15" bestFit="1" customWidth="1"/>
    <col min="6915" max="6922" width="13.8515625" style="15" bestFit="1" customWidth="1"/>
    <col min="6923" max="6924" width="14.00390625" style="15" bestFit="1" customWidth="1"/>
    <col min="6925" max="6925" width="13.57421875" style="15" customWidth="1"/>
    <col min="6926" max="6926" width="16.00390625" style="15" bestFit="1" customWidth="1"/>
    <col min="6927" max="7168" width="9.140625" style="15" customWidth="1"/>
    <col min="7169" max="7169" width="13.28125" style="15" customWidth="1"/>
    <col min="7170" max="7170" width="14.00390625" style="15" bestFit="1" customWidth="1"/>
    <col min="7171" max="7178" width="13.8515625" style="15" bestFit="1" customWidth="1"/>
    <col min="7179" max="7180" width="14.00390625" style="15" bestFit="1" customWidth="1"/>
    <col min="7181" max="7181" width="13.57421875" style="15" customWidth="1"/>
    <col min="7182" max="7182" width="16.00390625" style="15" bestFit="1" customWidth="1"/>
    <col min="7183" max="7424" width="9.140625" style="15" customWidth="1"/>
    <col min="7425" max="7425" width="13.28125" style="15" customWidth="1"/>
    <col min="7426" max="7426" width="14.00390625" style="15" bestFit="1" customWidth="1"/>
    <col min="7427" max="7434" width="13.8515625" style="15" bestFit="1" customWidth="1"/>
    <col min="7435" max="7436" width="14.00390625" style="15" bestFit="1" customWidth="1"/>
    <col min="7437" max="7437" width="13.57421875" style="15" customWidth="1"/>
    <col min="7438" max="7438" width="16.00390625" style="15" bestFit="1" customWidth="1"/>
    <col min="7439" max="7680" width="9.140625" style="15" customWidth="1"/>
    <col min="7681" max="7681" width="13.28125" style="15" customWidth="1"/>
    <col min="7682" max="7682" width="14.00390625" style="15" bestFit="1" customWidth="1"/>
    <col min="7683" max="7690" width="13.8515625" style="15" bestFit="1" customWidth="1"/>
    <col min="7691" max="7692" width="14.00390625" style="15" bestFit="1" customWidth="1"/>
    <col min="7693" max="7693" width="13.57421875" style="15" customWidth="1"/>
    <col min="7694" max="7694" width="16.00390625" style="15" bestFit="1" customWidth="1"/>
    <col min="7695" max="7936" width="9.140625" style="15" customWidth="1"/>
    <col min="7937" max="7937" width="13.28125" style="15" customWidth="1"/>
    <col min="7938" max="7938" width="14.00390625" style="15" bestFit="1" customWidth="1"/>
    <col min="7939" max="7946" width="13.8515625" style="15" bestFit="1" customWidth="1"/>
    <col min="7947" max="7948" width="14.00390625" style="15" bestFit="1" customWidth="1"/>
    <col min="7949" max="7949" width="13.57421875" style="15" customWidth="1"/>
    <col min="7950" max="7950" width="16.00390625" style="15" bestFit="1" customWidth="1"/>
    <col min="7951" max="8192" width="9.140625" style="15" customWidth="1"/>
    <col min="8193" max="8193" width="13.28125" style="15" customWidth="1"/>
    <col min="8194" max="8194" width="14.00390625" style="15" bestFit="1" customWidth="1"/>
    <col min="8195" max="8202" width="13.8515625" style="15" bestFit="1" customWidth="1"/>
    <col min="8203" max="8204" width="14.00390625" style="15" bestFit="1" customWidth="1"/>
    <col min="8205" max="8205" width="13.57421875" style="15" customWidth="1"/>
    <col min="8206" max="8206" width="16.00390625" style="15" bestFit="1" customWidth="1"/>
    <col min="8207" max="8448" width="9.140625" style="15" customWidth="1"/>
    <col min="8449" max="8449" width="13.28125" style="15" customWidth="1"/>
    <col min="8450" max="8450" width="14.00390625" style="15" bestFit="1" customWidth="1"/>
    <col min="8451" max="8458" width="13.8515625" style="15" bestFit="1" customWidth="1"/>
    <col min="8459" max="8460" width="14.00390625" style="15" bestFit="1" customWidth="1"/>
    <col min="8461" max="8461" width="13.57421875" style="15" customWidth="1"/>
    <col min="8462" max="8462" width="16.00390625" style="15" bestFit="1" customWidth="1"/>
    <col min="8463" max="8704" width="9.140625" style="15" customWidth="1"/>
    <col min="8705" max="8705" width="13.28125" style="15" customWidth="1"/>
    <col min="8706" max="8706" width="14.00390625" style="15" bestFit="1" customWidth="1"/>
    <col min="8707" max="8714" width="13.8515625" style="15" bestFit="1" customWidth="1"/>
    <col min="8715" max="8716" width="14.00390625" style="15" bestFit="1" customWidth="1"/>
    <col min="8717" max="8717" width="13.57421875" style="15" customWidth="1"/>
    <col min="8718" max="8718" width="16.00390625" style="15" bestFit="1" customWidth="1"/>
    <col min="8719" max="8960" width="9.140625" style="15" customWidth="1"/>
    <col min="8961" max="8961" width="13.28125" style="15" customWidth="1"/>
    <col min="8962" max="8962" width="14.00390625" style="15" bestFit="1" customWidth="1"/>
    <col min="8963" max="8970" width="13.8515625" style="15" bestFit="1" customWidth="1"/>
    <col min="8971" max="8972" width="14.00390625" style="15" bestFit="1" customWidth="1"/>
    <col min="8973" max="8973" width="13.57421875" style="15" customWidth="1"/>
    <col min="8974" max="8974" width="16.00390625" style="15" bestFit="1" customWidth="1"/>
    <col min="8975" max="9216" width="9.140625" style="15" customWidth="1"/>
    <col min="9217" max="9217" width="13.28125" style="15" customWidth="1"/>
    <col min="9218" max="9218" width="14.00390625" style="15" bestFit="1" customWidth="1"/>
    <col min="9219" max="9226" width="13.8515625" style="15" bestFit="1" customWidth="1"/>
    <col min="9227" max="9228" width="14.00390625" style="15" bestFit="1" customWidth="1"/>
    <col min="9229" max="9229" width="13.57421875" style="15" customWidth="1"/>
    <col min="9230" max="9230" width="16.00390625" style="15" bestFit="1" customWidth="1"/>
    <col min="9231" max="9472" width="9.140625" style="15" customWidth="1"/>
    <col min="9473" max="9473" width="13.28125" style="15" customWidth="1"/>
    <col min="9474" max="9474" width="14.00390625" style="15" bestFit="1" customWidth="1"/>
    <col min="9475" max="9482" width="13.8515625" style="15" bestFit="1" customWidth="1"/>
    <col min="9483" max="9484" width="14.00390625" style="15" bestFit="1" customWidth="1"/>
    <col min="9485" max="9485" width="13.57421875" style="15" customWidth="1"/>
    <col min="9486" max="9486" width="16.00390625" style="15" bestFit="1" customWidth="1"/>
    <col min="9487" max="9728" width="9.140625" style="15" customWidth="1"/>
    <col min="9729" max="9729" width="13.28125" style="15" customWidth="1"/>
    <col min="9730" max="9730" width="14.00390625" style="15" bestFit="1" customWidth="1"/>
    <col min="9731" max="9738" width="13.8515625" style="15" bestFit="1" customWidth="1"/>
    <col min="9739" max="9740" width="14.00390625" style="15" bestFit="1" customWidth="1"/>
    <col min="9741" max="9741" width="13.57421875" style="15" customWidth="1"/>
    <col min="9742" max="9742" width="16.00390625" style="15" bestFit="1" customWidth="1"/>
    <col min="9743" max="9984" width="9.140625" style="15" customWidth="1"/>
    <col min="9985" max="9985" width="13.28125" style="15" customWidth="1"/>
    <col min="9986" max="9986" width="14.00390625" style="15" bestFit="1" customWidth="1"/>
    <col min="9987" max="9994" width="13.8515625" style="15" bestFit="1" customWidth="1"/>
    <col min="9995" max="9996" width="14.00390625" style="15" bestFit="1" customWidth="1"/>
    <col min="9997" max="9997" width="13.57421875" style="15" customWidth="1"/>
    <col min="9998" max="9998" width="16.00390625" style="15" bestFit="1" customWidth="1"/>
    <col min="9999" max="10240" width="9.140625" style="15" customWidth="1"/>
    <col min="10241" max="10241" width="13.28125" style="15" customWidth="1"/>
    <col min="10242" max="10242" width="14.00390625" style="15" bestFit="1" customWidth="1"/>
    <col min="10243" max="10250" width="13.8515625" style="15" bestFit="1" customWidth="1"/>
    <col min="10251" max="10252" width="14.00390625" style="15" bestFit="1" customWidth="1"/>
    <col min="10253" max="10253" width="13.57421875" style="15" customWidth="1"/>
    <col min="10254" max="10254" width="16.00390625" style="15" bestFit="1" customWidth="1"/>
    <col min="10255" max="10496" width="9.140625" style="15" customWidth="1"/>
    <col min="10497" max="10497" width="13.28125" style="15" customWidth="1"/>
    <col min="10498" max="10498" width="14.00390625" style="15" bestFit="1" customWidth="1"/>
    <col min="10499" max="10506" width="13.8515625" style="15" bestFit="1" customWidth="1"/>
    <col min="10507" max="10508" width="14.00390625" style="15" bestFit="1" customWidth="1"/>
    <col min="10509" max="10509" width="13.57421875" style="15" customWidth="1"/>
    <col min="10510" max="10510" width="16.00390625" style="15" bestFit="1" customWidth="1"/>
    <col min="10511" max="10752" width="9.140625" style="15" customWidth="1"/>
    <col min="10753" max="10753" width="13.28125" style="15" customWidth="1"/>
    <col min="10754" max="10754" width="14.00390625" style="15" bestFit="1" customWidth="1"/>
    <col min="10755" max="10762" width="13.8515625" style="15" bestFit="1" customWidth="1"/>
    <col min="10763" max="10764" width="14.00390625" style="15" bestFit="1" customWidth="1"/>
    <col min="10765" max="10765" width="13.57421875" style="15" customWidth="1"/>
    <col min="10766" max="10766" width="16.00390625" style="15" bestFit="1" customWidth="1"/>
    <col min="10767" max="11008" width="9.140625" style="15" customWidth="1"/>
    <col min="11009" max="11009" width="13.28125" style="15" customWidth="1"/>
    <col min="11010" max="11010" width="14.00390625" style="15" bestFit="1" customWidth="1"/>
    <col min="11011" max="11018" width="13.8515625" style="15" bestFit="1" customWidth="1"/>
    <col min="11019" max="11020" width="14.00390625" style="15" bestFit="1" customWidth="1"/>
    <col min="11021" max="11021" width="13.57421875" style="15" customWidth="1"/>
    <col min="11022" max="11022" width="16.00390625" style="15" bestFit="1" customWidth="1"/>
    <col min="11023" max="11264" width="9.140625" style="15" customWidth="1"/>
    <col min="11265" max="11265" width="13.28125" style="15" customWidth="1"/>
    <col min="11266" max="11266" width="14.00390625" style="15" bestFit="1" customWidth="1"/>
    <col min="11267" max="11274" width="13.8515625" style="15" bestFit="1" customWidth="1"/>
    <col min="11275" max="11276" width="14.00390625" style="15" bestFit="1" customWidth="1"/>
    <col min="11277" max="11277" width="13.57421875" style="15" customWidth="1"/>
    <col min="11278" max="11278" width="16.00390625" style="15" bestFit="1" customWidth="1"/>
    <col min="11279" max="11520" width="9.140625" style="15" customWidth="1"/>
    <col min="11521" max="11521" width="13.28125" style="15" customWidth="1"/>
    <col min="11522" max="11522" width="14.00390625" style="15" bestFit="1" customWidth="1"/>
    <col min="11523" max="11530" width="13.8515625" style="15" bestFit="1" customWidth="1"/>
    <col min="11531" max="11532" width="14.00390625" style="15" bestFit="1" customWidth="1"/>
    <col min="11533" max="11533" width="13.57421875" style="15" customWidth="1"/>
    <col min="11534" max="11534" width="16.00390625" style="15" bestFit="1" customWidth="1"/>
    <col min="11535" max="11776" width="9.140625" style="15" customWidth="1"/>
    <col min="11777" max="11777" width="13.28125" style="15" customWidth="1"/>
    <col min="11778" max="11778" width="14.00390625" style="15" bestFit="1" customWidth="1"/>
    <col min="11779" max="11786" width="13.8515625" style="15" bestFit="1" customWidth="1"/>
    <col min="11787" max="11788" width="14.00390625" style="15" bestFit="1" customWidth="1"/>
    <col min="11789" max="11789" width="13.57421875" style="15" customWidth="1"/>
    <col min="11790" max="11790" width="16.00390625" style="15" bestFit="1" customWidth="1"/>
    <col min="11791" max="12032" width="9.140625" style="15" customWidth="1"/>
    <col min="12033" max="12033" width="13.28125" style="15" customWidth="1"/>
    <col min="12034" max="12034" width="14.00390625" style="15" bestFit="1" customWidth="1"/>
    <col min="12035" max="12042" width="13.8515625" style="15" bestFit="1" customWidth="1"/>
    <col min="12043" max="12044" width="14.00390625" style="15" bestFit="1" customWidth="1"/>
    <col min="12045" max="12045" width="13.57421875" style="15" customWidth="1"/>
    <col min="12046" max="12046" width="16.00390625" style="15" bestFit="1" customWidth="1"/>
    <col min="12047" max="12288" width="9.140625" style="15" customWidth="1"/>
    <col min="12289" max="12289" width="13.28125" style="15" customWidth="1"/>
    <col min="12290" max="12290" width="14.00390625" style="15" bestFit="1" customWidth="1"/>
    <col min="12291" max="12298" width="13.8515625" style="15" bestFit="1" customWidth="1"/>
    <col min="12299" max="12300" width="14.00390625" style="15" bestFit="1" customWidth="1"/>
    <col min="12301" max="12301" width="13.57421875" style="15" customWidth="1"/>
    <col min="12302" max="12302" width="16.00390625" style="15" bestFit="1" customWidth="1"/>
    <col min="12303" max="12544" width="9.140625" style="15" customWidth="1"/>
    <col min="12545" max="12545" width="13.28125" style="15" customWidth="1"/>
    <col min="12546" max="12546" width="14.00390625" style="15" bestFit="1" customWidth="1"/>
    <col min="12547" max="12554" width="13.8515625" style="15" bestFit="1" customWidth="1"/>
    <col min="12555" max="12556" width="14.00390625" style="15" bestFit="1" customWidth="1"/>
    <col min="12557" max="12557" width="13.57421875" style="15" customWidth="1"/>
    <col min="12558" max="12558" width="16.00390625" style="15" bestFit="1" customWidth="1"/>
    <col min="12559" max="12800" width="9.140625" style="15" customWidth="1"/>
    <col min="12801" max="12801" width="13.28125" style="15" customWidth="1"/>
    <col min="12802" max="12802" width="14.00390625" style="15" bestFit="1" customWidth="1"/>
    <col min="12803" max="12810" width="13.8515625" style="15" bestFit="1" customWidth="1"/>
    <col min="12811" max="12812" width="14.00390625" style="15" bestFit="1" customWidth="1"/>
    <col min="12813" max="12813" width="13.57421875" style="15" customWidth="1"/>
    <col min="12814" max="12814" width="16.00390625" style="15" bestFit="1" customWidth="1"/>
    <col min="12815" max="13056" width="9.140625" style="15" customWidth="1"/>
    <col min="13057" max="13057" width="13.28125" style="15" customWidth="1"/>
    <col min="13058" max="13058" width="14.00390625" style="15" bestFit="1" customWidth="1"/>
    <col min="13059" max="13066" width="13.8515625" style="15" bestFit="1" customWidth="1"/>
    <col min="13067" max="13068" width="14.00390625" style="15" bestFit="1" customWidth="1"/>
    <col min="13069" max="13069" width="13.57421875" style="15" customWidth="1"/>
    <col min="13070" max="13070" width="16.00390625" style="15" bestFit="1" customWidth="1"/>
    <col min="13071" max="13312" width="9.140625" style="15" customWidth="1"/>
    <col min="13313" max="13313" width="13.28125" style="15" customWidth="1"/>
    <col min="13314" max="13314" width="14.00390625" style="15" bestFit="1" customWidth="1"/>
    <col min="13315" max="13322" width="13.8515625" style="15" bestFit="1" customWidth="1"/>
    <col min="13323" max="13324" width="14.00390625" style="15" bestFit="1" customWidth="1"/>
    <col min="13325" max="13325" width="13.57421875" style="15" customWidth="1"/>
    <col min="13326" max="13326" width="16.00390625" style="15" bestFit="1" customWidth="1"/>
    <col min="13327" max="13568" width="9.140625" style="15" customWidth="1"/>
    <col min="13569" max="13569" width="13.28125" style="15" customWidth="1"/>
    <col min="13570" max="13570" width="14.00390625" style="15" bestFit="1" customWidth="1"/>
    <col min="13571" max="13578" width="13.8515625" style="15" bestFit="1" customWidth="1"/>
    <col min="13579" max="13580" width="14.00390625" style="15" bestFit="1" customWidth="1"/>
    <col min="13581" max="13581" width="13.57421875" style="15" customWidth="1"/>
    <col min="13582" max="13582" width="16.00390625" style="15" bestFit="1" customWidth="1"/>
    <col min="13583" max="13824" width="9.140625" style="15" customWidth="1"/>
    <col min="13825" max="13825" width="13.28125" style="15" customWidth="1"/>
    <col min="13826" max="13826" width="14.00390625" style="15" bestFit="1" customWidth="1"/>
    <col min="13827" max="13834" width="13.8515625" style="15" bestFit="1" customWidth="1"/>
    <col min="13835" max="13836" width="14.00390625" style="15" bestFit="1" customWidth="1"/>
    <col min="13837" max="13837" width="13.57421875" style="15" customWidth="1"/>
    <col min="13838" max="13838" width="16.00390625" style="15" bestFit="1" customWidth="1"/>
    <col min="13839" max="14080" width="9.140625" style="15" customWidth="1"/>
    <col min="14081" max="14081" width="13.28125" style="15" customWidth="1"/>
    <col min="14082" max="14082" width="14.00390625" style="15" bestFit="1" customWidth="1"/>
    <col min="14083" max="14090" width="13.8515625" style="15" bestFit="1" customWidth="1"/>
    <col min="14091" max="14092" width="14.00390625" style="15" bestFit="1" customWidth="1"/>
    <col min="14093" max="14093" width="13.57421875" style="15" customWidth="1"/>
    <col min="14094" max="14094" width="16.00390625" style="15" bestFit="1" customWidth="1"/>
    <col min="14095" max="14336" width="9.140625" style="15" customWidth="1"/>
    <col min="14337" max="14337" width="13.28125" style="15" customWidth="1"/>
    <col min="14338" max="14338" width="14.00390625" style="15" bestFit="1" customWidth="1"/>
    <col min="14339" max="14346" width="13.8515625" style="15" bestFit="1" customWidth="1"/>
    <col min="14347" max="14348" width="14.00390625" style="15" bestFit="1" customWidth="1"/>
    <col min="14349" max="14349" width="13.57421875" style="15" customWidth="1"/>
    <col min="14350" max="14350" width="16.00390625" style="15" bestFit="1" customWidth="1"/>
    <col min="14351" max="14592" width="9.140625" style="15" customWidth="1"/>
    <col min="14593" max="14593" width="13.28125" style="15" customWidth="1"/>
    <col min="14594" max="14594" width="14.00390625" style="15" bestFit="1" customWidth="1"/>
    <col min="14595" max="14602" width="13.8515625" style="15" bestFit="1" customWidth="1"/>
    <col min="14603" max="14604" width="14.00390625" style="15" bestFit="1" customWidth="1"/>
    <col min="14605" max="14605" width="13.57421875" style="15" customWidth="1"/>
    <col min="14606" max="14606" width="16.00390625" style="15" bestFit="1" customWidth="1"/>
    <col min="14607" max="14848" width="9.140625" style="15" customWidth="1"/>
    <col min="14849" max="14849" width="13.28125" style="15" customWidth="1"/>
    <col min="14850" max="14850" width="14.00390625" style="15" bestFit="1" customWidth="1"/>
    <col min="14851" max="14858" width="13.8515625" style="15" bestFit="1" customWidth="1"/>
    <col min="14859" max="14860" width="14.00390625" style="15" bestFit="1" customWidth="1"/>
    <col min="14861" max="14861" width="13.57421875" style="15" customWidth="1"/>
    <col min="14862" max="14862" width="16.00390625" style="15" bestFit="1" customWidth="1"/>
    <col min="14863" max="15104" width="9.140625" style="15" customWidth="1"/>
    <col min="15105" max="15105" width="13.28125" style="15" customWidth="1"/>
    <col min="15106" max="15106" width="14.00390625" style="15" bestFit="1" customWidth="1"/>
    <col min="15107" max="15114" width="13.8515625" style="15" bestFit="1" customWidth="1"/>
    <col min="15115" max="15116" width="14.00390625" style="15" bestFit="1" customWidth="1"/>
    <col min="15117" max="15117" width="13.57421875" style="15" customWidth="1"/>
    <col min="15118" max="15118" width="16.00390625" style="15" bestFit="1" customWidth="1"/>
    <col min="15119" max="15360" width="9.140625" style="15" customWidth="1"/>
    <col min="15361" max="15361" width="13.28125" style="15" customWidth="1"/>
    <col min="15362" max="15362" width="14.00390625" style="15" bestFit="1" customWidth="1"/>
    <col min="15363" max="15370" width="13.8515625" style="15" bestFit="1" customWidth="1"/>
    <col min="15371" max="15372" width="14.00390625" style="15" bestFit="1" customWidth="1"/>
    <col min="15373" max="15373" width="13.57421875" style="15" customWidth="1"/>
    <col min="15374" max="15374" width="16.00390625" style="15" bestFit="1" customWidth="1"/>
    <col min="15375" max="15616" width="9.140625" style="15" customWidth="1"/>
    <col min="15617" max="15617" width="13.28125" style="15" customWidth="1"/>
    <col min="15618" max="15618" width="14.00390625" style="15" bestFit="1" customWidth="1"/>
    <col min="15619" max="15626" width="13.8515625" style="15" bestFit="1" customWidth="1"/>
    <col min="15627" max="15628" width="14.00390625" style="15" bestFit="1" customWidth="1"/>
    <col min="15629" max="15629" width="13.57421875" style="15" customWidth="1"/>
    <col min="15630" max="15630" width="16.00390625" style="15" bestFit="1" customWidth="1"/>
    <col min="15631" max="15872" width="9.140625" style="15" customWidth="1"/>
    <col min="15873" max="15873" width="13.28125" style="15" customWidth="1"/>
    <col min="15874" max="15874" width="14.00390625" style="15" bestFit="1" customWidth="1"/>
    <col min="15875" max="15882" width="13.8515625" style="15" bestFit="1" customWidth="1"/>
    <col min="15883" max="15884" width="14.00390625" style="15" bestFit="1" customWidth="1"/>
    <col min="15885" max="15885" width="13.57421875" style="15" customWidth="1"/>
    <col min="15886" max="15886" width="16.00390625" style="15" bestFit="1" customWidth="1"/>
    <col min="15887" max="16128" width="9.140625" style="15" customWidth="1"/>
    <col min="16129" max="16129" width="13.28125" style="15" customWidth="1"/>
    <col min="16130" max="16130" width="14.00390625" style="15" bestFit="1" customWidth="1"/>
    <col min="16131" max="16138" width="13.8515625" style="15" bestFit="1" customWidth="1"/>
    <col min="16139" max="16140" width="14.00390625" style="15" bestFit="1" customWidth="1"/>
    <col min="16141" max="16141" width="13.57421875" style="15" customWidth="1"/>
    <col min="16142" max="16142" width="16.00390625" style="15" bestFit="1" customWidth="1"/>
    <col min="16143" max="16384" width="9.140625" style="15" customWidth="1"/>
  </cols>
  <sheetData>
    <row r="2" ht="20.25">
      <c r="A2" s="14" t="s">
        <v>256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ht="15">
      <c r="A6" s="15" t="s">
        <v>10</v>
      </c>
      <c r="B6" s="17">
        <v>384317.76</v>
      </c>
      <c r="C6" s="1">
        <v>376793.65</v>
      </c>
      <c r="D6" s="1">
        <v>360333.66</v>
      </c>
      <c r="E6" s="1">
        <v>358810.53</v>
      </c>
      <c r="F6" s="17">
        <v>364981.51</v>
      </c>
      <c r="G6" s="17">
        <v>407671.75</v>
      </c>
      <c r="H6" s="17">
        <v>352239.14</v>
      </c>
      <c r="I6" s="17">
        <v>337321.75</v>
      </c>
      <c r="J6" s="17">
        <v>418315.45</v>
      </c>
      <c r="K6" s="1">
        <v>383402.97</v>
      </c>
      <c r="L6" s="1">
        <v>383382.5</v>
      </c>
      <c r="M6" s="17">
        <v>419783.07</v>
      </c>
      <c r="N6" s="17">
        <f>SUM(B6:M6)</f>
        <v>4547353.740000001</v>
      </c>
    </row>
    <row r="7" spans="1:14" ht="15">
      <c r="A7" s="15" t="s">
        <v>11</v>
      </c>
      <c r="B7" s="1">
        <v>109513.2</v>
      </c>
      <c r="C7" s="1">
        <v>111578.87</v>
      </c>
      <c r="D7" s="1">
        <v>113516.53</v>
      </c>
      <c r="E7" s="1">
        <v>115720.08</v>
      </c>
      <c r="F7" s="1">
        <v>106785.64</v>
      </c>
      <c r="G7" s="1">
        <v>132556</v>
      </c>
      <c r="H7" s="17">
        <v>97561</v>
      </c>
      <c r="I7" s="1">
        <v>97927.54</v>
      </c>
      <c r="J7" s="1">
        <v>116766.01</v>
      </c>
      <c r="K7" s="1">
        <v>110231.04</v>
      </c>
      <c r="L7" s="1">
        <v>83530.42</v>
      </c>
      <c r="M7" s="1">
        <v>121237.63</v>
      </c>
      <c r="N7" s="17">
        <f aca="true" t="shared" si="0" ref="N7:N22">SUM(B7:M7)</f>
        <v>1316923.96</v>
      </c>
    </row>
    <row r="8" spans="1:14" ht="15">
      <c r="A8" s="15" t="s">
        <v>12</v>
      </c>
      <c r="B8" s="1">
        <v>14144233.18</v>
      </c>
      <c r="C8" s="1">
        <v>14863081.12</v>
      </c>
      <c r="D8" s="1">
        <v>15117486.92</v>
      </c>
      <c r="E8" s="1">
        <v>14865530.19</v>
      </c>
      <c r="F8" s="1">
        <v>14531721.24</v>
      </c>
      <c r="G8" s="1">
        <v>17399154.75</v>
      </c>
      <c r="H8" s="17">
        <v>13917114.74</v>
      </c>
      <c r="I8" s="1">
        <v>14187323.17</v>
      </c>
      <c r="J8" s="1">
        <v>16679349.14</v>
      </c>
      <c r="K8" s="1">
        <v>15138574.2</v>
      </c>
      <c r="L8" s="1">
        <v>15948636.8</v>
      </c>
      <c r="M8" s="1">
        <v>15842426.27</v>
      </c>
      <c r="N8" s="17">
        <f t="shared" si="0"/>
        <v>182634631.72</v>
      </c>
    </row>
    <row r="9" spans="1:14" ht="15">
      <c r="A9" s="15" t="s">
        <v>13</v>
      </c>
      <c r="B9" s="1">
        <v>303018.08</v>
      </c>
      <c r="C9" s="1">
        <v>297766</v>
      </c>
      <c r="D9" s="1">
        <v>281752.75</v>
      </c>
      <c r="E9" s="1">
        <v>269508.93</v>
      </c>
      <c r="F9" s="1">
        <v>244969.08</v>
      </c>
      <c r="G9" s="1">
        <v>340154.13</v>
      </c>
      <c r="H9" s="17">
        <v>230395.11</v>
      </c>
      <c r="I9" s="1">
        <v>214585.88</v>
      </c>
      <c r="J9" s="1">
        <v>320040.42</v>
      </c>
      <c r="K9" s="1">
        <v>239049.44</v>
      </c>
      <c r="L9" s="1">
        <v>245139.03</v>
      </c>
      <c r="M9" s="1">
        <v>317207.12</v>
      </c>
      <c r="N9" s="17">
        <f t="shared" si="0"/>
        <v>3303585.9699999997</v>
      </c>
    </row>
    <row r="10" spans="1:14" ht="15">
      <c r="A10" s="15" t="s">
        <v>14</v>
      </c>
      <c r="B10" s="1">
        <v>568934.73</v>
      </c>
      <c r="C10" s="1">
        <v>542376.5</v>
      </c>
      <c r="D10" s="1">
        <v>557804.78</v>
      </c>
      <c r="E10" s="1">
        <v>523740.45</v>
      </c>
      <c r="F10" s="1">
        <v>483858.4</v>
      </c>
      <c r="G10" s="1">
        <v>558910.61</v>
      </c>
      <c r="H10" s="17">
        <v>456005.79</v>
      </c>
      <c r="I10" s="1">
        <v>489904.46</v>
      </c>
      <c r="J10" s="1">
        <v>548587.1</v>
      </c>
      <c r="K10" s="1">
        <v>527779.25</v>
      </c>
      <c r="L10" s="1">
        <v>508633.98</v>
      </c>
      <c r="M10" s="1">
        <v>592142.72</v>
      </c>
      <c r="N10" s="17">
        <f t="shared" si="0"/>
        <v>6358678.769999999</v>
      </c>
    </row>
    <row r="11" spans="1:14" ht="15">
      <c r="A11" s="15" t="s">
        <v>15</v>
      </c>
      <c r="B11" s="1">
        <v>7391.2</v>
      </c>
      <c r="C11" s="1">
        <v>8253.27</v>
      </c>
      <c r="D11" s="1">
        <v>6120.92</v>
      </c>
      <c r="E11" s="1">
        <v>7299.69</v>
      </c>
      <c r="F11" s="1">
        <v>8314.12</v>
      </c>
      <c r="G11" s="1">
        <v>7022.98</v>
      </c>
      <c r="H11" s="17">
        <v>4814.99</v>
      </c>
      <c r="I11" s="1">
        <v>6526.98</v>
      </c>
      <c r="J11" s="1">
        <v>7133.61</v>
      </c>
      <c r="K11" s="1">
        <v>3715.12</v>
      </c>
      <c r="L11" s="1">
        <v>7190.61</v>
      </c>
      <c r="M11" s="1">
        <v>6656.8</v>
      </c>
      <c r="N11" s="17">
        <f t="shared" si="0"/>
        <v>80440.29</v>
      </c>
    </row>
    <row r="12" spans="1:14" ht="15">
      <c r="A12" s="15" t="s">
        <v>16</v>
      </c>
      <c r="B12" s="1">
        <v>93560.46</v>
      </c>
      <c r="C12" s="1">
        <v>93518.6</v>
      </c>
      <c r="D12" s="1">
        <v>81207.63</v>
      </c>
      <c r="E12" s="1">
        <v>78227.58</v>
      </c>
      <c r="F12" s="1">
        <v>61926.02</v>
      </c>
      <c r="G12" s="1">
        <v>113314.79</v>
      </c>
      <c r="H12" s="17">
        <v>70241.74</v>
      </c>
      <c r="I12" s="1">
        <v>73238.36</v>
      </c>
      <c r="J12" s="1">
        <v>97490.61</v>
      </c>
      <c r="K12" s="1">
        <v>83426.82</v>
      </c>
      <c r="L12" s="1">
        <v>70576.05</v>
      </c>
      <c r="M12" s="1">
        <v>98560.51</v>
      </c>
      <c r="N12" s="17">
        <f t="shared" si="0"/>
        <v>1015289.1700000002</v>
      </c>
    </row>
    <row r="13" spans="1:14" ht="15">
      <c r="A13" s="15" t="s">
        <v>17</v>
      </c>
      <c r="B13" s="1">
        <v>229484.58</v>
      </c>
      <c r="C13" s="1">
        <v>245214.86</v>
      </c>
      <c r="D13" s="1">
        <v>234996.74</v>
      </c>
      <c r="E13" s="18">
        <v>237774.41</v>
      </c>
      <c r="F13" s="1">
        <v>232982.46</v>
      </c>
      <c r="G13" s="1">
        <v>241931.69</v>
      </c>
      <c r="H13" s="17">
        <v>216556.69</v>
      </c>
      <c r="I13" s="1">
        <v>193981.92</v>
      </c>
      <c r="J13" s="1">
        <v>212940.98</v>
      </c>
      <c r="K13" s="1">
        <v>190676.78</v>
      </c>
      <c r="L13" s="1">
        <v>213125.73</v>
      </c>
      <c r="M13" s="1">
        <v>251836.41</v>
      </c>
      <c r="N13" s="17">
        <f t="shared" si="0"/>
        <v>2701503.25</v>
      </c>
    </row>
    <row r="14" spans="1:14" ht="15">
      <c r="A14" s="15" t="s">
        <v>18</v>
      </c>
      <c r="B14" s="1">
        <v>90978.06</v>
      </c>
      <c r="C14" s="1">
        <v>100399.12</v>
      </c>
      <c r="D14" s="1">
        <v>94524.23</v>
      </c>
      <c r="E14" s="1">
        <v>88989.79</v>
      </c>
      <c r="F14" s="1">
        <v>86998.78</v>
      </c>
      <c r="G14" s="1">
        <v>115398.1</v>
      </c>
      <c r="H14" s="17">
        <v>89980.4</v>
      </c>
      <c r="I14" s="1">
        <v>89092.01</v>
      </c>
      <c r="J14" s="1">
        <v>109289.19</v>
      </c>
      <c r="K14" s="1">
        <v>94269.64</v>
      </c>
      <c r="L14" s="1">
        <v>87352.23</v>
      </c>
      <c r="M14" s="1">
        <v>98449.66</v>
      </c>
      <c r="N14" s="17">
        <f t="shared" si="0"/>
        <v>1145721.21</v>
      </c>
    </row>
    <row r="15" spans="1:14" ht="15">
      <c r="A15" s="15" t="s">
        <v>19</v>
      </c>
      <c r="B15" s="1">
        <v>13853.58</v>
      </c>
      <c r="C15" s="1">
        <v>12891.72</v>
      </c>
      <c r="D15" s="1">
        <v>12893.59</v>
      </c>
      <c r="E15" s="1">
        <v>18071.78</v>
      </c>
      <c r="F15" s="1">
        <v>12028.95</v>
      </c>
      <c r="G15" s="1">
        <v>13641.79</v>
      </c>
      <c r="H15" s="17">
        <v>10820.82</v>
      </c>
      <c r="I15" s="1">
        <v>10226.51</v>
      </c>
      <c r="J15" s="1">
        <v>13345.85</v>
      </c>
      <c r="K15" s="1">
        <v>12256.9</v>
      </c>
      <c r="L15" s="1">
        <v>11821.89</v>
      </c>
      <c r="M15" s="1">
        <v>15514.68</v>
      </c>
      <c r="N15" s="17">
        <f t="shared" si="0"/>
        <v>157368.06</v>
      </c>
    </row>
    <row r="16" spans="1:14" ht="15">
      <c r="A16" s="15" t="s">
        <v>20</v>
      </c>
      <c r="B16" s="1">
        <v>180764.43</v>
      </c>
      <c r="C16" s="1">
        <v>168103.65</v>
      </c>
      <c r="D16" s="1">
        <v>173920.16</v>
      </c>
      <c r="E16" s="1">
        <v>177067.91</v>
      </c>
      <c r="F16" s="1">
        <v>158974.32</v>
      </c>
      <c r="G16" s="1">
        <v>194541.5</v>
      </c>
      <c r="H16" s="17">
        <v>135127.28</v>
      </c>
      <c r="I16" s="1">
        <v>155624.63</v>
      </c>
      <c r="J16" s="1">
        <v>190584.24</v>
      </c>
      <c r="K16" s="1">
        <v>158920.92</v>
      </c>
      <c r="L16" s="1">
        <v>175291.71</v>
      </c>
      <c r="M16" s="1">
        <v>195827.18</v>
      </c>
      <c r="N16" s="17">
        <f t="shared" si="0"/>
        <v>2064747.9299999997</v>
      </c>
    </row>
    <row r="17" spans="1:14" ht="15">
      <c r="A17" s="15" t="s">
        <v>21</v>
      </c>
      <c r="B17" s="1">
        <v>21919.97</v>
      </c>
      <c r="C17" s="1">
        <v>19425.87</v>
      </c>
      <c r="D17" s="1">
        <v>22363.08</v>
      </c>
      <c r="E17" s="1">
        <v>21443.81</v>
      </c>
      <c r="F17" s="1">
        <v>22309.89</v>
      </c>
      <c r="G17" s="1">
        <v>25236.63</v>
      </c>
      <c r="H17" s="17">
        <v>17506.76</v>
      </c>
      <c r="I17" s="1">
        <v>15151.01</v>
      </c>
      <c r="J17" s="1">
        <v>18321.59</v>
      </c>
      <c r="K17" s="1">
        <v>16994.05</v>
      </c>
      <c r="L17" s="1">
        <v>15779.06</v>
      </c>
      <c r="M17" s="1">
        <v>18531.79</v>
      </c>
      <c r="N17" s="17">
        <f t="shared" si="0"/>
        <v>234983.51</v>
      </c>
    </row>
    <row r="18" spans="1:14" ht="15">
      <c r="A18" s="15" t="s">
        <v>22</v>
      </c>
      <c r="B18" s="1">
        <v>205823.18</v>
      </c>
      <c r="C18" s="1">
        <v>188076.52</v>
      </c>
      <c r="D18" s="1">
        <v>212875.22</v>
      </c>
      <c r="E18" s="1">
        <v>204747.16</v>
      </c>
      <c r="F18" s="1">
        <v>214367.33</v>
      </c>
      <c r="G18" s="1">
        <v>262709.32</v>
      </c>
      <c r="H18" s="17">
        <v>190637.27</v>
      </c>
      <c r="I18" s="1">
        <v>191164.38</v>
      </c>
      <c r="J18" s="1">
        <v>236637.41</v>
      </c>
      <c r="K18" s="1">
        <v>210210.74</v>
      </c>
      <c r="L18" s="1">
        <v>216466.11</v>
      </c>
      <c r="M18" s="1">
        <v>250266.11</v>
      </c>
      <c r="N18" s="17">
        <f t="shared" si="0"/>
        <v>2583980.7499999995</v>
      </c>
    </row>
    <row r="19" spans="1:14" ht="15">
      <c r="A19" s="15" t="s">
        <v>23</v>
      </c>
      <c r="B19" s="1">
        <v>39044.34</v>
      </c>
      <c r="C19" s="1">
        <v>30166.6</v>
      </c>
      <c r="D19" s="1">
        <v>33967.97</v>
      </c>
      <c r="E19" s="1">
        <v>29203.88</v>
      </c>
      <c r="F19" s="1">
        <v>25119.99</v>
      </c>
      <c r="G19" s="1">
        <v>29709.93</v>
      </c>
      <c r="H19" s="17">
        <v>27732.24</v>
      </c>
      <c r="I19" s="1">
        <v>26153.96</v>
      </c>
      <c r="J19" s="1">
        <v>32229.8</v>
      </c>
      <c r="K19" s="1">
        <v>22652.48</v>
      </c>
      <c r="L19" s="1">
        <v>25250.83</v>
      </c>
      <c r="M19" s="1">
        <v>30016.63</v>
      </c>
      <c r="N19" s="17">
        <f t="shared" si="0"/>
        <v>351248.64999999997</v>
      </c>
    </row>
    <row r="20" spans="1:14" ht="15">
      <c r="A20" s="15" t="s">
        <v>24</v>
      </c>
      <c r="B20" s="1">
        <v>34731.81</v>
      </c>
      <c r="C20" s="1">
        <v>45927.64</v>
      </c>
      <c r="D20" s="1">
        <v>44692.26</v>
      </c>
      <c r="E20" s="1">
        <v>39486.38</v>
      </c>
      <c r="F20" s="1">
        <v>88376.84</v>
      </c>
      <c r="G20" s="1">
        <v>50981.41</v>
      </c>
      <c r="H20" s="17">
        <v>33108.81</v>
      </c>
      <c r="I20" s="1">
        <v>28088.88</v>
      </c>
      <c r="J20" s="1">
        <v>24492.17</v>
      </c>
      <c r="K20" s="1">
        <v>35546.04</v>
      </c>
      <c r="L20" s="1">
        <v>45283.86</v>
      </c>
      <c r="M20" s="1">
        <v>47285.33</v>
      </c>
      <c r="N20" s="17">
        <f t="shared" si="0"/>
        <v>518001.42999999993</v>
      </c>
    </row>
    <row r="21" spans="1:14" ht="15">
      <c r="A21" s="15" t="s">
        <v>25</v>
      </c>
      <c r="B21" s="1">
        <v>2680778.44</v>
      </c>
      <c r="C21" s="1">
        <v>2686111.66</v>
      </c>
      <c r="D21" s="1">
        <v>2654267.05</v>
      </c>
      <c r="E21" s="1">
        <v>2512505.39</v>
      </c>
      <c r="F21" s="1">
        <v>2508543.29</v>
      </c>
      <c r="G21" s="1">
        <v>3144012.79</v>
      </c>
      <c r="H21" s="17">
        <v>2472361.04</v>
      </c>
      <c r="I21" s="1">
        <v>2392178.55</v>
      </c>
      <c r="J21" s="1">
        <v>2876614.77</v>
      </c>
      <c r="K21" s="1">
        <v>2592441.64</v>
      </c>
      <c r="L21" s="1">
        <v>2645346</v>
      </c>
      <c r="M21" s="1">
        <v>2967074.3</v>
      </c>
      <c r="N21" s="17">
        <f t="shared" si="0"/>
        <v>32132234.919999998</v>
      </c>
    </row>
    <row r="22" spans="1:14" ht="15">
      <c r="A22" s="15" t="s">
        <v>26</v>
      </c>
      <c r="B22" s="1">
        <v>105145.19</v>
      </c>
      <c r="C22" s="1">
        <v>98476.06</v>
      </c>
      <c r="D22" s="1">
        <v>113419.64</v>
      </c>
      <c r="E22" s="1">
        <v>106156.04</v>
      </c>
      <c r="F22" s="1">
        <v>104854.84</v>
      </c>
      <c r="G22" s="1">
        <v>118234.63</v>
      </c>
      <c r="H22" s="17">
        <v>88937.24</v>
      </c>
      <c r="I22" s="1">
        <v>94069.03</v>
      </c>
      <c r="J22" s="1">
        <v>101049.54</v>
      </c>
      <c r="K22" s="1">
        <v>102200.04</v>
      </c>
      <c r="L22" s="82">
        <v>106903.89</v>
      </c>
      <c r="M22" s="1">
        <v>94117.42</v>
      </c>
      <c r="N22" s="17">
        <f t="shared" si="0"/>
        <v>1233563.56</v>
      </c>
    </row>
    <row r="23" spans="2:3" ht="15">
      <c r="B23" s="19"/>
      <c r="C23" s="1"/>
    </row>
    <row r="24" spans="1:14" ht="15">
      <c r="A24" s="15" t="s">
        <v>9</v>
      </c>
      <c r="B24" s="20">
        <f aca="true" t="shared" si="1" ref="B24:M24">SUM(B6:B23)</f>
        <v>19213492.190000005</v>
      </c>
      <c r="C24" s="20">
        <f t="shared" si="1"/>
        <v>19888161.709999997</v>
      </c>
      <c r="D24" s="20">
        <f t="shared" si="1"/>
        <v>20116143.13</v>
      </c>
      <c r="E24" s="20">
        <f t="shared" si="1"/>
        <v>19654283.999999993</v>
      </c>
      <c r="F24" s="20">
        <f t="shared" si="1"/>
        <v>19257112.7</v>
      </c>
      <c r="G24" s="20">
        <f t="shared" si="1"/>
        <v>23155182.799999997</v>
      </c>
      <c r="H24" s="20">
        <f>SUM(H6:H23)</f>
        <v>18411141.06</v>
      </c>
      <c r="I24" s="20">
        <f t="shared" si="1"/>
        <v>18602559.020000003</v>
      </c>
      <c r="J24" s="20">
        <f t="shared" si="1"/>
        <v>22003187.880000006</v>
      </c>
      <c r="K24" s="20">
        <f t="shared" si="1"/>
        <v>19922348.069999997</v>
      </c>
      <c r="L24" s="20">
        <f t="shared" si="1"/>
        <v>20789710.7</v>
      </c>
      <c r="M24" s="20">
        <f t="shared" si="1"/>
        <v>21366933.63</v>
      </c>
      <c r="N24" s="20">
        <f>SUM(N6:N22)</f>
        <v>242380256.89</v>
      </c>
    </row>
    <row r="26" spans="1:14" ht="15">
      <c r="A26" s="21" t="s">
        <v>40</v>
      </c>
      <c r="B26" s="1">
        <v>343649.51</v>
      </c>
      <c r="C26" s="1">
        <v>355598.32</v>
      </c>
      <c r="D26" s="1">
        <v>359791.51</v>
      </c>
      <c r="E26" s="1">
        <v>351170.26</v>
      </c>
      <c r="F26" s="1">
        <v>344689.19</v>
      </c>
      <c r="G26" s="1">
        <v>414288.47</v>
      </c>
      <c r="H26" s="1">
        <v>329209.53</v>
      </c>
      <c r="I26" s="1">
        <v>332434.09</v>
      </c>
      <c r="J26" s="1">
        <v>393363.61</v>
      </c>
      <c r="K26" s="1">
        <v>356202.85</v>
      </c>
      <c r="L26" s="1">
        <v>371976.3</v>
      </c>
      <c r="M26" s="1">
        <v>382379.47</v>
      </c>
      <c r="N26" s="1">
        <f>SUM(B26:M26)</f>
        <v>4334753.109999999</v>
      </c>
    </row>
    <row r="27" spans="1:14" ht="15">
      <c r="A27" s="21" t="s">
        <v>41</v>
      </c>
      <c r="B27" s="1">
        <v>79973.92</v>
      </c>
      <c r="C27" s="1">
        <v>76144.18</v>
      </c>
      <c r="D27" s="1">
        <v>83578.94</v>
      </c>
      <c r="E27" s="1">
        <v>61416.97</v>
      </c>
      <c r="F27" s="1">
        <v>94722.61</v>
      </c>
      <c r="G27" s="1">
        <v>104153.95</v>
      </c>
      <c r="H27" s="1">
        <v>71620.88</v>
      </c>
      <c r="I27" s="1">
        <v>61242.77</v>
      </c>
      <c r="J27" s="1">
        <v>81370.43</v>
      </c>
      <c r="K27" s="1">
        <v>75898.14</v>
      </c>
      <c r="L27" s="1">
        <v>93559.47</v>
      </c>
      <c r="M27" s="1">
        <v>100942.73</v>
      </c>
      <c r="N27" s="1">
        <f>SUM(B27:M27)</f>
        <v>984624.9899999999</v>
      </c>
    </row>
    <row r="28" spans="13:14" ht="13.5" thickBot="1">
      <c r="M28" s="22" t="s">
        <v>42</v>
      </c>
      <c r="N28" s="23">
        <f>N24+N26+N27</f>
        <v>247699634.99</v>
      </c>
    </row>
    <row r="29" ht="13.5" thickTop="1">
      <c r="C29" s="21"/>
    </row>
    <row r="39" ht="15">
      <c r="A39" s="15" t="str">
        <f ca="1">CELL("filename")</f>
        <v>S:\Div - Adm Svc\Distribution &amp; Statistics\Distributions\FY 15 MONTHLY CTX\Million $ and Stat Reports\[Sales Statistics- Breakdown by County May.xlsm]7-27-15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 topLeftCell="A1">
      <selection activeCell="M28" sqref="M28"/>
    </sheetView>
  </sheetViews>
  <sheetFormatPr defaultColWidth="9.140625" defaultRowHeight="15"/>
  <cols>
    <col min="1" max="1" width="13.00390625" style="15" customWidth="1"/>
    <col min="2" max="2" width="14.00390625" style="15" bestFit="1" customWidth="1"/>
    <col min="3" max="8" width="13.8515625" style="15" bestFit="1" customWidth="1"/>
    <col min="9" max="10" width="14.00390625" style="15" bestFit="1" customWidth="1"/>
    <col min="11" max="13" width="13.8515625" style="15" bestFit="1" customWidth="1"/>
    <col min="14" max="14" width="16.00390625" style="15" bestFit="1" customWidth="1"/>
    <col min="15" max="256" width="9.140625" style="15" customWidth="1"/>
    <col min="257" max="257" width="13.00390625" style="15" customWidth="1"/>
    <col min="258" max="258" width="14.00390625" style="15" bestFit="1" customWidth="1"/>
    <col min="259" max="264" width="13.8515625" style="15" bestFit="1" customWidth="1"/>
    <col min="265" max="266" width="14.00390625" style="15" bestFit="1" customWidth="1"/>
    <col min="267" max="269" width="13.8515625" style="15" bestFit="1" customWidth="1"/>
    <col min="270" max="270" width="16.00390625" style="15" bestFit="1" customWidth="1"/>
    <col min="271" max="512" width="9.140625" style="15" customWidth="1"/>
    <col min="513" max="513" width="13.00390625" style="15" customWidth="1"/>
    <col min="514" max="514" width="14.00390625" style="15" bestFit="1" customWidth="1"/>
    <col min="515" max="520" width="13.8515625" style="15" bestFit="1" customWidth="1"/>
    <col min="521" max="522" width="14.00390625" style="15" bestFit="1" customWidth="1"/>
    <col min="523" max="525" width="13.8515625" style="15" bestFit="1" customWidth="1"/>
    <col min="526" max="526" width="16.00390625" style="15" bestFit="1" customWidth="1"/>
    <col min="527" max="768" width="9.140625" style="15" customWidth="1"/>
    <col min="769" max="769" width="13.00390625" style="15" customWidth="1"/>
    <col min="770" max="770" width="14.00390625" style="15" bestFit="1" customWidth="1"/>
    <col min="771" max="776" width="13.8515625" style="15" bestFit="1" customWidth="1"/>
    <col min="777" max="778" width="14.00390625" style="15" bestFit="1" customWidth="1"/>
    <col min="779" max="781" width="13.8515625" style="15" bestFit="1" customWidth="1"/>
    <col min="782" max="782" width="16.00390625" style="15" bestFit="1" customWidth="1"/>
    <col min="783" max="1024" width="9.140625" style="15" customWidth="1"/>
    <col min="1025" max="1025" width="13.00390625" style="15" customWidth="1"/>
    <col min="1026" max="1026" width="14.00390625" style="15" bestFit="1" customWidth="1"/>
    <col min="1027" max="1032" width="13.8515625" style="15" bestFit="1" customWidth="1"/>
    <col min="1033" max="1034" width="14.00390625" style="15" bestFit="1" customWidth="1"/>
    <col min="1035" max="1037" width="13.8515625" style="15" bestFit="1" customWidth="1"/>
    <col min="1038" max="1038" width="16.00390625" style="15" bestFit="1" customWidth="1"/>
    <col min="1039" max="1280" width="9.140625" style="15" customWidth="1"/>
    <col min="1281" max="1281" width="13.00390625" style="15" customWidth="1"/>
    <col min="1282" max="1282" width="14.00390625" style="15" bestFit="1" customWidth="1"/>
    <col min="1283" max="1288" width="13.8515625" style="15" bestFit="1" customWidth="1"/>
    <col min="1289" max="1290" width="14.00390625" style="15" bestFit="1" customWidth="1"/>
    <col min="1291" max="1293" width="13.8515625" style="15" bestFit="1" customWidth="1"/>
    <col min="1294" max="1294" width="16.00390625" style="15" bestFit="1" customWidth="1"/>
    <col min="1295" max="1536" width="9.140625" style="15" customWidth="1"/>
    <col min="1537" max="1537" width="13.00390625" style="15" customWidth="1"/>
    <col min="1538" max="1538" width="14.00390625" style="15" bestFit="1" customWidth="1"/>
    <col min="1539" max="1544" width="13.8515625" style="15" bestFit="1" customWidth="1"/>
    <col min="1545" max="1546" width="14.00390625" style="15" bestFit="1" customWidth="1"/>
    <col min="1547" max="1549" width="13.8515625" style="15" bestFit="1" customWidth="1"/>
    <col min="1550" max="1550" width="16.00390625" style="15" bestFit="1" customWidth="1"/>
    <col min="1551" max="1792" width="9.140625" style="15" customWidth="1"/>
    <col min="1793" max="1793" width="13.00390625" style="15" customWidth="1"/>
    <col min="1794" max="1794" width="14.00390625" style="15" bestFit="1" customWidth="1"/>
    <col min="1795" max="1800" width="13.8515625" style="15" bestFit="1" customWidth="1"/>
    <col min="1801" max="1802" width="14.00390625" style="15" bestFit="1" customWidth="1"/>
    <col min="1803" max="1805" width="13.8515625" style="15" bestFit="1" customWidth="1"/>
    <col min="1806" max="1806" width="16.00390625" style="15" bestFit="1" customWidth="1"/>
    <col min="1807" max="2048" width="9.140625" style="15" customWidth="1"/>
    <col min="2049" max="2049" width="13.00390625" style="15" customWidth="1"/>
    <col min="2050" max="2050" width="14.00390625" style="15" bestFit="1" customWidth="1"/>
    <col min="2051" max="2056" width="13.8515625" style="15" bestFit="1" customWidth="1"/>
    <col min="2057" max="2058" width="14.00390625" style="15" bestFit="1" customWidth="1"/>
    <col min="2059" max="2061" width="13.8515625" style="15" bestFit="1" customWidth="1"/>
    <col min="2062" max="2062" width="16.00390625" style="15" bestFit="1" customWidth="1"/>
    <col min="2063" max="2304" width="9.140625" style="15" customWidth="1"/>
    <col min="2305" max="2305" width="13.00390625" style="15" customWidth="1"/>
    <col min="2306" max="2306" width="14.00390625" style="15" bestFit="1" customWidth="1"/>
    <col min="2307" max="2312" width="13.8515625" style="15" bestFit="1" customWidth="1"/>
    <col min="2313" max="2314" width="14.00390625" style="15" bestFit="1" customWidth="1"/>
    <col min="2315" max="2317" width="13.8515625" style="15" bestFit="1" customWidth="1"/>
    <col min="2318" max="2318" width="16.00390625" style="15" bestFit="1" customWidth="1"/>
    <col min="2319" max="2560" width="9.140625" style="15" customWidth="1"/>
    <col min="2561" max="2561" width="13.00390625" style="15" customWidth="1"/>
    <col min="2562" max="2562" width="14.00390625" style="15" bestFit="1" customWidth="1"/>
    <col min="2563" max="2568" width="13.8515625" style="15" bestFit="1" customWidth="1"/>
    <col min="2569" max="2570" width="14.00390625" style="15" bestFit="1" customWidth="1"/>
    <col min="2571" max="2573" width="13.8515625" style="15" bestFit="1" customWidth="1"/>
    <col min="2574" max="2574" width="16.00390625" style="15" bestFit="1" customWidth="1"/>
    <col min="2575" max="2816" width="9.140625" style="15" customWidth="1"/>
    <col min="2817" max="2817" width="13.00390625" style="15" customWidth="1"/>
    <col min="2818" max="2818" width="14.00390625" style="15" bestFit="1" customWidth="1"/>
    <col min="2819" max="2824" width="13.8515625" style="15" bestFit="1" customWidth="1"/>
    <col min="2825" max="2826" width="14.00390625" style="15" bestFit="1" customWidth="1"/>
    <col min="2827" max="2829" width="13.8515625" style="15" bestFit="1" customWidth="1"/>
    <col min="2830" max="2830" width="16.00390625" style="15" bestFit="1" customWidth="1"/>
    <col min="2831" max="3072" width="9.140625" style="15" customWidth="1"/>
    <col min="3073" max="3073" width="13.00390625" style="15" customWidth="1"/>
    <col min="3074" max="3074" width="14.00390625" style="15" bestFit="1" customWidth="1"/>
    <col min="3075" max="3080" width="13.8515625" style="15" bestFit="1" customWidth="1"/>
    <col min="3081" max="3082" width="14.00390625" style="15" bestFit="1" customWidth="1"/>
    <col min="3083" max="3085" width="13.8515625" style="15" bestFit="1" customWidth="1"/>
    <col min="3086" max="3086" width="16.00390625" style="15" bestFit="1" customWidth="1"/>
    <col min="3087" max="3328" width="9.140625" style="15" customWidth="1"/>
    <col min="3329" max="3329" width="13.00390625" style="15" customWidth="1"/>
    <col min="3330" max="3330" width="14.00390625" style="15" bestFit="1" customWidth="1"/>
    <col min="3331" max="3336" width="13.8515625" style="15" bestFit="1" customWidth="1"/>
    <col min="3337" max="3338" width="14.00390625" style="15" bestFit="1" customWidth="1"/>
    <col min="3339" max="3341" width="13.8515625" style="15" bestFit="1" customWidth="1"/>
    <col min="3342" max="3342" width="16.00390625" style="15" bestFit="1" customWidth="1"/>
    <col min="3343" max="3584" width="9.140625" style="15" customWidth="1"/>
    <col min="3585" max="3585" width="13.00390625" style="15" customWidth="1"/>
    <col min="3586" max="3586" width="14.00390625" style="15" bestFit="1" customWidth="1"/>
    <col min="3587" max="3592" width="13.8515625" style="15" bestFit="1" customWidth="1"/>
    <col min="3593" max="3594" width="14.00390625" style="15" bestFit="1" customWidth="1"/>
    <col min="3595" max="3597" width="13.8515625" style="15" bestFit="1" customWidth="1"/>
    <col min="3598" max="3598" width="16.00390625" style="15" bestFit="1" customWidth="1"/>
    <col min="3599" max="3840" width="9.140625" style="15" customWidth="1"/>
    <col min="3841" max="3841" width="13.00390625" style="15" customWidth="1"/>
    <col min="3842" max="3842" width="14.00390625" style="15" bestFit="1" customWidth="1"/>
    <col min="3843" max="3848" width="13.8515625" style="15" bestFit="1" customWidth="1"/>
    <col min="3849" max="3850" width="14.00390625" style="15" bestFit="1" customWidth="1"/>
    <col min="3851" max="3853" width="13.8515625" style="15" bestFit="1" customWidth="1"/>
    <col min="3854" max="3854" width="16.00390625" style="15" bestFit="1" customWidth="1"/>
    <col min="3855" max="4096" width="9.140625" style="15" customWidth="1"/>
    <col min="4097" max="4097" width="13.00390625" style="15" customWidth="1"/>
    <col min="4098" max="4098" width="14.00390625" style="15" bestFit="1" customWidth="1"/>
    <col min="4099" max="4104" width="13.8515625" style="15" bestFit="1" customWidth="1"/>
    <col min="4105" max="4106" width="14.00390625" style="15" bestFit="1" customWidth="1"/>
    <col min="4107" max="4109" width="13.8515625" style="15" bestFit="1" customWidth="1"/>
    <col min="4110" max="4110" width="16.00390625" style="15" bestFit="1" customWidth="1"/>
    <col min="4111" max="4352" width="9.140625" style="15" customWidth="1"/>
    <col min="4353" max="4353" width="13.00390625" style="15" customWidth="1"/>
    <col min="4354" max="4354" width="14.00390625" style="15" bestFit="1" customWidth="1"/>
    <col min="4355" max="4360" width="13.8515625" style="15" bestFit="1" customWidth="1"/>
    <col min="4361" max="4362" width="14.00390625" style="15" bestFit="1" customWidth="1"/>
    <col min="4363" max="4365" width="13.8515625" style="15" bestFit="1" customWidth="1"/>
    <col min="4366" max="4366" width="16.00390625" style="15" bestFit="1" customWidth="1"/>
    <col min="4367" max="4608" width="9.140625" style="15" customWidth="1"/>
    <col min="4609" max="4609" width="13.00390625" style="15" customWidth="1"/>
    <col min="4610" max="4610" width="14.00390625" style="15" bestFit="1" customWidth="1"/>
    <col min="4611" max="4616" width="13.8515625" style="15" bestFit="1" customWidth="1"/>
    <col min="4617" max="4618" width="14.00390625" style="15" bestFit="1" customWidth="1"/>
    <col min="4619" max="4621" width="13.8515625" style="15" bestFit="1" customWidth="1"/>
    <col min="4622" max="4622" width="16.00390625" style="15" bestFit="1" customWidth="1"/>
    <col min="4623" max="4864" width="9.140625" style="15" customWidth="1"/>
    <col min="4865" max="4865" width="13.00390625" style="15" customWidth="1"/>
    <col min="4866" max="4866" width="14.00390625" style="15" bestFit="1" customWidth="1"/>
    <col min="4867" max="4872" width="13.8515625" style="15" bestFit="1" customWidth="1"/>
    <col min="4873" max="4874" width="14.00390625" style="15" bestFit="1" customWidth="1"/>
    <col min="4875" max="4877" width="13.8515625" style="15" bestFit="1" customWidth="1"/>
    <col min="4878" max="4878" width="16.00390625" style="15" bestFit="1" customWidth="1"/>
    <col min="4879" max="5120" width="9.140625" style="15" customWidth="1"/>
    <col min="5121" max="5121" width="13.00390625" style="15" customWidth="1"/>
    <col min="5122" max="5122" width="14.00390625" style="15" bestFit="1" customWidth="1"/>
    <col min="5123" max="5128" width="13.8515625" style="15" bestFit="1" customWidth="1"/>
    <col min="5129" max="5130" width="14.00390625" style="15" bestFit="1" customWidth="1"/>
    <col min="5131" max="5133" width="13.8515625" style="15" bestFit="1" customWidth="1"/>
    <col min="5134" max="5134" width="16.00390625" style="15" bestFit="1" customWidth="1"/>
    <col min="5135" max="5376" width="9.140625" style="15" customWidth="1"/>
    <col min="5377" max="5377" width="13.00390625" style="15" customWidth="1"/>
    <col min="5378" max="5378" width="14.00390625" style="15" bestFit="1" customWidth="1"/>
    <col min="5379" max="5384" width="13.8515625" style="15" bestFit="1" customWidth="1"/>
    <col min="5385" max="5386" width="14.00390625" style="15" bestFit="1" customWidth="1"/>
    <col min="5387" max="5389" width="13.8515625" style="15" bestFit="1" customWidth="1"/>
    <col min="5390" max="5390" width="16.00390625" style="15" bestFit="1" customWidth="1"/>
    <col min="5391" max="5632" width="9.140625" style="15" customWidth="1"/>
    <col min="5633" max="5633" width="13.00390625" style="15" customWidth="1"/>
    <col min="5634" max="5634" width="14.00390625" style="15" bestFit="1" customWidth="1"/>
    <col min="5635" max="5640" width="13.8515625" style="15" bestFit="1" customWidth="1"/>
    <col min="5641" max="5642" width="14.00390625" style="15" bestFit="1" customWidth="1"/>
    <col min="5643" max="5645" width="13.8515625" style="15" bestFit="1" customWidth="1"/>
    <col min="5646" max="5646" width="16.00390625" style="15" bestFit="1" customWidth="1"/>
    <col min="5647" max="5888" width="9.140625" style="15" customWidth="1"/>
    <col min="5889" max="5889" width="13.00390625" style="15" customWidth="1"/>
    <col min="5890" max="5890" width="14.00390625" style="15" bestFit="1" customWidth="1"/>
    <col min="5891" max="5896" width="13.8515625" style="15" bestFit="1" customWidth="1"/>
    <col min="5897" max="5898" width="14.00390625" style="15" bestFit="1" customWidth="1"/>
    <col min="5899" max="5901" width="13.8515625" style="15" bestFit="1" customWidth="1"/>
    <col min="5902" max="5902" width="16.00390625" style="15" bestFit="1" customWidth="1"/>
    <col min="5903" max="6144" width="9.140625" style="15" customWidth="1"/>
    <col min="6145" max="6145" width="13.00390625" style="15" customWidth="1"/>
    <col min="6146" max="6146" width="14.00390625" style="15" bestFit="1" customWidth="1"/>
    <col min="6147" max="6152" width="13.8515625" style="15" bestFit="1" customWidth="1"/>
    <col min="6153" max="6154" width="14.00390625" style="15" bestFit="1" customWidth="1"/>
    <col min="6155" max="6157" width="13.8515625" style="15" bestFit="1" customWidth="1"/>
    <col min="6158" max="6158" width="16.00390625" style="15" bestFit="1" customWidth="1"/>
    <col min="6159" max="6400" width="9.140625" style="15" customWidth="1"/>
    <col min="6401" max="6401" width="13.00390625" style="15" customWidth="1"/>
    <col min="6402" max="6402" width="14.00390625" style="15" bestFit="1" customWidth="1"/>
    <col min="6403" max="6408" width="13.8515625" style="15" bestFit="1" customWidth="1"/>
    <col min="6409" max="6410" width="14.00390625" style="15" bestFit="1" customWidth="1"/>
    <col min="6411" max="6413" width="13.8515625" style="15" bestFit="1" customWidth="1"/>
    <col min="6414" max="6414" width="16.00390625" style="15" bestFit="1" customWidth="1"/>
    <col min="6415" max="6656" width="9.140625" style="15" customWidth="1"/>
    <col min="6657" max="6657" width="13.00390625" style="15" customWidth="1"/>
    <col min="6658" max="6658" width="14.00390625" style="15" bestFit="1" customWidth="1"/>
    <col min="6659" max="6664" width="13.8515625" style="15" bestFit="1" customWidth="1"/>
    <col min="6665" max="6666" width="14.00390625" style="15" bestFit="1" customWidth="1"/>
    <col min="6667" max="6669" width="13.8515625" style="15" bestFit="1" customWidth="1"/>
    <col min="6670" max="6670" width="16.00390625" style="15" bestFit="1" customWidth="1"/>
    <col min="6671" max="6912" width="9.140625" style="15" customWidth="1"/>
    <col min="6913" max="6913" width="13.00390625" style="15" customWidth="1"/>
    <col min="6914" max="6914" width="14.00390625" style="15" bestFit="1" customWidth="1"/>
    <col min="6915" max="6920" width="13.8515625" style="15" bestFit="1" customWidth="1"/>
    <col min="6921" max="6922" width="14.00390625" style="15" bestFit="1" customWidth="1"/>
    <col min="6923" max="6925" width="13.8515625" style="15" bestFit="1" customWidth="1"/>
    <col min="6926" max="6926" width="16.00390625" style="15" bestFit="1" customWidth="1"/>
    <col min="6927" max="7168" width="9.140625" style="15" customWidth="1"/>
    <col min="7169" max="7169" width="13.00390625" style="15" customWidth="1"/>
    <col min="7170" max="7170" width="14.00390625" style="15" bestFit="1" customWidth="1"/>
    <col min="7171" max="7176" width="13.8515625" style="15" bestFit="1" customWidth="1"/>
    <col min="7177" max="7178" width="14.00390625" style="15" bestFit="1" customWidth="1"/>
    <col min="7179" max="7181" width="13.8515625" style="15" bestFit="1" customWidth="1"/>
    <col min="7182" max="7182" width="16.00390625" style="15" bestFit="1" customWidth="1"/>
    <col min="7183" max="7424" width="9.140625" style="15" customWidth="1"/>
    <col min="7425" max="7425" width="13.00390625" style="15" customWidth="1"/>
    <col min="7426" max="7426" width="14.00390625" style="15" bestFit="1" customWidth="1"/>
    <col min="7427" max="7432" width="13.8515625" style="15" bestFit="1" customWidth="1"/>
    <col min="7433" max="7434" width="14.00390625" style="15" bestFit="1" customWidth="1"/>
    <col min="7435" max="7437" width="13.8515625" style="15" bestFit="1" customWidth="1"/>
    <col min="7438" max="7438" width="16.00390625" style="15" bestFit="1" customWidth="1"/>
    <col min="7439" max="7680" width="9.140625" style="15" customWidth="1"/>
    <col min="7681" max="7681" width="13.00390625" style="15" customWidth="1"/>
    <col min="7682" max="7682" width="14.00390625" style="15" bestFit="1" customWidth="1"/>
    <col min="7683" max="7688" width="13.8515625" style="15" bestFit="1" customWidth="1"/>
    <col min="7689" max="7690" width="14.00390625" style="15" bestFit="1" customWidth="1"/>
    <col min="7691" max="7693" width="13.8515625" style="15" bestFit="1" customWidth="1"/>
    <col min="7694" max="7694" width="16.00390625" style="15" bestFit="1" customWidth="1"/>
    <col min="7695" max="7936" width="9.140625" style="15" customWidth="1"/>
    <col min="7937" max="7937" width="13.00390625" style="15" customWidth="1"/>
    <col min="7938" max="7938" width="14.00390625" style="15" bestFit="1" customWidth="1"/>
    <col min="7939" max="7944" width="13.8515625" style="15" bestFit="1" customWidth="1"/>
    <col min="7945" max="7946" width="14.00390625" style="15" bestFit="1" customWidth="1"/>
    <col min="7947" max="7949" width="13.8515625" style="15" bestFit="1" customWidth="1"/>
    <col min="7950" max="7950" width="16.00390625" style="15" bestFit="1" customWidth="1"/>
    <col min="7951" max="8192" width="9.140625" style="15" customWidth="1"/>
    <col min="8193" max="8193" width="13.00390625" style="15" customWidth="1"/>
    <col min="8194" max="8194" width="14.00390625" style="15" bestFit="1" customWidth="1"/>
    <col min="8195" max="8200" width="13.8515625" style="15" bestFit="1" customWidth="1"/>
    <col min="8201" max="8202" width="14.00390625" style="15" bestFit="1" customWidth="1"/>
    <col min="8203" max="8205" width="13.8515625" style="15" bestFit="1" customWidth="1"/>
    <col min="8206" max="8206" width="16.00390625" style="15" bestFit="1" customWidth="1"/>
    <col min="8207" max="8448" width="9.140625" style="15" customWidth="1"/>
    <col min="8449" max="8449" width="13.00390625" style="15" customWidth="1"/>
    <col min="8450" max="8450" width="14.00390625" style="15" bestFit="1" customWidth="1"/>
    <col min="8451" max="8456" width="13.8515625" style="15" bestFit="1" customWidth="1"/>
    <col min="8457" max="8458" width="14.00390625" style="15" bestFit="1" customWidth="1"/>
    <col min="8459" max="8461" width="13.8515625" style="15" bestFit="1" customWidth="1"/>
    <col min="8462" max="8462" width="16.00390625" style="15" bestFit="1" customWidth="1"/>
    <col min="8463" max="8704" width="9.140625" style="15" customWidth="1"/>
    <col min="8705" max="8705" width="13.00390625" style="15" customWidth="1"/>
    <col min="8706" max="8706" width="14.00390625" style="15" bestFit="1" customWidth="1"/>
    <col min="8707" max="8712" width="13.8515625" style="15" bestFit="1" customWidth="1"/>
    <col min="8713" max="8714" width="14.00390625" style="15" bestFit="1" customWidth="1"/>
    <col min="8715" max="8717" width="13.8515625" style="15" bestFit="1" customWidth="1"/>
    <col min="8718" max="8718" width="16.00390625" style="15" bestFit="1" customWidth="1"/>
    <col min="8719" max="8960" width="9.140625" style="15" customWidth="1"/>
    <col min="8961" max="8961" width="13.00390625" style="15" customWidth="1"/>
    <col min="8962" max="8962" width="14.00390625" style="15" bestFit="1" customWidth="1"/>
    <col min="8963" max="8968" width="13.8515625" style="15" bestFit="1" customWidth="1"/>
    <col min="8969" max="8970" width="14.00390625" style="15" bestFit="1" customWidth="1"/>
    <col min="8971" max="8973" width="13.8515625" style="15" bestFit="1" customWidth="1"/>
    <col min="8974" max="8974" width="16.00390625" style="15" bestFit="1" customWidth="1"/>
    <col min="8975" max="9216" width="9.140625" style="15" customWidth="1"/>
    <col min="9217" max="9217" width="13.00390625" style="15" customWidth="1"/>
    <col min="9218" max="9218" width="14.00390625" style="15" bestFit="1" customWidth="1"/>
    <col min="9219" max="9224" width="13.8515625" style="15" bestFit="1" customWidth="1"/>
    <col min="9225" max="9226" width="14.00390625" style="15" bestFit="1" customWidth="1"/>
    <col min="9227" max="9229" width="13.8515625" style="15" bestFit="1" customWidth="1"/>
    <col min="9230" max="9230" width="16.00390625" style="15" bestFit="1" customWidth="1"/>
    <col min="9231" max="9472" width="9.140625" style="15" customWidth="1"/>
    <col min="9473" max="9473" width="13.00390625" style="15" customWidth="1"/>
    <col min="9474" max="9474" width="14.00390625" style="15" bestFit="1" customWidth="1"/>
    <col min="9475" max="9480" width="13.8515625" style="15" bestFit="1" customWidth="1"/>
    <col min="9481" max="9482" width="14.00390625" style="15" bestFit="1" customWidth="1"/>
    <col min="9483" max="9485" width="13.8515625" style="15" bestFit="1" customWidth="1"/>
    <col min="9486" max="9486" width="16.00390625" style="15" bestFit="1" customWidth="1"/>
    <col min="9487" max="9728" width="9.140625" style="15" customWidth="1"/>
    <col min="9729" max="9729" width="13.00390625" style="15" customWidth="1"/>
    <col min="9730" max="9730" width="14.00390625" style="15" bestFit="1" customWidth="1"/>
    <col min="9731" max="9736" width="13.8515625" style="15" bestFit="1" customWidth="1"/>
    <col min="9737" max="9738" width="14.00390625" style="15" bestFit="1" customWidth="1"/>
    <col min="9739" max="9741" width="13.8515625" style="15" bestFit="1" customWidth="1"/>
    <col min="9742" max="9742" width="16.00390625" style="15" bestFit="1" customWidth="1"/>
    <col min="9743" max="9984" width="9.140625" style="15" customWidth="1"/>
    <col min="9985" max="9985" width="13.00390625" style="15" customWidth="1"/>
    <col min="9986" max="9986" width="14.00390625" style="15" bestFit="1" customWidth="1"/>
    <col min="9987" max="9992" width="13.8515625" style="15" bestFit="1" customWidth="1"/>
    <col min="9993" max="9994" width="14.00390625" style="15" bestFit="1" customWidth="1"/>
    <col min="9995" max="9997" width="13.8515625" style="15" bestFit="1" customWidth="1"/>
    <col min="9998" max="9998" width="16.00390625" style="15" bestFit="1" customWidth="1"/>
    <col min="9999" max="10240" width="9.140625" style="15" customWidth="1"/>
    <col min="10241" max="10241" width="13.00390625" style="15" customWidth="1"/>
    <col min="10242" max="10242" width="14.00390625" style="15" bestFit="1" customWidth="1"/>
    <col min="10243" max="10248" width="13.8515625" style="15" bestFit="1" customWidth="1"/>
    <col min="10249" max="10250" width="14.00390625" style="15" bestFit="1" customWidth="1"/>
    <col min="10251" max="10253" width="13.8515625" style="15" bestFit="1" customWidth="1"/>
    <col min="10254" max="10254" width="16.00390625" style="15" bestFit="1" customWidth="1"/>
    <col min="10255" max="10496" width="9.140625" style="15" customWidth="1"/>
    <col min="10497" max="10497" width="13.00390625" style="15" customWidth="1"/>
    <col min="10498" max="10498" width="14.00390625" style="15" bestFit="1" customWidth="1"/>
    <col min="10499" max="10504" width="13.8515625" style="15" bestFit="1" customWidth="1"/>
    <col min="10505" max="10506" width="14.00390625" style="15" bestFit="1" customWidth="1"/>
    <col min="10507" max="10509" width="13.8515625" style="15" bestFit="1" customWidth="1"/>
    <col min="10510" max="10510" width="16.00390625" style="15" bestFit="1" customWidth="1"/>
    <col min="10511" max="10752" width="9.140625" style="15" customWidth="1"/>
    <col min="10753" max="10753" width="13.00390625" style="15" customWidth="1"/>
    <col min="10754" max="10754" width="14.00390625" style="15" bestFit="1" customWidth="1"/>
    <col min="10755" max="10760" width="13.8515625" style="15" bestFit="1" customWidth="1"/>
    <col min="10761" max="10762" width="14.00390625" style="15" bestFit="1" customWidth="1"/>
    <col min="10763" max="10765" width="13.8515625" style="15" bestFit="1" customWidth="1"/>
    <col min="10766" max="10766" width="16.00390625" style="15" bestFit="1" customWidth="1"/>
    <col min="10767" max="11008" width="9.140625" style="15" customWidth="1"/>
    <col min="11009" max="11009" width="13.00390625" style="15" customWidth="1"/>
    <col min="11010" max="11010" width="14.00390625" style="15" bestFit="1" customWidth="1"/>
    <col min="11011" max="11016" width="13.8515625" style="15" bestFit="1" customWidth="1"/>
    <col min="11017" max="11018" width="14.00390625" style="15" bestFit="1" customWidth="1"/>
    <col min="11019" max="11021" width="13.8515625" style="15" bestFit="1" customWidth="1"/>
    <col min="11022" max="11022" width="16.00390625" style="15" bestFit="1" customWidth="1"/>
    <col min="11023" max="11264" width="9.140625" style="15" customWidth="1"/>
    <col min="11265" max="11265" width="13.00390625" style="15" customWidth="1"/>
    <col min="11266" max="11266" width="14.00390625" style="15" bestFit="1" customWidth="1"/>
    <col min="11267" max="11272" width="13.8515625" style="15" bestFit="1" customWidth="1"/>
    <col min="11273" max="11274" width="14.00390625" style="15" bestFit="1" customWidth="1"/>
    <col min="11275" max="11277" width="13.8515625" style="15" bestFit="1" customWidth="1"/>
    <col min="11278" max="11278" width="16.00390625" style="15" bestFit="1" customWidth="1"/>
    <col min="11279" max="11520" width="9.140625" style="15" customWidth="1"/>
    <col min="11521" max="11521" width="13.00390625" style="15" customWidth="1"/>
    <col min="11522" max="11522" width="14.00390625" style="15" bestFit="1" customWidth="1"/>
    <col min="11523" max="11528" width="13.8515625" style="15" bestFit="1" customWidth="1"/>
    <col min="11529" max="11530" width="14.00390625" style="15" bestFit="1" customWidth="1"/>
    <col min="11531" max="11533" width="13.8515625" style="15" bestFit="1" customWidth="1"/>
    <col min="11534" max="11534" width="16.00390625" style="15" bestFit="1" customWidth="1"/>
    <col min="11535" max="11776" width="9.140625" style="15" customWidth="1"/>
    <col min="11777" max="11777" width="13.00390625" style="15" customWidth="1"/>
    <col min="11778" max="11778" width="14.00390625" style="15" bestFit="1" customWidth="1"/>
    <col min="11779" max="11784" width="13.8515625" style="15" bestFit="1" customWidth="1"/>
    <col min="11785" max="11786" width="14.00390625" style="15" bestFit="1" customWidth="1"/>
    <col min="11787" max="11789" width="13.8515625" style="15" bestFit="1" customWidth="1"/>
    <col min="11790" max="11790" width="16.00390625" style="15" bestFit="1" customWidth="1"/>
    <col min="11791" max="12032" width="9.140625" style="15" customWidth="1"/>
    <col min="12033" max="12033" width="13.00390625" style="15" customWidth="1"/>
    <col min="12034" max="12034" width="14.00390625" style="15" bestFit="1" customWidth="1"/>
    <col min="12035" max="12040" width="13.8515625" style="15" bestFit="1" customWidth="1"/>
    <col min="12041" max="12042" width="14.00390625" style="15" bestFit="1" customWidth="1"/>
    <col min="12043" max="12045" width="13.8515625" style="15" bestFit="1" customWidth="1"/>
    <col min="12046" max="12046" width="16.00390625" style="15" bestFit="1" customWidth="1"/>
    <col min="12047" max="12288" width="9.140625" style="15" customWidth="1"/>
    <col min="12289" max="12289" width="13.00390625" style="15" customWidth="1"/>
    <col min="12290" max="12290" width="14.00390625" style="15" bestFit="1" customWidth="1"/>
    <col min="12291" max="12296" width="13.8515625" style="15" bestFit="1" customWidth="1"/>
    <col min="12297" max="12298" width="14.00390625" style="15" bestFit="1" customWidth="1"/>
    <col min="12299" max="12301" width="13.8515625" style="15" bestFit="1" customWidth="1"/>
    <col min="12302" max="12302" width="16.00390625" style="15" bestFit="1" customWidth="1"/>
    <col min="12303" max="12544" width="9.140625" style="15" customWidth="1"/>
    <col min="12545" max="12545" width="13.00390625" style="15" customWidth="1"/>
    <col min="12546" max="12546" width="14.00390625" style="15" bestFit="1" customWidth="1"/>
    <col min="12547" max="12552" width="13.8515625" style="15" bestFit="1" customWidth="1"/>
    <col min="12553" max="12554" width="14.00390625" style="15" bestFit="1" customWidth="1"/>
    <col min="12555" max="12557" width="13.8515625" style="15" bestFit="1" customWidth="1"/>
    <col min="12558" max="12558" width="16.00390625" style="15" bestFit="1" customWidth="1"/>
    <col min="12559" max="12800" width="9.140625" style="15" customWidth="1"/>
    <col min="12801" max="12801" width="13.00390625" style="15" customWidth="1"/>
    <col min="12802" max="12802" width="14.00390625" style="15" bestFit="1" customWidth="1"/>
    <col min="12803" max="12808" width="13.8515625" style="15" bestFit="1" customWidth="1"/>
    <col min="12809" max="12810" width="14.00390625" style="15" bestFit="1" customWidth="1"/>
    <col min="12811" max="12813" width="13.8515625" style="15" bestFit="1" customWidth="1"/>
    <col min="12814" max="12814" width="16.00390625" style="15" bestFit="1" customWidth="1"/>
    <col min="12815" max="13056" width="9.140625" style="15" customWidth="1"/>
    <col min="13057" max="13057" width="13.00390625" style="15" customWidth="1"/>
    <col min="13058" max="13058" width="14.00390625" style="15" bestFit="1" customWidth="1"/>
    <col min="13059" max="13064" width="13.8515625" style="15" bestFit="1" customWidth="1"/>
    <col min="13065" max="13066" width="14.00390625" style="15" bestFit="1" customWidth="1"/>
    <col min="13067" max="13069" width="13.8515625" style="15" bestFit="1" customWidth="1"/>
    <col min="13070" max="13070" width="16.00390625" style="15" bestFit="1" customWidth="1"/>
    <col min="13071" max="13312" width="9.140625" style="15" customWidth="1"/>
    <col min="13313" max="13313" width="13.00390625" style="15" customWidth="1"/>
    <col min="13314" max="13314" width="14.00390625" style="15" bestFit="1" customWidth="1"/>
    <col min="13315" max="13320" width="13.8515625" style="15" bestFit="1" customWidth="1"/>
    <col min="13321" max="13322" width="14.00390625" style="15" bestFit="1" customWidth="1"/>
    <col min="13323" max="13325" width="13.8515625" style="15" bestFit="1" customWidth="1"/>
    <col min="13326" max="13326" width="16.00390625" style="15" bestFit="1" customWidth="1"/>
    <col min="13327" max="13568" width="9.140625" style="15" customWidth="1"/>
    <col min="13569" max="13569" width="13.00390625" style="15" customWidth="1"/>
    <col min="13570" max="13570" width="14.00390625" style="15" bestFit="1" customWidth="1"/>
    <col min="13571" max="13576" width="13.8515625" style="15" bestFit="1" customWidth="1"/>
    <col min="13577" max="13578" width="14.00390625" style="15" bestFit="1" customWidth="1"/>
    <col min="13579" max="13581" width="13.8515625" style="15" bestFit="1" customWidth="1"/>
    <col min="13582" max="13582" width="16.00390625" style="15" bestFit="1" customWidth="1"/>
    <col min="13583" max="13824" width="9.140625" style="15" customWidth="1"/>
    <col min="13825" max="13825" width="13.00390625" style="15" customWidth="1"/>
    <col min="13826" max="13826" width="14.00390625" style="15" bestFit="1" customWidth="1"/>
    <col min="13827" max="13832" width="13.8515625" style="15" bestFit="1" customWidth="1"/>
    <col min="13833" max="13834" width="14.00390625" style="15" bestFit="1" customWidth="1"/>
    <col min="13835" max="13837" width="13.8515625" style="15" bestFit="1" customWidth="1"/>
    <col min="13838" max="13838" width="16.00390625" style="15" bestFit="1" customWidth="1"/>
    <col min="13839" max="14080" width="9.140625" style="15" customWidth="1"/>
    <col min="14081" max="14081" width="13.00390625" style="15" customWidth="1"/>
    <col min="14082" max="14082" width="14.00390625" style="15" bestFit="1" customWidth="1"/>
    <col min="14083" max="14088" width="13.8515625" style="15" bestFit="1" customWidth="1"/>
    <col min="14089" max="14090" width="14.00390625" style="15" bestFit="1" customWidth="1"/>
    <col min="14091" max="14093" width="13.8515625" style="15" bestFit="1" customWidth="1"/>
    <col min="14094" max="14094" width="16.00390625" style="15" bestFit="1" customWidth="1"/>
    <col min="14095" max="14336" width="9.140625" style="15" customWidth="1"/>
    <col min="14337" max="14337" width="13.00390625" style="15" customWidth="1"/>
    <col min="14338" max="14338" width="14.00390625" style="15" bestFit="1" customWidth="1"/>
    <col min="14339" max="14344" width="13.8515625" style="15" bestFit="1" customWidth="1"/>
    <col min="14345" max="14346" width="14.00390625" style="15" bestFit="1" customWidth="1"/>
    <col min="14347" max="14349" width="13.8515625" style="15" bestFit="1" customWidth="1"/>
    <col min="14350" max="14350" width="16.00390625" style="15" bestFit="1" customWidth="1"/>
    <col min="14351" max="14592" width="9.140625" style="15" customWidth="1"/>
    <col min="14593" max="14593" width="13.00390625" style="15" customWidth="1"/>
    <col min="14594" max="14594" width="14.00390625" style="15" bestFit="1" customWidth="1"/>
    <col min="14595" max="14600" width="13.8515625" style="15" bestFit="1" customWidth="1"/>
    <col min="14601" max="14602" width="14.00390625" style="15" bestFit="1" customWidth="1"/>
    <col min="14603" max="14605" width="13.8515625" style="15" bestFit="1" customWidth="1"/>
    <col min="14606" max="14606" width="16.00390625" style="15" bestFit="1" customWidth="1"/>
    <col min="14607" max="14848" width="9.140625" style="15" customWidth="1"/>
    <col min="14849" max="14849" width="13.00390625" style="15" customWidth="1"/>
    <col min="14850" max="14850" width="14.00390625" style="15" bestFit="1" customWidth="1"/>
    <col min="14851" max="14856" width="13.8515625" style="15" bestFit="1" customWidth="1"/>
    <col min="14857" max="14858" width="14.00390625" style="15" bestFit="1" customWidth="1"/>
    <col min="14859" max="14861" width="13.8515625" style="15" bestFit="1" customWidth="1"/>
    <col min="14862" max="14862" width="16.00390625" style="15" bestFit="1" customWidth="1"/>
    <col min="14863" max="15104" width="9.140625" style="15" customWidth="1"/>
    <col min="15105" max="15105" width="13.00390625" style="15" customWidth="1"/>
    <col min="15106" max="15106" width="14.00390625" style="15" bestFit="1" customWidth="1"/>
    <col min="15107" max="15112" width="13.8515625" style="15" bestFit="1" customWidth="1"/>
    <col min="15113" max="15114" width="14.00390625" style="15" bestFit="1" customWidth="1"/>
    <col min="15115" max="15117" width="13.8515625" style="15" bestFit="1" customWidth="1"/>
    <col min="15118" max="15118" width="16.00390625" style="15" bestFit="1" customWidth="1"/>
    <col min="15119" max="15360" width="9.140625" style="15" customWidth="1"/>
    <col min="15361" max="15361" width="13.00390625" style="15" customWidth="1"/>
    <col min="15362" max="15362" width="14.00390625" style="15" bestFit="1" customWidth="1"/>
    <col min="15363" max="15368" width="13.8515625" style="15" bestFit="1" customWidth="1"/>
    <col min="15369" max="15370" width="14.00390625" style="15" bestFit="1" customWidth="1"/>
    <col min="15371" max="15373" width="13.8515625" style="15" bestFit="1" customWidth="1"/>
    <col min="15374" max="15374" width="16.00390625" style="15" bestFit="1" customWidth="1"/>
    <col min="15375" max="15616" width="9.140625" style="15" customWidth="1"/>
    <col min="15617" max="15617" width="13.00390625" style="15" customWidth="1"/>
    <col min="15618" max="15618" width="14.00390625" style="15" bestFit="1" customWidth="1"/>
    <col min="15619" max="15624" width="13.8515625" style="15" bestFit="1" customWidth="1"/>
    <col min="15625" max="15626" width="14.00390625" style="15" bestFit="1" customWidth="1"/>
    <col min="15627" max="15629" width="13.8515625" style="15" bestFit="1" customWidth="1"/>
    <col min="15630" max="15630" width="16.00390625" style="15" bestFit="1" customWidth="1"/>
    <col min="15631" max="15872" width="9.140625" style="15" customWidth="1"/>
    <col min="15873" max="15873" width="13.00390625" style="15" customWidth="1"/>
    <col min="15874" max="15874" width="14.00390625" style="15" bestFit="1" customWidth="1"/>
    <col min="15875" max="15880" width="13.8515625" style="15" bestFit="1" customWidth="1"/>
    <col min="15881" max="15882" width="14.00390625" style="15" bestFit="1" customWidth="1"/>
    <col min="15883" max="15885" width="13.8515625" style="15" bestFit="1" customWidth="1"/>
    <col min="15886" max="15886" width="16.00390625" style="15" bestFit="1" customWidth="1"/>
    <col min="15887" max="16128" width="9.140625" style="15" customWidth="1"/>
    <col min="16129" max="16129" width="13.00390625" style="15" customWidth="1"/>
    <col min="16130" max="16130" width="14.00390625" style="15" bestFit="1" customWidth="1"/>
    <col min="16131" max="16136" width="13.8515625" style="15" bestFit="1" customWidth="1"/>
    <col min="16137" max="16138" width="14.00390625" style="15" bestFit="1" customWidth="1"/>
    <col min="16139" max="16141" width="13.8515625" style="15" bestFit="1" customWidth="1"/>
    <col min="16142" max="16142" width="16.00390625" style="15" bestFit="1" customWidth="1"/>
    <col min="16143" max="16384" width="9.140625" style="15" customWidth="1"/>
  </cols>
  <sheetData>
    <row r="2" ht="20.25">
      <c r="A2" s="14" t="s">
        <v>257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spans="2:4" ht="15">
      <c r="B5" s="17"/>
      <c r="C5" s="17"/>
      <c r="D5" s="17"/>
    </row>
    <row r="6" spans="1:14" ht="15">
      <c r="A6" s="15" t="s">
        <v>10</v>
      </c>
      <c r="B6" s="1">
        <v>1336665.22</v>
      </c>
      <c r="C6" s="1">
        <v>1307368.02</v>
      </c>
      <c r="D6" s="1">
        <v>1241648.13</v>
      </c>
      <c r="E6" s="17">
        <v>1237560.46</v>
      </c>
      <c r="F6" s="17">
        <v>1264116.39</v>
      </c>
      <c r="G6" s="17">
        <v>1406470.97</v>
      </c>
      <c r="H6" s="17">
        <v>1212796.21</v>
      </c>
      <c r="I6" s="17">
        <v>1153793.26</v>
      </c>
      <c r="J6" s="1">
        <v>1453954.92</v>
      </c>
      <c r="K6" s="5">
        <v>1325074.15</v>
      </c>
      <c r="L6" s="1">
        <v>1324164.65</v>
      </c>
      <c r="M6" s="17">
        <v>1469052.58</v>
      </c>
      <c r="N6" s="17">
        <f>SUM(B6:M6)</f>
        <v>15732664.959999999</v>
      </c>
    </row>
    <row r="7" spans="1:14" ht="15">
      <c r="A7" s="15" t="s">
        <v>11</v>
      </c>
      <c r="B7" s="1">
        <v>343628.47</v>
      </c>
      <c r="C7" s="1">
        <v>364938.66</v>
      </c>
      <c r="D7" s="1">
        <v>368773.76</v>
      </c>
      <c r="E7" s="17">
        <v>379113.1</v>
      </c>
      <c r="F7" s="17">
        <v>346513.22</v>
      </c>
      <c r="G7" s="17">
        <v>429517.36</v>
      </c>
      <c r="H7" s="17">
        <v>313967.97</v>
      </c>
      <c r="I7" s="17">
        <v>313437.45</v>
      </c>
      <c r="J7" s="1">
        <v>374625.91</v>
      </c>
      <c r="K7" s="5">
        <v>357173.87</v>
      </c>
      <c r="L7" s="1">
        <v>256548.32</v>
      </c>
      <c r="M7" s="17">
        <v>398088.95</v>
      </c>
      <c r="N7" s="17">
        <f aca="true" t="shared" si="0" ref="N7:N22">SUM(B7:M7)</f>
        <v>4246327.04</v>
      </c>
    </row>
    <row r="8" spans="1:14" ht="15">
      <c r="A8" s="15" t="s">
        <v>12</v>
      </c>
      <c r="B8" s="1">
        <v>49364970.339166686</v>
      </c>
      <c r="C8" s="1">
        <v>51877434.61060002</v>
      </c>
      <c r="D8" s="1">
        <v>52819657.6806</v>
      </c>
      <c r="E8" s="17">
        <v>51878152.52060001</v>
      </c>
      <c r="F8" s="17">
        <v>50678714.42060003</v>
      </c>
      <c r="G8" s="17">
        <v>61138260.91060001</v>
      </c>
      <c r="H8" s="17">
        <v>48189294.89060001</v>
      </c>
      <c r="I8" s="17">
        <v>49131445.21060001</v>
      </c>
      <c r="J8" s="1">
        <v>58415531.05060002</v>
      </c>
      <c r="K8" s="5">
        <v>52639919.05060001</v>
      </c>
      <c r="L8" s="1">
        <v>55566341.14060001</v>
      </c>
      <c r="M8" s="17">
        <v>55360275.26060002</v>
      </c>
      <c r="N8" s="17">
        <f t="shared" si="0"/>
        <v>637059997.0857668</v>
      </c>
    </row>
    <row r="9" spans="1:14" ht="15">
      <c r="A9" s="15" t="s">
        <v>13</v>
      </c>
      <c r="B9" s="1">
        <v>1162958.5225333334</v>
      </c>
      <c r="C9" s="1">
        <v>1162958.5</v>
      </c>
      <c r="D9" s="1">
        <v>1162958.5</v>
      </c>
      <c r="E9" s="17">
        <v>1162958.5</v>
      </c>
      <c r="F9" s="17">
        <v>1162958.5</v>
      </c>
      <c r="G9" s="17">
        <v>1162958.5</v>
      </c>
      <c r="H9" s="17">
        <v>1162958.5</v>
      </c>
      <c r="I9" s="17">
        <v>1162958.5</v>
      </c>
      <c r="J9" s="1">
        <v>1162958.5</v>
      </c>
      <c r="K9" s="5">
        <v>1162958.5</v>
      </c>
      <c r="L9" s="1">
        <v>1162958.5</v>
      </c>
      <c r="M9" s="17">
        <v>1162958.5</v>
      </c>
      <c r="N9" s="17">
        <f t="shared" si="0"/>
        <v>13955502.022533333</v>
      </c>
    </row>
    <row r="10" spans="1:14" ht="15">
      <c r="A10" s="15" t="s">
        <v>14</v>
      </c>
      <c r="B10" s="1">
        <v>2090112.31</v>
      </c>
      <c r="C10" s="1">
        <v>1943696.98</v>
      </c>
      <c r="D10" s="1">
        <v>2008652.67</v>
      </c>
      <c r="E10" s="17">
        <v>1875454.16</v>
      </c>
      <c r="F10" s="17">
        <v>1723105.46</v>
      </c>
      <c r="G10" s="17">
        <v>2007810.73</v>
      </c>
      <c r="H10" s="17">
        <v>1607636.7</v>
      </c>
      <c r="I10" s="17">
        <v>1734563</v>
      </c>
      <c r="J10" s="1">
        <v>1963201.75</v>
      </c>
      <c r="K10" s="5">
        <v>1878817.35</v>
      </c>
      <c r="L10" s="1">
        <v>1802491.8</v>
      </c>
      <c r="M10" s="17">
        <v>2135440.61</v>
      </c>
      <c r="N10" s="17">
        <f t="shared" si="0"/>
        <v>22770983.52</v>
      </c>
    </row>
    <row r="11" spans="1:14" ht="15">
      <c r="A11" s="15" t="s">
        <v>15</v>
      </c>
      <c r="B11" s="1">
        <v>84378.782975</v>
      </c>
      <c r="C11" s="1">
        <v>84378.75</v>
      </c>
      <c r="D11" s="1">
        <v>84378.75</v>
      </c>
      <c r="E11" s="17">
        <v>84378.75</v>
      </c>
      <c r="F11" s="17">
        <v>84378.75</v>
      </c>
      <c r="G11" s="17">
        <v>84378.75</v>
      </c>
      <c r="H11" s="17">
        <v>84378.75</v>
      </c>
      <c r="I11" s="17">
        <v>84378.75</v>
      </c>
      <c r="J11" s="1">
        <v>84378.75</v>
      </c>
      <c r="K11" s="5">
        <v>84378.75</v>
      </c>
      <c r="L11" s="1">
        <v>84378.75</v>
      </c>
      <c r="M11" s="17">
        <v>84378.75</v>
      </c>
      <c r="N11" s="17">
        <f t="shared" si="0"/>
        <v>1012545.032975</v>
      </c>
    </row>
    <row r="12" spans="1:14" ht="15">
      <c r="A12" s="15" t="s">
        <v>16</v>
      </c>
      <c r="B12" s="1">
        <v>368775.97</v>
      </c>
      <c r="C12" s="1">
        <v>352529.89</v>
      </c>
      <c r="D12" s="1">
        <v>308283.12</v>
      </c>
      <c r="E12" s="17">
        <v>295607.04</v>
      </c>
      <c r="F12" s="17">
        <v>232538.98</v>
      </c>
      <c r="G12" s="17">
        <v>439506.48</v>
      </c>
      <c r="H12" s="17">
        <v>261037.36</v>
      </c>
      <c r="I12" s="17">
        <v>272737.06</v>
      </c>
      <c r="J12" s="1">
        <v>372074.97</v>
      </c>
      <c r="K12" s="5">
        <v>312894.23</v>
      </c>
      <c r="L12" s="1">
        <v>262992.31</v>
      </c>
      <c r="M12" s="17">
        <v>374721.84</v>
      </c>
      <c r="N12" s="17">
        <f t="shared" si="0"/>
        <v>3853699.25</v>
      </c>
    </row>
    <row r="13" spans="1:14" ht="15">
      <c r="A13" s="15" t="s">
        <v>17</v>
      </c>
      <c r="B13" s="1">
        <v>856326.37</v>
      </c>
      <c r="C13" s="1">
        <v>894976.03</v>
      </c>
      <c r="D13" s="1">
        <v>859976.28</v>
      </c>
      <c r="E13" s="17">
        <v>869117.39</v>
      </c>
      <c r="F13" s="17">
        <v>850268.61</v>
      </c>
      <c r="G13" s="17">
        <v>889961.12</v>
      </c>
      <c r="H13" s="17">
        <v>780495.05</v>
      </c>
      <c r="I13" s="17">
        <v>695079.66</v>
      </c>
      <c r="J13" s="1">
        <v>772153.72</v>
      </c>
      <c r="K13" s="5">
        <v>683272.13</v>
      </c>
      <c r="L13" s="1">
        <v>767033.36</v>
      </c>
      <c r="M13" s="17">
        <v>922902.36</v>
      </c>
      <c r="N13" s="17">
        <f t="shared" si="0"/>
        <v>9841562.079999998</v>
      </c>
    </row>
    <row r="14" spans="1:14" ht="15">
      <c r="A14" s="15" t="s">
        <v>18</v>
      </c>
      <c r="B14" s="1">
        <v>215269.9994</v>
      </c>
      <c r="C14" s="1">
        <v>215269.9994</v>
      </c>
      <c r="D14" s="1">
        <v>215269.9994</v>
      </c>
      <c r="E14" s="17">
        <v>215269.9994</v>
      </c>
      <c r="F14" s="17">
        <v>215269.9994</v>
      </c>
      <c r="G14" s="17">
        <v>215269.9994</v>
      </c>
      <c r="H14" s="17">
        <v>215269.9994</v>
      </c>
      <c r="I14" s="17">
        <v>215269.9994</v>
      </c>
      <c r="J14" s="1">
        <v>215269.9994</v>
      </c>
      <c r="K14" s="5">
        <v>215269.9994</v>
      </c>
      <c r="L14" s="1">
        <v>215269.9994</v>
      </c>
      <c r="M14" s="17">
        <v>215269.9994</v>
      </c>
      <c r="N14" s="17">
        <f t="shared" si="0"/>
        <v>2583239.9928000006</v>
      </c>
    </row>
    <row r="15" spans="1:14" ht="15">
      <c r="A15" s="15" t="s">
        <v>19</v>
      </c>
      <c r="B15" s="1">
        <v>89431.48806666666</v>
      </c>
      <c r="C15" s="1">
        <v>89431.5</v>
      </c>
      <c r="D15" s="1">
        <v>89431.5</v>
      </c>
      <c r="E15" s="17">
        <v>89431.5</v>
      </c>
      <c r="F15" s="17">
        <v>89431.5</v>
      </c>
      <c r="G15" s="17">
        <v>89431.5</v>
      </c>
      <c r="H15" s="17">
        <v>89431.5</v>
      </c>
      <c r="I15" s="17">
        <v>89431.5</v>
      </c>
      <c r="J15" s="1">
        <v>89431.5</v>
      </c>
      <c r="K15" s="5">
        <v>89431.5</v>
      </c>
      <c r="L15" s="1">
        <v>89431.5</v>
      </c>
      <c r="M15" s="17">
        <v>89431.5</v>
      </c>
      <c r="N15" s="17">
        <f t="shared" si="0"/>
        <v>1073177.9880666668</v>
      </c>
    </row>
    <row r="16" spans="1:14" ht="15">
      <c r="A16" s="15" t="s">
        <v>20</v>
      </c>
      <c r="B16" s="1">
        <v>854053.6023833333</v>
      </c>
      <c r="C16" s="1">
        <v>854053.58</v>
      </c>
      <c r="D16" s="1">
        <v>854053.58</v>
      </c>
      <c r="E16" s="17">
        <v>854053.58</v>
      </c>
      <c r="F16" s="17">
        <v>854053.58</v>
      </c>
      <c r="G16" s="17">
        <v>854053.58</v>
      </c>
      <c r="H16" s="17">
        <v>854053.58</v>
      </c>
      <c r="I16" s="17">
        <v>854053.58</v>
      </c>
      <c r="J16" s="1">
        <v>854053.58</v>
      </c>
      <c r="K16" s="5">
        <v>854053.58</v>
      </c>
      <c r="L16" s="1">
        <v>854053.58</v>
      </c>
      <c r="M16" s="17">
        <v>854053.58</v>
      </c>
      <c r="N16" s="17">
        <f t="shared" si="0"/>
        <v>10248642.982383333</v>
      </c>
    </row>
    <row r="17" spans="1:14" ht="15">
      <c r="A17" s="15" t="s">
        <v>21</v>
      </c>
      <c r="B17" s="1">
        <v>123371.064</v>
      </c>
      <c r="C17" s="1">
        <v>123371.08</v>
      </c>
      <c r="D17" s="1">
        <v>123371.08</v>
      </c>
      <c r="E17" s="17">
        <v>123371.08</v>
      </c>
      <c r="F17" s="17">
        <v>123371.08</v>
      </c>
      <c r="G17" s="17">
        <v>123371.08</v>
      </c>
      <c r="H17" s="17">
        <v>123371.08</v>
      </c>
      <c r="I17" s="17">
        <v>123371.08</v>
      </c>
      <c r="J17" s="1">
        <v>123371.08</v>
      </c>
      <c r="K17" s="5">
        <v>123371.08</v>
      </c>
      <c r="L17" s="1">
        <v>123371.08</v>
      </c>
      <c r="M17" s="17">
        <v>123371.08</v>
      </c>
      <c r="N17" s="17">
        <f t="shared" si="0"/>
        <v>1480452.9440000001</v>
      </c>
    </row>
    <row r="18" spans="1:14" ht="15">
      <c r="A18" s="15" t="s">
        <v>22</v>
      </c>
      <c r="B18" s="1">
        <v>660222.61</v>
      </c>
      <c r="C18" s="1">
        <v>610302.12</v>
      </c>
      <c r="D18" s="1">
        <v>699400.78</v>
      </c>
      <c r="E18" s="17">
        <v>670877.03</v>
      </c>
      <c r="F18" s="17">
        <v>710860.59</v>
      </c>
      <c r="G18" s="17">
        <v>871327.23</v>
      </c>
      <c r="H18" s="17">
        <v>623743.39</v>
      </c>
      <c r="I18" s="17">
        <v>622854.65</v>
      </c>
      <c r="J18" s="1">
        <v>779695.32</v>
      </c>
      <c r="K18" s="5">
        <v>689917.65</v>
      </c>
      <c r="L18" s="1">
        <v>714471.17</v>
      </c>
      <c r="M18" s="17">
        <v>839236.22</v>
      </c>
      <c r="N18" s="17">
        <f t="shared" si="0"/>
        <v>8492908.76</v>
      </c>
    </row>
    <row r="19" spans="1:14" ht="15">
      <c r="A19" s="15" t="s">
        <v>23</v>
      </c>
      <c r="B19" s="1">
        <v>152294.60799166668</v>
      </c>
      <c r="C19" s="1">
        <v>152294.58</v>
      </c>
      <c r="D19" s="1">
        <v>152294.58</v>
      </c>
      <c r="E19" s="17">
        <v>152294.58</v>
      </c>
      <c r="F19" s="17">
        <v>152294.58</v>
      </c>
      <c r="G19" s="17">
        <v>152294.58</v>
      </c>
      <c r="H19" s="17">
        <v>152294.58</v>
      </c>
      <c r="I19" s="17">
        <v>152294.58</v>
      </c>
      <c r="J19" s="1">
        <v>152294.58</v>
      </c>
      <c r="K19" s="5">
        <v>152294.58</v>
      </c>
      <c r="L19" s="1">
        <v>152294.58</v>
      </c>
      <c r="M19" s="17">
        <v>152294.58</v>
      </c>
      <c r="N19" s="17">
        <f t="shared" si="0"/>
        <v>1827534.987991667</v>
      </c>
    </row>
    <row r="20" spans="1:14" ht="15">
      <c r="A20" s="15" t="s">
        <v>24</v>
      </c>
      <c r="B20" s="1">
        <v>124531.62958333333</v>
      </c>
      <c r="C20" s="1">
        <v>124531.67</v>
      </c>
      <c r="D20" s="1">
        <v>124531.67</v>
      </c>
      <c r="E20" s="17">
        <v>124531.67</v>
      </c>
      <c r="F20" s="17">
        <v>124531.67</v>
      </c>
      <c r="G20" s="17">
        <v>124531.67</v>
      </c>
      <c r="H20" s="17">
        <v>124531.67</v>
      </c>
      <c r="I20" s="17">
        <v>124531.67</v>
      </c>
      <c r="J20" s="1">
        <v>124531.67</v>
      </c>
      <c r="K20" s="5">
        <v>124531.67</v>
      </c>
      <c r="L20" s="1">
        <v>124531.67</v>
      </c>
      <c r="M20" s="17">
        <v>124531.67</v>
      </c>
      <c r="N20" s="17">
        <f t="shared" si="0"/>
        <v>1494379.9995833333</v>
      </c>
    </row>
    <row r="21" spans="1:14" ht="15">
      <c r="A21" s="15" t="s">
        <v>25</v>
      </c>
      <c r="B21" s="1">
        <v>9179415.76</v>
      </c>
      <c r="C21" s="1">
        <v>9218171.68</v>
      </c>
      <c r="D21" s="1">
        <v>9066404.08</v>
      </c>
      <c r="E21" s="17">
        <v>8538784.14</v>
      </c>
      <c r="F21" s="17">
        <v>8550918.13</v>
      </c>
      <c r="G21" s="17">
        <v>10812082.62</v>
      </c>
      <c r="H21" s="17">
        <v>8407464.32</v>
      </c>
      <c r="I21" s="17">
        <v>8083901.52</v>
      </c>
      <c r="J21" s="1">
        <v>9826413.57</v>
      </c>
      <c r="K21" s="5">
        <v>8808058.95</v>
      </c>
      <c r="L21" s="1">
        <v>9010108.34</v>
      </c>
      <c r="M21" s="17">
        <v>10236588.44</v>
      </c>
      <c r="N21" s="17">
        <f t="shared" si="0"/>
        <v>109738311.55</v>
      </c>
    </row>
    <row r="22" spans="1:14" ht="15">
      <c r="A22" s="15" t="s">
        <v>26</v>
      </c>
      <c r="B22" s="1">
        <v>218540.6139</v>
      </c>
      <c r="C22" s="17">
        <v>218540.58</v>
      </c>
      <c r="D22" s="17">
        <v>218540.58</v>
      </c>
      <c r="E22" s="17">
        <v>218540.58</v>
      </c>
      <c r="F22" s="17">
        <v>218540.58</v>
      </c>
      <c r="G22" s="17">
        <v>218540.58</v>
      </c>
      <c r="H22" s="17">
        <v>218540.58</v>
      </c>
      <c r="I22" s="17">
        <v>218540.58</v>
      </c>
      <c r="J22" s="13">
        <v>218540.58</v>
      </c>
      <c r="K22" s="24">
        <v>218540.58</v>
      </c>
      <c r="L22" s="13">
        <v>218540.58</v>
      </c>
      <c r="M22" s="17">
        <v>218540.58</v>
      </c>
      <c r="N22" s="17">
        <f t="shared" si="0"/>
        <v>2622486.9939</v>
      </c>
    </row>
    <row r="23" spans="2:14" ht="15">
      <c r="B23" s="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5" t="s">
        <v>9</v>
      </c>
      <c r="B24" s="20">
        <f>SUM(B6:B23)</f>
        <v>67224947.36000001</v>
      </c>
      <c r="C24" s="20">
        <f aca="true" t="shared" si="1" ref="C24:M24">SUM(C6:C23)</f>
        <v>69594248.23</v>
      </c>
      <c r="D24" s="20">
        <f t="shared" si="1"/>
        <v>70397626.74</v>
      </c>
      <c r="E24" s="20">
        <f t="shared" si="1"/>
        <v>68769496.08</v>
      </c>
      <c r="F24" s="20">
        <f t="shared" si="1"/>
        <v>67381866.04000002</v>
      </c>
      <c r="G24" s="20">
        <f t="shared" si="1"/>
        <v>81019767.66000001</v>
      </c>
      <c r="H24" s="20">
        <f t="shared" si="1"/>
        <v>64421266.13</v>
      </c>
      <c r="I24" s="20">
        <f t="shared" si="1"/>
        <v>65032642.05</v>
      </c>
      <c r="J24" s="20">
        <f t="shared" si="1"/>
        <v>76982481.45</v>
      </c>
      <c r="K24" s="20">
        <f t="shared" si="1"/>
        <v>69719957.62</v>
      </c>
      <c r="L24" s="20">
        <f t="shared" si="1"/>
        <v>72728981.33</v>
      </c>
      <c r="M24" s="20">
        <f t="shared" si="1"/>
        <v>74761136.50000001</v>
      </c>
      <c r="N24" s="20">
        <f>SUM(N6:N22)</f>
        <v>848034417.19</v>
      </c>
    </row>
    <row r="26" spans="1:14" ht="15">
      <c r="A26" s="21" t="s">
        <v>40</v>
      </c>
      <c r="B26" s="17">
        <v>1202376.57</v>
      </c>
      <c r="C26" s="17">
        <v>1244392.56</v>
      </c>
      <c r="D26" s="17">
        <v>1259174.72</v>
      </c>
      <c r="E26" s="17">
        <v>1228753.98</v>
      </c>
      <c r="F26" s="17">
        <v>1206095.57</v>
      </c>
      <c r="G26" s="17">
        <v>1449624.34</v>
      </c>
      <c r="H26" s="17">
        <v>1151967.62</v>
      </c>
      <c r="I26" s="17">
        <v>1162173.73</v>
      </c>
      <c r="J26" s="17">
        <v>1376261.98</v>
      </c>
      <c r="K26" s="17">
        <v>1246569.19</v>
      </c>
      <c r="L26" s="17">
        <v>1301259.74</v>
      </c>
      <c r="M26" s="17">
        <v>1337916.18</v>
      </c>
      <c r="N26" s="17">
        <f>SUM(B26:M26)</f>
        <v>15166566.18</v>
      </c>
    </row>
    <row r="27" spans="1:14" ht="15">
      <c r="A27" s="21" t="s">
        <v>41</v>
      </c>
      <c r="B27" s="17">
        <v>279908.53</v>
      </c>
      <c r="C27" s="17">
        <v>269504.07</v>
      </c>
      <c r="D27" s="17">
        <v>296038.96</v>
      </c>
      <c r="E27" s="17">
        <v>216263.53</v>
      </c>
      <c r="F27" s="17">
        <v>331784.5</v>
      </c>
      <c r="G27" s="17">
        <v>366285.22</v>
      </c>
      <c r="H27" s="17">
        <v>253487.41</v>
      </c>
      <c r="I27" s="17">
        <v>215114.13</v>
      </c>
      <c r="J27" s="17">
        <v>284796.44</v>
      </c>
      <c r="K27" s="17">
        <v>265999.26</v>
      </c>
      <c r="L27" s="17">
        <v>327457.92</v>
      </c>
      <c r="M27" s="17">
        <v>353299.51</v>
      </c>
      <c r="N27" s="17">
        <f>SUM(B27:M27)</f>
        <v>3459939.4799999995</v>
      </c>
    </row>
    <row r="28" spans="7:14" ht="15">
      <c r="G28" s="17"/>
      <c r="K28" s="25" t="s">
        <v>43</v>
      </c>
      <c r="L28" s="26"/>
      <c r="M28" s="26"/>
      <c r="N28" s="27">
        <f>N24+N26+N27</f>
        <v>866660922.85</v>
      </c>
    </row>
    <row r="29" spans="11:14" ht="15">
      <c r="K29" s="28" t="s">
        <v>44</v>
      </c>
      <c r="L29" s="22"/>
      <c r="M29" s="22"/>
      <c r="N29" s="29">
        <v>0</v>
      </c>
    </row>
    <row r="30" spans="11:14" ht="13.5" thickBot="1">
      <c r="K30" s="30" t="s">
        <v>45</v>
      </c>
      <c r="L30" s="31"/>
      <c r="M30" s="31"/>
      <c r="N30" s="32">
        <f>SUM(N28:N29)</f>
        <v>866660922.85</v>
      </c>
    </row>
    <row r="31" ht="13.5" thickTop="1"/>
    <row r="39" ht="15">
      <c r="A39" s="15" t="str">
        <f ca="1">CELL("filename")</f>
        <v>S:\Div - Adm Svc\Distribution &amp; Statistics\Distributions\FY 15 MONTHLY CTX\Million $ and Stat Reports\[Sales Statistics- Breakdown by County May.xlsm]7-27-15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tabSelected="1" workbookViewId="0" topLeftCell="A13">
      <selection activeCell="A29" sqref="A29"/>
    </sheetView>
  </sheetViews>
  <sheetFormatPr defaultColWidth="9.140625" defaultRowHeight="15"/>
  <cols>
    <col min="1" max="1" width="23.28125" style="15" customWidth="1"/>
    <col min="2" max="13" width="14.00390625" style="15" bestFit="1" customWidth="1"/>
    <col min="14" max="14" width="15.00390625" style="15" bestFit="1" customWidth="1"/>
    <col min="15" max="15" width="16.00390625" style="15" bestFit="1" customWidth="1"/>
    <col min="16" max="256" width="9.140625" style="15" customWidth="1"/>
    <col min="257" max="257" width="23.28125" style="15" customWidth="1"/>
    <col min="258" max="269" width="14.00390625" style="15" bestFit="1" customWidth="1"/>
    <col min="270" max="270" width="15.00390625" style="15" bestFit="1" customWidth="1"/>
    <col min="271" max="271" width="16.00390625" style="15" bestFit="1" customWidth="1"/>
    <col min="272" max="512" width="9.140625" style="15" customWidth="1"/>
    <col min="513" max="513" width="23.28125" style="15" customWidth="1"/>
    <col min="514" max="525" width="14.00390625" style="15" bestFit="1" customWidth="1"/>
    <col min="526" max="526" width="15.00390625" style="15" bestFit="1" customWidth="1"/>
    <col min="527" max="527" width="16.00390625" style="15" bestFit="1" customWidth="1"/>
    <col min="528" max="768" width="9.140625" style="15" customWidth="1"/>
    <col min="769" max="769" width="23.28125" style="15" customWidth="1"/>
    <col min="770" max="781" width="14.00390625" style="15" bestFit="1" customWidth="1"/>
    <col min="782" max="782" width="15.00390625" style="15" bestFit="1" customWidth="1"/>
    <col min="783" max="783" width="16.00390625" style="15" bestFit="1" customWidth="1"/>
    <col min="784" max="1024" width="9.140625" style="15" customWidth="1"/>
    <col min="1025" max="1025" width="23.28125" style="15" customWidth="1"/>
    <col min="1026" max="1037" width="14.00390625" style="15" bestFit="1" customWidth="1"/>
    <col min="1038" max="1038" width="15.00390625" style="15" bestFit="1" customWidth="1"/>
    <col min="1039" max="1039" width="16.00390625" style="15" bestFit="1" customWidth="1"/>
    <col min="1040" max="1280" width="9.140625" style="15" customWidth="1"/>
    <col min="1281" max="1281" width="23.28125" style="15" customWidth="1"/>
    <col min="1282" max="1293" width="14.00390625" style="15" bestFit="1" customWidth="1"/>
    <col min="1294" max="1294" width="15.00390625" style="15" bestFit="1" customWidth="1"/>
    <col min="1295" max="1295" width="16.00390625" style="15" bestFit="1" customWidth="1"/>
    <col min="1296" max="1536" width="9.140625" style="15" customWidth="1"/>
    <col min="1537" max="1537" width="23.28125" style="15" customWidth="1"/>
    <col min="1538" max="1549" width="14.00390625" style="15" bestFit="1" customWidth="1"/>
    <col min="1550" max="1550" width="15.00390625" style="15" bestFit="1" customWidth="1"/>
    <col min="1551" max="1551" width="16.00390625" style="15" bestFit="1" customWidth="1"/>
    <col min="1552" max="1792" width="9.140625" style="15" customWidth="1"/>
    <col min="1793" max="1793" width="23.28125" style="15" customWidth="1"/>
    <col min="1794" max="1805" width="14.00390625" style="15" bestFit="1" customWidth="1"/>
    <col min="1806" max="1806" width="15.00390625" style="15" bestFit="1" customWidth="1"/>
    <col min="1807" max="1807" width="16.00390625" style="15" bestFit="1" customWidth="1"/>
    <col min="1808" max="2048" width="9.140625" style="15" customWidth="1"/>
    <col min="2049" max="2049" width="23.28125" style="15" customWidth="1"/>
    <col min="2050" max="2061" width="14.00390625" style="15" bestFit="1" customWidth="1"/>
    <col min="2062" max="2062" width="15.00390625" style="15" bestFit="1" customWidth="1"/>
    <col min="2063" max="2063" width="16.00390625" style="15" bestFit="1" customWidth="1"/>
    <col min="2064" max="2304" width="9.140625" style="15" customWidth="1"/>
    <col min="2305" max="2305" width="23.28125" style="15" customWidth="1"/>
    <col min="2306" max="2317" width="14.00390625" style="15" bestFit="1" customWidth="1"/>
    <col min="2318" max="2318" width="15.00390625" style="15" bestFit="1" customWidth="1"/>
    <col min="2319" max="2319" width="16.00390625" style="15" bestFit="1" customWidth="1"/>
    <col min="2320" max="2560" width="9.140625" style="15" customWidth="1"/>
    <col min="2561" max="2561" width="23.28125" style="15" customWidth="1"/>
    <col min="2562" max="2573" width="14.00390625" style="15" bestFit="1" customWidth="1"/>
    <col min="2574" max="2574" width="15.00390625" style="15" bestFit="1" customWidth="1"/>
    <col min="2575" max="2575" width="16.00390625" style="15" bestFit="1" customWidth="1"/>
    <col min="2576" max="2816" width="9.140625" style="15" customWidth="1"/>
    <col min="2817" max="2817" width="23.28125" style="15" customWidth="1"/>
    <col min="2818" max="2829" width="14.00390625" style="15" bestFit="1" customWidth="1"/>
    <col min="2830" max="2830" width="15.00390625" style="15" bestFit="1" customWidth="1"/>
    <col min="2831" max="2831" width="16.00390625" style="15" bestFit="1" customWidth="1"/>
    <col min="2832" max="3072" width="9.140625" style="15" customWidth="1"/>
    <col min="3073" max="3073" width="23.28125" style="15" customWidth="1"/>
    <col min="3074" max="3085" width="14.00390625" style="15" bestFit="1" customWidth="1"/>
    <col min="3086" max="3086" width="15.00390625" style="15" bestFit="1" customWidth="1"/>
    <col min="3087" max="3087" width="16.00390625" style="15" bestFit="1" customWidth="1"/>
    <col min="3088" max="3328" width="9.140625" style="15" customWidth="1"/>
    <col min="3329" max="3329" width="23.28125" style="15" customWidth="1"/>
    <col min="3330" max="3341" width="14.00390625" style="15" bestFit="1" customWidth="1"/>
    <col min="3342" max="3342" width="15.00390625" style="15" bestFit="1" customWidth="1"/>
    <col min="3343" max="3343" width="16.00390625" style="15" bestFit="1" customWidth="1"/>
    <col min="3344" max="3584" width="9.140625" style="15" customWidth="1"/>
    <col min="3585" max="3585" width="23.28125" style="15" customWidth="1"/>
    <col min="3586" max="3597" width="14.00390625" style="15" bestFit="1" customWidth="1"/>
    <col min="3598" max="3598" width="15.00390625" style="15" bestFit="1" customWidth="1"/>
    <col min="3599" max="3599" width="16.00390625" style="15" bestFit="1" customWidth="1"/>
    <col min="3600" max="3840" width="9.140625" style="15" customWidth="1"/>
    <col min="3841" max="3841" width="23.28125" style="15" customWidth="1"/>
    <col min="3842" max="3853" width="14.00390625" style="15" bestFit="1" customWidth="1"/>
    <col min="3854" max="3854" width="15.00390625" style="15" bestFit="1" customWidth="1"/>
    <col min="3855" max="3855" width="16.00390625" style="15" bestFit="1" customWidth="1"/>
    <col min="3856" max="4096" width="9.140625" style="15" customWidth="1"/>
    <col min="4097" max="4097" width="23.28125" style="15" customWidth="1"/>
    <col min="4098" max="4109" width="14.00390625" style="15" bestFit="1" customWidth="1"/>
    <col min="4110" max="4110" width="15.00390625" style="15" bestFit="1" customWidth="1"/>
    <col min="4111" max="4111" width="16.00390625" style="15" bestFit="1" customWidth="1"/>
    <col min="4112" max="4352" width="9.140625" style="15" customWidth="1"/>
    <col min="4353" max="4353" width="23.28125" style="15" customWidth="1"/>
    <col min="4354" max="4365" width="14.00390625" style="15" bestFit="1" customWidth="1"/>
    <col min="4366" max="4366" width="15.00390625" style="15" bestFit="1" customWidth="1"/>
    <col min="4367" max="4367" width="16.00390625" style="15" bestFit="1" customWidth="1"/>
    <col min="4368" max="4608" width="9.140625" style="15" customWidth="1"/>
    <col min="4609" max="4609" width="23.28125" style="15" customWidth="1"/>
    <col min="4610" max="4621" width="14.00390625" style="15" bestFit="1" customWidth="1"/>
    <col min="4622" max="4622" width="15.00390625" style="15" bestFit="1" customWidth="1"/>
    <col min="4623" max="4623" width="16.00390625" style="15" bestFit="1" customWidth="1"/>
    <col min="4624" max="4864" width="9.140625" style="15" customWidth="1"/>
    <col min="4865" max="4865" width="23.28125" style="15" customWidth="1"/>
    <col min="4866" max="4877" width="14.00390625" style="15" bestFit="1" customWidth="1"/>
    <col min="4878" max="4878" width="15.00390625" style="15" bestFit="1" customWidth="1"/>
    <col min="4879" max="4879" width="16.00390625" style="15" bestFit="1" customWidth="1"/>
    <col min="4880" max="5120" width="9.140625" style="15" customWidth="1"/>
    <col min="5121" max="5121" width="23.28125" style="15" customWidth="1"/>
    <col min="5122" max="5133" width="14.00390625" style="15" bestFit="1" customWidth="1"/>
    <col min="5134" max="5134" width="15.00390625" style="15" bestFit="1" customWidth="1"/>
    <col min="5135" max="5135" width="16.00390625" style="15" bestFit="1" customWidth="1"/>
    <col min="5136" max="5376" width="9.140625" style="15" customWidth="1"/>
    <col min="5377" max="5377" width="23.28125" style="15" customWidth="1"/>
    <col min="5378" max="5389" width="14.00390625" style="15" bestFit="1" customWidth="1"/>
    <col min="5390" max="5390" width="15.00390625" style="15" bestFit="1" customWidth="1"/>
    <col min="5391" max="5391" width="16.00390625" style="15" bestFit="1" customWidth="1"/>
    <col min="5392" max="5632" width="9.140625" style="15" customWidth="1"/>
    <col min="5633" max="5633" width="23.28125" style="15" customWidth="1"/>
    <col min="5634" max="5645" width="14.00390625" style="15" bestFit="1" customWidth="1"/>
    <col min="5646" max="5646" width="15.00390625" style="15" bestFit="1" customWidth="1"/>
    <col min="5647" max="5647" width="16.00390625" style="15" bestFit="1" customWidth="1"/>
    <col min="5648" max="5888" width="9.140625" style="15" customWidth="1"/>
    <col min="5889" max="5889" width="23.28125" style="15" customWidth="1"/>
    <col min="5890" max="5901" width="14.00390625" style="15" bestFit="1" customWidth="1"/>
    <col min="5902" max="5902" width="15.00390625" style="15" bestFit="1" customWidth="1"/>
    <col min="5903" max="5903" width="16.00390625" style="15" bestFit="1" customWidth="1"/>
    <col min="5904" max="6144" width="9.140625" style="15" customWidth="1"/>
    <col min="6145" max="6145" width="23.28125" style="15" customWidth="1"/>
    <col min="6146" max="6157" width="14.00390625" style="15" bestFit="1" customWidth="1"/>
    <col min="6158" max="6158" width="15.00390625" style="15" bestFit="1" customWidth="1"/>
    <col min="6159" max="6159" width="16.00390625" style="15" bestFit="1" customWidth="1"/>
    <col min="6160" max="6400" width="9.140625" style="15" customWidth="1"/>
    <col min="6401" max="6401" width="23.28125" style="15" customWidth="1"/>
    <col min="6402" max="6413" width="14.00390625" style="15" bestFit="1" customWidth="1"/>
    <col min="6414" max="6414" width="15.00390625" style="15" bestFit="1" customWidth="1"/>
    <col min="6415" max="6415" width="16.00390625" style="15" bestFit="1" customWidth="1"/>
    <col min="6416" max="6656" width="9.140625" style="15" customWidth="1"/>
    <col min="6657" max="6657" width="23.28125" style="15" customWidth="1"/>
    <col min="6658" max="6669" width="14.00390625" style="15" bestFit="1" customWidth="1"/>
    <col min="6670" max="6670" width="15.00390625" style="15" bestFit="1" customWidth="1"/>
    <col min="6671" max="6671" width="16.00390625" style="15" bestFit="1" customWidth="1"/>
    <col min="6672" max="6912" width="9.140625" style="15" customWidth="1"/>
    <col min="6913" max="6913" width="23.28125" style="15" customWidth="1"/>
    <col min="6914" max="6925" width="14.00390625" style="15" bestFit="1" customWidth="1"/>
    <col min="6926" max="6926" width="15.00390625" style="15" bestFit="1" customWidth="1"/>
    <col min="6927" max="6927" width="16.00390625" style="15" bestFit="1" customWidth="1"/>
    <col min="6928" max="7168" width="9.140625" style="15" customWidth="1"/>
    <col min="7169" max="7169" width="23.28125" style="15" customWidth="1"/>
    <col min="7170" max="7181" width="14.00390625" style="15" bestFit="1" customWidth="1"/>
    <col min="7182" max="7182" width="15.00390625" style="15" bestFit="1" customWidth="1"/>
    <col min="7183" max="7183" width="16.00390625" style="15" bestFit="1" customWidth="1"/>
    <col min="7184" max="7424" width="9.140625" style="15" customWidth="1"/>
    <col min="7425" max="7425" width="23.28125" style="15" customWidth="1"/>
    <col min="7426" max="7437" width="14.00390625" style="15" bestFit="1" customWidth="1"/>
    <col min="7438" max="7438" width="15.00390625" style="15" bestFit="1" customWidth="1"/>
    <col min="7439" max="7439" width="16.00390625" style="15" bestFit="1" customWidth="1"/>
    <col min="7440" max="7680" width="9.140625" style="15" customWidth="1"/>
    <col min="7681" max="7681" width="23.28125" style="15" customWidth="1"/>
    <col min="7682" max="7693" width="14.00390625" style="15" bestFit="1" customWidth="1"/>
    <col min="7694" max="7694" width="15.00390625" style="15" bestFit="1" customWidth="1"/>
    <col min="7695" max="7695" width="16.00390625" style="15" bestFit="1" customWidth="1"/>
    <col min="7696" max="7936" width="9.140625" style="15" customWidth="1"/>
    <col min="7937" max="7937" width="23.28125" style="15" customWidth="1"/>
    <col min="7938" max="7949" width="14.00390625" style="15" bestFit="1" customWidth="1"/>
    <col min="7950" max="7950" width="15.00390625" style="15" bestFit="1" customWidth="1"/>
    <col min="7951" max="7951" width="16.00390625" style="15" bestFit="1" customWidth="1"/>
    <col min="7952" max="8192" width="9.140625" style="15" customWidth="1"/>
    <col min="8193" max="8193" width="23.28125" style="15" customWidth="1"/>
    <col min="8194" max="8205" width="14.00390625" style="15" bestFit="1" customWidth="1"/>
    <col min="8206" max="8206" width="15.00390625" style="15" bestFit="1" customWidth="1"/>
    <col min="8207" max="8207" width="16.00390625" style="15" bestFit="1" customWidth="1"/>
    <col min="8208" max="8448" width="9.140625" style="15" customWidth="1"/>
    <col min="8449" max="8449" width="23.28125" style="15" customWidth="1"/>
    <col min="8450" max="8461" width="14.00390625" style="15" bestFit="1" customWidth="1"/>
    <col min="8462" max="8462" width="15.00390625" style="15" bestFit="1" customWidth="1"/>
    <col min="8463" max="8463" width="16.00390625" style="15" bestFit="1" customWidth="1"/>
    <col min="8464" max="8704" width="9.140625" style="15" customWidth="1"/>
    <col min="8705" max="8705" width="23.28125" style="15" customWidth="1"/>
    <col min="8706" max="8717" width="14.00390625" style="15" bestFit="1" customWidth="1"/>
    <col min="8718" max="8718" width="15.00390625" style="15" bestFit="1" customWidth="1"/>
    <col min="8719" max="8719" width="16.00390625" style="15" bestFit="1" customWidth="1"/>
    <col min="8720" max="8960" width="9.140625" style="15" customWidth="1"/>
    <col min="8961" max="8961" width="23.28125" style="15" customWidth="1"/>
    <col min="8962" max="8973" width="14.00390625" style="15" bestFit="1" customWidth="1"/>
    <col min="8974" max="8974" width="15.00390625" style="15" bestFit="1" customWidth="1"/>
    <col min="8975" max="8975" width="16.00390625" style="15" bestFit="1" customWidth="1"/>
    <col min="8976" max="9216" width="9.140625" style="15" customWidth="1"/>
    <col min="9217" max="9217" width="23.28125" style="15" customWidth="1"/>
    <col min="9218" max="9229" width="14.00390625" style="15" bestFit="1" customWidth="1"/>
    <col min="9230" max="9230" width="15.00390625" style="15" bestFit="1" customWidth="1"/>
    <col min="9231" max="9231" width="16.00390625" style="15" bestFit="1" customWidth="1"/>
    <col min="9232" max="9472" width="9.140625" style="15" customWidth="1"/>
    <col min="9473" max="9473" width="23.28125" style="15" customWidth="1"/>
    <col min="9474" max="9485" width="14.00390625" style="15" bestFit="1" customWidth="1"/>
    <col min="9486" max="9486" width="15.00390625" style="15" bestFit="1" customWidth="1"/>
    <col min="9487" max="9487" width="16.00390625" style="15" bestFit="1" customWidth="1"/>
    <col min="9488" max="9728" width="9.140625" style="15" customWidth="1"/>
    <col min="9729" max="9729" width="23.28125" style="15" customWidth="1"/>
    <col min="9730" max="9741" width="14.00390625" style="15" bestFit="1" customWidth="1"/>
    <col min="9742" max="9742" width="15.00390625" style="15" bestFit="1" customWidth="1"/>
    <col min="9743" max="9743" width="16.00390625" style="15" bestFit="1" customWidth="1"/>
    <col min="9744" max="9984" width="9.140625" style="15" customWidth="1"/>
    <col min="9985" max="9985" width="23.28125" style="15" customWidth="1"/>
    <col min="9986" max="9997" width="14.00390625" style="15" bestFit="1" customWidth="1"/>
    <col min="9998" max="9998" width="15.00390625" style="15" bestFit="1" customWidth="1"/>
    <col min="9999" max="9999" width="16.00390625" style="15" bestFit="1" customWidth="1"/>
    <col min="10000" max="10240" width="9.140625" style="15" customWidth="1"/>
    <col min="10241" max="10241" width="23.28125" style="15" customWidth="1"/>
    <col min="10242" max="10253" width="14.00390625" style="15" bestFit="1" customWidth="1"/>
    <col min="10254" max="10254" width="15.00390625" style="15" bestFit="1" customWidth="1"/>
    <col min="10255" max="10255" width="16.00390625" style="15" bestFit="1" customWidth="1"/>
    <col min="10256" max="10496" width="9.140625" style="15" customWidth="1"/>
    <col min="10497" max="10497" width="23.28125" style="15" customWidth="1"/>
    <col min="10498" max="10509" width="14.00390625" style="15" bestFit="1" customWidth="1"/>
    <col min="10510" max="10510" width="15.00390625" style="15" bestFit="1" customWidth="1"/>
    <col min="10511" max="10511" width="16.00390625" style="15" bestFit="1" customWidth="1"/>
    <col min="10512" max="10752" width="9.140625" style="15" customWidth="1"/>
    <col min="10753" max="10753" width="23.28125" style="15" customWidth="1"/>
    <col min="10754" max="10765" width="14.00390625" style="15" bestFit="1" customWidth="1"/>
    <col min="10766" max="10766" width="15.00390625" style="15" bestFit="1" customWidth="1"/>
    <col min="10767" max="10767" width="16.00390625" style="15" bestFit="1" customWidth="1"/>
    <col min="10768" max="11008" width="9.140625" style="15" customWidth="1"/>
    <col min="11009" max="11009" width="23.28125" style="15" customWidth="1"/>
    <col min="11010" max="11021" width="14.00390625" style="15" bestFit="1" customWidth="1"/>
    <col min="11022" max="11022" width="15.00390625" style="15" bestFit="1" customWidth="1"/>
    <col min="11023" max="11023" width="16.00390625" style="15" bestFit="1" customWidth="1"/>
    <col min="11024" max="11264" width="9.140625" style="15" customWidth="1"/>
    <col min="11265" max="11265" width="23.28125" style="15" customWidth="1"/>
    <col min="11266" max="11277" width="14.00390625" style="15" bestFit="1" customWidth="1"/>
    <col min="11278" max="11278" width="15.00390625" style="15" bestFit="1" customWidth="1"/>
    <col min="11279" max="11279" width="16.00390625" style="15" bestFit="1" customWidth="1"/>
    <col min="11280" max="11520" width="9.140625" style="15" customWidth="1"/>
    <col min="11521" max="11521" width="23.28125" style="15" customWidth="1"/>
    <col min="11522" max="11533" width="14.00390625" style="15" bestFit="1" customWidth="1"/>
    <col min="11534" max="11534" width="15.00390625" style="15" bestFit="1" customWidth="1"/>
    <col min="11535" max="11535" width="16.00390625" style="15" bestFit="1" customWidth="1"/>
    <col min="11536" max="11776" width="9.140625" style="15" customWidth="1"/>
    <col min="11777" max="11777" width="23.28125" style="15" customWidth="1"/>
    <col min="11778" max="11789" width="14.00390625" style="15" bestFit="1" customWidth="1"/>
    <col min="11790" max="11790" width="15.00390625" style="15" bestFit="1" customWidth="1"/>
    <col min="11791" max="11791" width="16.00390625" style="15" bestFit="1" customWidth="1"/>
    <col min="11792" max="12032" width="9.140625" style="15" customWidth="1"/>
    <col min="12033" max="12033" width="23.28125" style="15" customWidth="1"/>
    <col min="12034" max="12045" width="14.00390625" style="15" bestFit="1" customWidth="1"/>
    <col min="12046" max="12046" width="15.00390625" style="15" bestFit="1" customWidth="1"/>
    <col min="12047" max="12047" width="16.00390625" style="15" bestFit="1" customWidth="1"/>
    <col min="12048" max="12288" width="9.140625" style="15" customWidth="1"/>
    <col min="12289" max="12289" width="23.28125" style="15" customWidth="1"/>
    <col min="12290" max="12301" width="14.00390625" style="15" bestFit="1" customWidth="1"/>
    <col min="12302" max="12302" width="15.00390625" style="15" bestFit="1" customWidth="1"/>
    <col min="12303" max="12303" width="16.00390625" style="15" bestFit="1" customWidth="1"/>
    <col min="12304" max="12544" width="9.140625" style="15" customWidth="1"/>
    <col min="12545" max="12545" width="23.28125" style="15" customWidth="1"/>
    <col min="12546" max="12557" width="14.00390625" style="15" bestFit="1" customWidth="1"/>
    <col min="12558" max="12558" width="15.00390625" style="15" bestFit="1" customWidth="1"/>
    <col min="12559" max="12559" width="16.00390625" style="15" bestFit="1" customWidth="1"/>
    <col min="12560" max="12800" width="9.140625" style="15" customWidth="1"/>
    <col min="12801" max="12801" width="23.28125" style="15" customWidth="1"/>
    <col min="12802" max="12813" width="14.00390625" style="15" bestFit="1" customWidth="1"/>
    <col min="12814" max="12814" width="15.00390625" style="15" bestFit="1" customWidth="1"/>
    <col min="12815" max="12815" width="16.00390625" style="15" bestFit="1" customWidth="1"/>
    <col min="12816" max="13056" width="9.140625" style="15" customWidth="1"/>
    <col min="13057" max="13057" width="23.28125" style="15" customWidth="1"/>
    <col min="13058" max="13069" width="14.00390625" style="15" bestFit="1" customWidth="1"/>
    <col min="13070" max="13070" width="15.00390625" style="15" bestFit="1" customWidth="1"/>
    <col min="13071" max="13071" width="16.00390625" style="15" bestFit="1" customWidth="1"/>
    <col min="13072" max="13312" width="9.140625" style="15" customWidth="1"/>
    <col min="13313" max="13313" width="23.28125" style="15" customWidth="1"/>
    <col min="13314" max="13325" width="14.00390625" style="15" bestFit="1" customWidth="1"/>
    <col min="13326" max="13326" width="15.00390625" style="15" bestFit="1" customWidth="1"/>
    <col min="13327" max="13327" width="16.00390625" style="15" bestFit="1" customWidth="1"/>
    <col min="13328" max="13568" width="9.140625" style="15" customWidth="1"/>
    <col min="13569" max="13569" width="23.28125" style="15" customWidth="1"/>
    <col min="13570" max="13581" width="14.00390625" style="15" bestFit="1" customWidth="1"/>
    <col min="13582" max="13582" width="15.00390625" style="15" bestFit="1" customWidth="1"/>
    <col min="13583" max="13583" width="16.00390625" style="15" bestFit="1" customWidth="1"/>
    <col min="13584" max="13824" width="9.140625" style="15" customWidth="1"/>
    <col min="13825" max="13825" width="23.28125" style="15" customWidth="1"/>
    <col min="13826" max="13837" width="14.00390625" style="15" bestFit="1" customWidth="1"/>
    <col min="13838" max="13838" width="15.00390625" style="15" bestFit="1" customWidth="1"/>
    <col min="13839" max="13839" width="16.00390625" style="15" bestFit="1" customWidth="1"/>
    <col min="13840" max="14080" width="9.140625" style="15" customWidth="1"/>
    <col min="14081" max="14081" width="23.28125" style="15" customWidth="1"/>
    <col min="14082" max="14093" width="14.00390625" style="15" bestFit="1" customWidth="1"/>
    <col min="14094" max="14094" width="15.00390625" style="15" bestFit="1" customWidth="1"/>
    <col min="14095" max="14095" width="16.00390625" style="15" bestFit="1" customWidth="1"/>
    <col min="14096" max="14336" width="9.140625" style="15" customWidth="1"/>
    <col min="14337" max="14337" width="23.28125" style="15" customWidth="1"/>
    <col min="14338" max="14349" width="14.00390625" style="15" bestFit="1" customWidth="1"/>
    <col min="14350" max="14350" width="15.00390625" style="15" bestFit="1" customWidth="1"/>
    <col min="14351" max="14351" width="16.00390625" style="15" bestFit="1" customWidth="1"/>
    <col min="14352" max="14592" width="9.140625" style="15" customWidth="1"/>
    <col min="14593" max="14593" width="23.28125" style="15" customWidth="1"/>
    <col min="14594" max="14605" width="14.00390625" style="15" bestFit="1" customWidth="1"/>
    <col min="14606" max="14606" width="15.00390625" style="15" bestFit="1" customWidth="1"/>
    <col min="14607" max="14607" width="16.00390625" style="15" bestFit="1" customWidth="1"/>
    <col min="14608" max="14848" width="9.140625" style="15" customWidth="1"/>
    <col min="14849" max="14849" width="23.28125" style="15" customWidth="1"/>
    <col min="14850" max="14861" width="14.00390625" style="15" bestFit="1" customWidth="1"/>
    <col min="14862" max="14862" width="15.00390625" style="15" bestFit="1" customWidth="1"/>
    <col min="14863" max="14863" width="16.00390625" style="15" bestFit="1" customWidth="1"/>
    <col min="14864" max="15104" width="9.140625" style="15" customWidth="1"/>
    <col min="15105" max="15105" width="23.28125" style="15" customWidth="1"/>
    <col min="15106" max="15117" width="14.00390625" style="15" bestFit="1" customWidth="1"/>
    <col min="15118" max="15118" width="15.00390625" style="15" bestFit="1" customWidth="1"/>
    <col min="15119" max="15119" width="16.00390625" style="15" bestFit="1" customWidth="1"/>
    <col min="15120" max="15360" width="9.140625" style="15" customWidth="1"/>
    <col min="15361" max="15361" width="23.28125" style="15" customWidth="1"/>
    <col min="15362" max="15373" width="14.00390625" style="15" bestFit="1" customWidth="1"/>
    <col min="15374" max="15374" width="15.00390625" style="15" bestFit="1" customWidth="1"/>
    <col min="15375" max="15375" width="16.00390625" style="15" bestFit="1" customWidth="1"/>
    <col min="15376" max="15616" width="9.140625" style="15" customWidth="1"/>
    <col min="15617" max="15617" width="23.28125" style="15" customWidth="1"/>
    <col min="15618" max="15629" width="14.00390625" style="15" bestFit="1" customWidth="1"/>
    <col min="15630" max="15630" width="15.00390625" style="15" bestFit="1" customWidth="1"/>
    <col min="15631" max="15631" width="16.00390625" style="15" bestFit="1" customWidth="1"/>
    <col min="15632" max="15872" width="9.140625" style="15" customWidth="1"/>
    <col min="15873" max="15873" width="23.28125" style="15" customWidth="1"/>
    <col min="15874" max="15885" width="14.00390625" style="15" bestFit="1" customWidth="1"/>
    <col min="15886" max="15886" width="15.00390625" style="15" bestFit="1" customWidth="1"/>
    <col min="15887" max="15887" width="16.00390625" style="15" bestFit="1" customWidth="1"/>
    <col min="15888" max="16128" width="9.140625" style="15" customWidth="1"/>
    <col min="16129" max="16129" width="23.28125" style="15" customWidth="1"/>
    <col min="16130" max="16141" width="14.00390625" style="15" bestFit="1" customWidth="1"/>
    <col min="16142" max="16142" width="15.00390625" style="15" bestFit="1" customWidth="1"/>
    <col min="16143" max="16143" width="16.00390625" style="15" bestFit="1" customWidth="1"/>
    <col min="16144" max="16384" width="9.140625" style="15" customWidth="1"/>
  </cols>
  <sheetData>
    <row r="2" ht="20.25">
      <c r="A2" s="14" t="s">
        <v>258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ht="15">
      <c r="A6" s="15" t="s">
        <v>10</v>
      </c>
      <c r="B6" s="17">
        <v>18456.04</v>
      </c>
      <c r="C6" s="1">
        <v>17317.34</v>
      </c>
      <c r="D6" s="1">
        <v>19560.43</v>
      </c>
      <c r="E6" s="17">
        <v>17282</v>
      </c>
      <c r="F6" s="1">
        <v>19477.14</v>
      </c>
      <c r="G6" s="17">
        <v>16806.83</v>
      </c>
      <c r="H6" s="17">
        <v>15745.18</v>
      </c>
      <c r="I6" s="1">
        <v>17047.12</v>
      </c>
      <c r="J6" s="17">
        <v>16364.63</v>
      </c>
      <c r="K6" s="17">
        <v>18951.54</v>
      </c>
      <c r="L6" s="1">
        <v>47836.6</v>
      </c>
      <c r="M6" s="17">
        <v>21215.96</v>
      </c>
      <c r="N6" s="17">
        <f>SUM(B6:M6)</f>
        <v>246060.81</v>
      </c>
    </row>
    <row r="7" spans="1:14" ht="15">
      <c r="A7" s="15" t="s">
        <v>11</v>
      </c>
      <c r="B7" s="17">
        <v>8548.77</v>
      </c>
      <c r="C7" s="1">
        <v>8021.32</v>
      </c>
      <c r="D7" s="1">
        <v>9060.31</v>
      </c>
      <c r="E7" s="17">
        <v>8004.96</v>
      </c>
      <c r="F7" s="1">
        <v>9021.74</v>
      </c>
      <c r="G7" s="17">
        <v>7784.86</v>
      </c>
      <c r="H7" s="17">
        <v>7293.1</v>
      </c>
      <c r="I7" s="1">
        <v>7896.16</v>
      </c>
      <c r="J7" s="17">
        <v>7580.03</v>
      </c>
      <c r="K7" s="17">
        <v>8778.28</v>
      </c>
      <c r="L7" s="1">
        <v>22157.72</v>
      </c>
      <c r="M7" s="17">
        <v>9827.15</v>
      </c>
      <c r="N7" s="17">
        <f aca="true" t="shared" si="0" ref="N7:N21">SUM(B7:M7)</f>
        <v>113974.4</v>
      </c>
    </row>
    <row r="8" spans="1:14" ht="15">
      <c r="A8" s="15" t="s">
        <v>12</v>
      </c>
      <c r="B8" s="17">
        <v>685914.43</v>
      </c>
      <c r="C8" s="1">
        <v>643594.78</v>
      </c>
      <c r="D8" s="1">
        <v>726958.68</v>
      </c>
      <c r="E8" s="17">
        <v>642281.47</v>
      </c>
      <c r="F8" s="1">
        <v>723863.33</v>
      </c>
      <c r="G8" s="17">
        <v>624621.9299999998</v>
      </c>
      <c r="H8" s="17">
        <v>585165.6200000002</v>
      </c>
      <c r="I8" s="1">
        <v>633552.19</v>
      </c>
      <c r="J8" s="17">
        <v>608187.63</v>
      </c>
      <c r="K8" s="17">
        <v>704329.42</v>
      </c>
      <c r="L8" s="1">
        <v>1777835.7999999993</v>
      </c>
      <c r="M8" s="17">
        <v>788485.9800000002</v>
      </c>
      <c r="N8" s="17">
        <f t="shared" si="0"/>
        <v>9144791.26</v>
      </c>
    </row>
    <row r="9" spans="1:14" ht="15">
      <c r="A9" s="15" t="s">
        <v>13</v>
      </c>
      <c r="B9" s="17">
        <v>16366.29</v>
      </c>
      <c r="C9" s="1">
        <v>15356.52</v>
      </c>
      <c r="D9" s="1">
        <v>17345.62</v>
      </c>
      <c r="E9" s="17">
        <v>15325.18</v>
      </c>
      <c r="F9" s="1">
        <v>17271.77</v>
      </c>
      <c r="G9" s="17">
        <v>14903.81</v>
      </c>
      <c r="H9" s="17">
        <v>13962.37</v>
      </c>
      <c r="I9" s="1">
        <v>15116.89</v>
      </c>
      <c r="J9" s="17">
        <v>14511.68</v>
      </c>
      <c r="K9" s="17">
        <v>16805.68</v>
      </c>
      <c r="L9" s="1">
        <v>42420.12</v>
      </c>
      <c r="M9" s="17">
        <v>18813.7</v>
      </c>
      <c r="N9" s="17">
        <f t="shared" si="0"/>
        <v>218199.63</v>
      </c>
    </row>
    <row r="10" spans="1:14" ht="15">
      <c r="A10" s="15" t="s">
        <v>14</v>
      </c>
      <c r="B10" s="17">
        <v>18022.56</v>
      </c>
      <c r="C10" s="1">
        <v>16910.6</v>
      </c>
      <c r="D10" s="1">
        <v>19101.01</v>
      </c>
      <c r="E10" s="17">
        <v>16876.1</v>
      </c>
      <c r="F10" s="1">
        <v>19019.68</v>
      </c>
      <c r="G10" s="17">
        <v>16412.09</v>
      </c>
      <c r="H10" s="17">
        <v>15375.36</v>
      </c>
      <c r="I10" s="1">
        <v>16646.73</v>
      </c>
      <c r="J10" s="17">
        <v>15980.27</v>
      </c>
      <c r="K10" s="17">
        <v>18506.42</v>
      </c>
      <c r="L10" s="1">
        <v>46713.05</v>
      </c>
      <c r="M10" s="17">
        <v>20717.66</v>
      </c>
      <c r="N10" s="17">
        <f t="shared" si="0"/>
        <v>240281.52999999994</v>
      </c>
    </row>
    <row r="11" spans="1:14" ht="15">
      <c r="A11" s="15" t="s">
        <v>15</v>
      </c>
      <c r="B11" s="17">
        <v>289.66</v>
      </c>
      <c r="C11" s="1">
        <v>271.79</v>
      </c>
      <c r="D11" s="1">
        <v>307</v>
      </c>
      <c r="E11" s="17">
        <v>271.24</v>
      </c>
      <c r="F11" s="1">
        <v>305.69</v>
      </c>
      <c r="G11" s="17">
        <v>263.78</v>
      </c>
      <c r="H11" s="17">
        <v>247.12</v>
      </c>
      <c r="I11" s="1">
        <v>267.55</v>
      </c>
      <c r="J11" s="17">
        <v>256.84</v>
      </c>
      <c r="K11" s="17">
        <v>297.44</v>
      </c>
      <c r="L11" s="1">
        <v>750.78</v>
      </c>
      <c r="M11" s="17">
        <v>332.98</v>
      </c>
      <c r="N11" s="17">
        <f t="shared" si="0"/>
        <v>3861.8700000000003</v>
      </c>
    </row>
    <row r="12" spans="1:14" ht="15">
      <c r="A12" s="15" t="s">
        <v>16</v>
      </c>
      <c r="B12" s="17">
        <v>683.31</v>
      </c>
      <c r="C12" s="1">
        <v>641.15</v>
      </c>
      <c r="D12" s="1">
        <v>724.2</v>
      </c>
      <c r="E12" s="17">
        <v>639.84</v>
      </c>
      <c r="F12" s="1">
        <v>721.11</v>
      </c>
      <c r="G12" s="17">
        <v>622.25</v>
      </c>
      <c r="H12" s="17">
        <v>582.94</v>
      </c>
      <c r="I12" s="1">
        <v>631.14</v>
      </c>
      <c r="J12" s="17">
        <v>605.88</v>
      </c>
      <c r="K12" s="17">
        <v>701.65</v>
      </c>
      <c r="L12" s="1">
        <v>1771.08</v>
      </c>
      <c r="M12" s="17">
        <v>785.49</v>
      </c>
      <c r="N12" s="17">
        <f t="shared" si="0"/>
        <v>9110.039999999999</v>
      </c>
    </row>
    <row r="13" spans="1:14" ht="15">
      <c r="A13" s="15" t="s">
        <v>17</v>
      </c>
      <c r="B13" s="17">
        <v>5893.52</v>
      </c>
      <c r="C13" s="1">
        <v>5529.9</v>
      </c>
      <c r="D13" s="1">
        <v>6246.18</v>
      </c>
      <c r="E13" s="17">
        <v>5518.62</v>
      </c>
      <c r="F13" s="1">
        <v>6219.59</v>
      </c>
      <c r="G13" s="17">
        <v>5366.89</v>
      </c>
      <c r="H13" s="17">
        <v>5027.87</v>
      </c>
      <c r="I13" s="1">
        <v>5443.62</v>
      </c>
      <c r="J13" s="17">
        <v>5225.68</v>
      </c>
      <c r="K13" s="17">
        <v>6051.75</v>
      </c>
      <c r="L13" s="1">
        <v>15275.55</v>
      </c>
      <c r="M13" s="17">
        <v>6774.84</v>
      </c>
      <c r="N13" s="17">
        <f t="shared" si="0"/>
        <v>78574.01</v>
      </c>
    </row>
    <row r="14" spans="1:14" ht="15">
      <c r="A14" s="15" t="s">
        <v>18</v>
      </c>
      <c r="B14" s="17">
        <v>2141.41</v>
      </c>
      <c r="C14" s="1">
        <v>2009.29</v>
      </c>
      <c r="D14" s="1">
        <v>2269.55</v>
      </c>
      <c r="E14" s="17">
        <v>2005.19</v>
      </c>
      <c r="F14" s="1">
        <v>2259.89</v>
      </c>
      <c r="G14" s="17">
        <v>1950.06</v>
      </c>
      <c r="H14" s="17">
        <v>1826.88</v>
      </c>
      <c r="I14" s="1">
        <v>1977.94</v>
      </c>
      <c r="J14" s="17">
        <v>1898.75</v>
      </c>
      <c r="K14" s="17">
        <v>2198.9</v>
      </c>
      <c r="L14" s="1">
        <v>5550.37</v>
      </c>
      <c r="M14" s="17">
        <v>2461.64</v>
      </c>
      <c r="N14" s="17">
        <f t="shared" si="0"/>
        <v>28549.87</v>
      </c>
    </row>
    <row r="15" spans="1:14" ht="15">
      <c r="A15" s="15" t="s">
        <v>19</v>
      </c>
      <c r="B15" s="17">
        <v>1694.76</v>
      </c>
      <c r="C15" s="1">
        <v>1590.2</v>
      </c>
      <c r="D15" s="1">
        <v>1796.18</v>
      </c>
      <c r="E15" s="17">
        <v>1586.95</v>
      </c>
      <c r="F15" s="1">
        <v>1788.53</v>
      </c>
      <c r="G15" s="17">
        <v>1543.32</v>
      </c>
      <c r="H15" s="17">
        <v>1445.83</v>
      </c>
      <c r="I15" s="1">
        <v>1565.39</v>
      </c>
      <c r="J15" s="17">
        <v>1502.72</v>
      </c>
      <c r="K15" s="17">
        <v>1740.26</v>
      </c>
      <c r="L15" s="1">
        <v>4392.69</v>
      </c>
      <c r="M15" s="17">
        <v>1948.2</v>
      </c>
      <c r="N15" s="17">
        <f t="shared" si="0"/>
        <v>22595.03</v>
      </c>
    </row>
    <row r="16" spans="1:14" ht="15">
      <c r="A16" s="15" t="s">
        <v>20</v>
      </c>
      <c r="B16" s="17">
        <v>17879.42</v>
      </c>
      <c r="C16" s="1">
        <v>16776.29</v>
      </c>
      <c r="D16" s="1">
        <v>18949.3</v>
      </c>
      <c r="E16" s="17">
        <v>16742.06</v>
      </c>
      <c r="F16" s="1">
        <v>18868.62</v>
      </c>
      <c r="G16" s="17">
        <v>16281.74</v>
      </c>
      <c r="H16" s="17">
        <v>15253.25</v>
      </c>
      <c r="I16" s="1">
        <v>16514.52</v>
      </c>
      <c r="J16" s="17">
        <v>15853.35</v>
      </c>
      <c r="K16" s="17">
        <v>18359.43</v>
      </c>
      <c r="L16" s="1">
        <v>46342.04</v>
      </c>
      <c r="M16" s="17">
        <v>20553.11</v>
      </c>
      <c r="N16" s="17">
        <f t="shared" si="0"/>
        <v>238373.13</v>
      </c>
    </row>
    <row r="17" spans="1:14" ht="15">
      <c r="A17" s="15" t="s">
        <v>21</v>
      </c>
      <c r="B17" s="17">
        <v>1573.9</v>
      </c>
      <c r="C17" s="1">
        <v>1476.8</v>
      </c>
      <c r="D17" s="1">
        <v>1668.08</v>
      </c>
      <c r="E17" s="17">
        <v>1473.78</v>
      </c>
      <c r="F17" s="1">
        <v>1660.98</v>
      </c>
      <c r="G17" s="17">
        <v>1433.26</v>
      </c>
      <c r="H17" s="17">
        <v>1342.72</v>
      </c>
      <c r="I17" s="1">
        <v>1453.75</v>
      </c>
      <c r="J17" s="17">
        <v>1395.55</v>
      </c>
      <c r="K17" s="17">
        <v>1616.16</v>
      </c>
      <c r="L17" s="1">
        <v>4079.43</v>
      </c>
      <c r="M17" s="17">
        <v>1809.26</v>
      </c>
      <c r="N17" s="17">
        <f t="shared" si="0"/>
        <v>20983.669999999995</v>
      </c>
    </row>
    <row r="18" spans="1:14" ht="15">
      <c r="A18" s="15" t="s">
        <v>22</v>
      </c>
      <c r="B18" s="17">
        <v>15107.37</v>
      </c>
      <c r="C18" s="1">
        <v>14175.27</v>
      </c>
      <c r="D18" s="1">
        <v>16011.37</v>
      </c>
      <c r="E18" s="17">
        <v>14146.34</v>
      </c>
      <c r="F18" s="1">
        <v>15943.2</v>
      </c>
      <c r="G18" s="17">
        <v>13757.39</v>
      </c>
      <c r="H18" s="17">
        <v>12888.36</v>
      </c>
      <c r="I18" s="1">
        <v>13954.08</v>
      </c>
      <c r="J18" s="17">
        <v>13395.42</v>
      </c>
      <c r="K18" s="17">
        <v>15512.96</v>
      </c>
      <c r="L18" s="1">
        <v>39157.1</v>
      </c>
      <c r="M18" s="17">
        <v>17366.52</v>
      </c>
      <c r="N18" s="17">
        <f t="shared" si="0"/>
        <v>201415.38</v>
      </c>
    </row>
    <row r="19" spans="1:14" ht="15">
      <c r="A19" s="15" t="s">
        <v>23</v>
      </c>
      <c r="B19" s="17">
        <v>2323.38</v>
      </c>
      <c r="C19" s="1">
        <v>2180.03</v>
      </c>
      <c r="D19" s="1">
        <v>2462.41</v>
      </c>
      <c r="E19" s="17">
        <v>2175.58</v>
      </c>
      <c r="F19" s="1">
        <v>2451.92</v>
      </c>
      <c r="G19" s="17">
        <v>2115.76</v>
      </c>
      <c r="H19" s="17">
        <v>1982.12</v>
      </c>
      <c r="I19" s="1">
        <v>2146.01</v>
      </c>
      <c r="J19" s="17">
        <v>2060.1</v>
      </c>
      <c r="K19" s="17">
        <v>2385.76</v>
      </c>
      <c r="L19" s="1">
        <v>6022.01</v>
      </c>
      <c r="M19" s="17">
        <v>2670.82</v>
      </c>
      <c r="N19" s="17">
        <f t="shared" si="0"/>
        <v>30975.9</v>
      </c>
    </row>
    <row r="20" spans="1:14" ht="15">
      <c r="A20" s="15" t="s">
        <v>24</v>
      </c>
      <c r="B20" s="17">
        <v>1356.15</v>
      </c>
      <c r="C20" s="1">
        <v>1272.48</v>
      </c>
      <c r="D20" s="1">
        <v>1437.3</v>
      </c>
      <c r="E20" s="17">
        <v>1269.88</v>
      </c>
      <c r="F20" s="1">
        <v>1431.18</v>
      </c>
      <c r="G20" s="17">
        <v>1234.96</v>
      </c>
      <c r="H20" s="17">
        <v>1156.95</v>
      </c>
      <c r="I20" s="1">
        <v>1252.62</v>
      </c>
      <c r="J20" s="17">
        <v>1202.47</v>
      </c>
      <c r="K20" s="17">
        <v>1392.56</v>
      </c>
      <c r="L20" s="1">
        <v>3515.03</v>
      </c>
      <c r="M20" s="17">
        <v>1558.95</v>
      </c>
      <c r="N20" s="17">
        <f t="shared" si="0"/>
        <v>18080.53</v>
      </c>
    </row>
    <row r="21" spans="1:14" ht="15">
      <c r="A21" s="15" t="s">
        <v>25</v>
      </c>
      <c r="B21" s="17">
        <v>145953.59</v>
      </c>
      <c r="C21" s="1">
        <v>136948.53</v>
      </c>
      <c r="D21" s="17">
        <v>154687.27</v>
      </c>
      <c r="E21" s="17">
        <v>136669.07</v>
      </c>
      <c r="F21" s="1">
        <v>154028.62</v>
      </c>
      <c r="G21" s="17">
        <v>132911.35</v>
      </c>
      <c r="H21" s="17">
        <v>124515.57</v>
      </c>
      <c r="I21" s="1">
        <v>134811.59</v>
      </c>
      <c r="J21" s="17">
        <v>129414.35</v>
      </c>
      <c r="K21" s="17">
        <v>149872.06</v>
      </c>
      <c r="L21" s="1">
        <v>378300.13</v>
      </c>
      <c r="M21" s="17">
        <v>167779.48</v>
      </c>
      <c r="N21" s="17">
        <f t="shared" si="0"/>
        <v>1945891.6100000003</v>
      </c>
    </row>
    <row r="22" spans="1:14" ht="15">
      <c r="A22" s="15" t="s">
        <v>26</v>
      </c>
      <c r="B22" s="17">
        <v>3408.1</v>
      </c>
      <c r="C22" s="17">
        <v>3197.82</v>
      </c>
      <c r="D22" s="17">
        <v>3612.03</v>
      </c>
      <c r="E22" s="17">
        <v>3191.3</v>
      </c>
      <c r="F22" s="17">
        <v>3596.65</v>
      </c>
      <c r="G22" s="17">
        <v>3103.55</v>
      </c>
      <c r="H22" s="17">
        <v>2907.51</v>
      </c>
      <c r="I22" s="17">
        <v>3147.92</v>
      </c>
      <c r="J22" s="17">
        <v>3021.9</v>
      </c>
      <c r="K22" s="17">
        <v>3499.59</v>
      </c>
      <c r="L22" s="13">
        <v>8833.51</v>
      </c>
      <c r="M22" s="17">
        <v>3917.74</v>
      </c>
      <c r="N22" s="17">
        <f>SUM(B22:M22)</f>
        <v>45437.619999999995</v>
      </c>
    </row>
    <row r="23" spans="2:14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5" ht="15">
      <c r="A24" s="15" t="s">
        <v>9</v>
      </c>
      <c r="B24" s="20">
        <f>SUM(B6:B23)</f>
        <v>945612.6600000004</v>
      </c>
      <c r="C24" s="20">
        <f aca="true" t="shared" si="1" ref="C24:M24">SUM(C6:C23)</f>
        <v>887270.1100000002</v>
      </c>
      <c r="D24" s="20">
        <f t="shared" si="1"/>
        <v>1002196.9200000003</v>
      </c>
      <c r="E24" s="20">
        <f t="shared" si="1"/>
        <v>885459.5599999998</v>
      </c>
      <c r="F24" s="20">
        <f t="shared" si="1"/>
        <v>997929.64</v>
      </c>
      <c r="G24" s="20">
        <f t="shared" si="1"/>
        <v>861113.83</v>
      </c>
      <c r="H24" s="20">
        <f t="shared" si="1"/>
        <v>806718.75</v>
      </c>
      <c r="I24" s="20">
        <f t="shared" si="1"/>
        <v>873425.22</v>
      </c>
      <c r="J24" s="20">
        <f t="shared" si="1"/>
        <v>838457.2500000001</v>
      </c>
      <c r="K24" s="20">
        <f t="shared" si="1"/>
        <v>970999.8600000002</v>
      </c>
      <c r="L24" s="20">
        <f t="shared" si="1"/>
        <v>2450953.01</v>
      </c>
      <c r="M24" s="20">
        <f t="shared" si="1"/>
        <v>1087019.48</v>
      </c>
      <c r="N24" s="20">
        <f>SUM(N6:N22)</f>
        <v>12607156.289999997</v>
      </c>
      <c r="O24" s="1"/>
    </row>
    <row r="25" spans="3:14" ht="15">
      <c r="C25" s="1"/>
      <c r="N25" s="17"/>
    </row>
    <row r="26" spans="1:15" ht="15">
      <c r="A26" s="15" t="s">
        <v>46</v>
      </c>
      <c r="B26" s="1">
        <v>45214.87</v>
      </c>
      <c r="C26" s="1">
        <v>45214.83</v>
      </c>
      <c r="D26" s="1">
        <v>45214.83</v>
      </c>
      <c r="E26" s="1">
        <v>45214.83</v>
      </c>
      <c r="F26" s="1">
        <v>45214.83</v>
      </c>
      <c r="G26" s="1">
        <v>45214.83</v>
      </c>
      <c r="H26" s="1">
        <v>45214.83</v>
      </c>
      <c r="I26" s="1">
        <v>45214.83</v>
      </c>
      <c r="J26" s="1">
        <v>45214.83</v>
      </c>
      <c r="K26" s="1">
        <v>45214.83</v>
      </c>
      <c r="L26" s="1">
        <v>45214.83</v>
      </c>
      <c r="M26" s="1">
        <v>45214.83</v>
      </c>
      <c r="N26" s="17">
        <f>SUM(B26:M26)</f>
        <v>542578.0000000001</v>
      </c>
      <c r="O26" s="1"/>
    </row>
    <row r="27" spans="1:14" ht="15">
      <c r="A27" s="15" t="s">
        <v>47</v>
      </c>
      <c r="B27" s="1">
        <v>6990.48</v>
      </c>
      <c r="C27" s="1">
        <v>10118.64</v>
      </c>
      <c r="D27" s="1">
        <v>7636.86</v>
      </c>
      <c r="E27" s="1">
        <v>8587.28</v>
      </c>
      <c r="F27" s="1">
        <v>3275.18</v>
      </c>
      <c r="G27" s="1">
        <v>4750.5</v>
      </c>
      <c r="H27" s="1">
        <v>5043.36</v>
      </c>
      <c r="I27" s="1">
        <v>20996.98</v>
      </c>
      <c r="J27" s="1">
        <v>1669.42</v>
      </c>
      <c r="K27" s="1">
        <v>160.4</v>
      </c>
      <c r="L27" s="1">
        <v>2602.28</v>
      </c>
      <c r="M27" s="1">
        <v>1085.28</v>
      </c>
      <c r="N27" s="17">
        <f>SUM(B27:M27)</f>
        <v>72916.65999999999</v>
      </c>
    </row>
    <row r="28" spans="2:14" ht="15">
      <c r="B28" s="1"/>
      <c r="C28" s="1"/>
      <c r="D28" s="1"/>
      <c r="E28" s="1"/>
      <c r="F28" s="1"/>
      <c r="H28" s="1"/>
      <c r="I28" s="1"/>
      <c r="K28" s="1"/>
      <c r="L28" s="1"/>
      <c r="M28" s="1"/>
      <c r="N28" s="17"/>
    </row>
    <row r="29" spans="1:15" ht="15">
      <c r="A29" s="15" t="s">
        <v>48</v>
      </c>
      <c r="B29" s="1">
        <v>6935792.72</v>
      </c>
      <c r="C29" s="1">
        <v>6527394.62</v>
      </c>
      <c r="D29" s="1">
        <v>7330919.77</v>
      </c>
      <c r="E29" s="1">
        <v>6514720.67</v>
      </c>
      <c r="F29" s="33">
        <v>7248111.35</v>
      </c>
      <c r="G29" s="1">
        <v>6333800.64</v>
      </c>
      <c r="H29" s="1">
        <v>5961435.06</v>
      </c>
      <c r="I29" s="1">
        <v>6429430.37</v>
      </c>
      <c r="J29" s="1">
        <v>6185704.58</v>
      </c>
      <c r="K29" s="1">
        <v>7113502.77</v>
      </c>
      <c r="L29" s="1">
        <v>17473174.88</v>
      </c>
      <c r="M29" s="1">
        <v>8720445.66</v>
      </c>
      <c r="N29" s="17">
        <f>SUM(B29:M29)</f>
        <v>92774433.08999999</v>
      </c>
      <c r="O29" s="1"/>
    </row>
    <row r="30" ht="12.75"/>
    <row r="31" spans="1:15" ht="15.75" thickBot="1">
      <c r="A31" s="15" t="s">
        <v>49</v>
      </c>
      <c r="B31" s="34">
        <f>SUM(B24:B29)</f>
        <v>7933610.73</v>
      </c>
      <c r="C31" s="34">
        <f>SUM(C24:C29)</f>
        <v>7469998.2</v>
      </c>
      <c r="D31" s="34">
        <f>SUM(D24:D29)</f>
        <v>8385968.38</v>
      </c>
      <c r="E31" s="34">
        <f aca="true" t="shared" si="2" ref="E31:N31">SUM(E24:E29)</f>
        <v>7453982.34</v>
      </c>
      <c r="F31" s="34">
        <f t="shared" si="2"/>
        <v>8294531</v>
      </c>
      <c r="G31" s="34">
        <f t="shared" si="2"/>
        <v>7244879.8</v>
      </c>
      <c r="H31" s="34">
        <f t="shared" si="2"/>
        <v>6818412</v>
      </c>
      <c r="I31" s="34">
        <f t="shared" si="2"/>
        <v>7369067.4</v>
      </c>
      <c r="J31" s="34">
        <f t="shared" si="2"/>
        <v>7071046.08</v>
      </c>
      <c r="K31" s="34">
        <f t="shared" si="2"/>
        <v>8129877.859999999</v>
      </c>
      <c r="L31" s="34">
        <f t="shared" si="2"/>
        <v>19971945</v>
      </c>
      <c r="M31" s="34">
        <f t="shared" si="2"/>
        <v>9853765.25</v>
      </c>
      <c r="N31" s="34">
        <f t="shared" si="2"/>
        <v>105997084.03999999</v>
      </c>
      <c r="O31" s="35"/>
    </row>
    <row r="32" spans="2:15" ht="15.75" thickTop="1">
      <c r="B32" s="35"/>
      <c r="C32" s="1"/>
      <c r="D32" s="1"/>
      <c r="E32" s="1"/>
      <c r="F32" s="1"/>
      <c r="G32" s="1"/>
      <c r="H32" s="1"/>
      <c r="I32" s="1"/>
      <c r="J32" s="1"/>
      <c r="K32" s="1"/>
      <c r="M32" s="1"/>
      <c r="O32" s="36"/>
    </row>
    <row r="33" spans="1:15" ht="15">
      <c r="A33" s="15" t="s">
        <v>50</v>
      </c>
      <c r="B33" s="1">
        <v>0</v>
      </c>
      <c r="C33" s="1"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7">
        <f>SUM(B33:M33)</f>
        <v>0</v>
      </c>
      <c r="O33" s="1"/>
    </row>
    <row r="34" spans="1:15" ht="15">
      <c r="A34" s="15" t="s">
        <v>51</v>
      </c>
      <c r="B34" s="1">
        <v>0</v>
      </c>
      <c r="C34" s="1"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7">
        <f>SUM(B34:M34)</f>
        <v>0</v>
      </c>
      <c r="O34" s="17"/>
    </row>
    <row r="35" spans="1:15" ht="15">
      <c r="A35" s="15" t="s">
        <v>52</v>
      </c>
      <c r="B35" s="1">
        <v>385364.33</v>
      </c>
      <c r="C35" s="1">
        <v>826248.64</v>
      </c>
      <c r="D35" s="1">
        <v>887839.39</v>
      </c>
      <c r="E35" s="1">
        <f>1037964.08-37.5-206.43</f>
        <v>1037720.1499999999</v>
      </c>
      <c r="F35" s="1">
        <v>913999.41</v>
      </c>
      <c r="G35" s="1">
        <v>1010737.1</v>
      </c>
      <c r="H35" s="1">
        <v>970258.08</v>
      </c>
      <c r="I35" s="1">
        <f>911427.75-366.03-45.07</f>
        <v>911016.65</v>
      </c>
      <c r="J35" s="1">
        <v>1140389.19</v>
      </c>
      <c r="K35" s="1">
        <v>1087438.43</v>
      </c>
      <c r="L35" s="1">
        <v>1059029.78</v>
      </c>
      <c r="M35" s="1">
        <v>1097155.43</v>
      </c>
      <c r="N35" s="17">
        <f>SUM(B35:M35)</f>
        <v>11327196.579999998</v>
      </c>
      <c r="O35" s="1"/>
    </row>
    <row r="36" spans="1:14" ht="15">
      <c r="A36" s="15" t="s">
        <v>53</v>
      </c>
      <c r="B36" s="37">
        <f>9937200+3600</f>
        <v>9940800</v>
      </c>
      <c r="C36" s="37">
        <f>9360900+0</f>
        <v>9360900</v>
      </c>
      <c r="D36" s="37">
        <v>10509600</v>
      </c>
      <c r="E36" s="37">
        <v>9340350</v>
      </c>
      <c r="F36" s="37">
        <v>10383600</v>
      </c>
      <c r="G36" s="37">
        <v>9074700</v>
      </c>
      <c r="H36" s="38">
        <v>8544000</v>
      </c>
      <c r="I36" s="37">
        <v>9234000</v>
      </c>
      <c r="J36" s="37">
        <v>8861100</v>
      </c>
      <c r="K36" s="37">
        <v>10187250</v>
      </c>
      <c r="L36" s="37">
        <v>25026600</v>
      </c>
      <c r="M36" s="37">
        <v>11345100</v>
      </c>
      <c r="N36" s="39">
        <f>SUM(B36:M36)</f>
        <v>131808000</v>
      </c>
    </row>
    <row r="38" spans="9:10" ht="15">
      <c r="I38" s="35"/>
      <c r="J38" s="35"/>
    </row>
    <row r="39" spans="10:14" ht="15">
      <c r="J39" s="1"/>
      <c r="N39" s="17"/>
    </row>
    <row r="41" ht="15">
      <c r="A41" s="15" t="str">
        <f ca="1">CELL("filename")</f>
        <v>S:\Div - Adm Svc\Distribution &amp; Statistics\Distributions\FY 15 MONTHLY CTX\Million $ and Stat Reports\[Sales Statistics- Breakdown by County May.xlsm]7-27-15</v>
      </c>
    </row>
    <row r="42" ht="15">
      <c r="N42" s="1"/>
    </row>
    <row r="43" ht="15">
      <c r="B43" s="40"/>
    </row>
    <row r="44" ht="15">
      <c r="B44" s="1"/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 topLeftCell="A1">
      <selection activeCell="M37" sqref="M37"/>
    </sheetView>
  </sheetViews>
  <sheetFormatPr defaultColWidth="9.140625" defaultRowHeight="15"/>
  <cols>
    <col min="1" max="1" width="24.7109375" style="15" customWidth="1"/>
    <col min="2" max="3" width="12.8515625" style="15" customWidth="1"/>
    <col min="4" max="7" width="12.8515625" style="15" bestFit="1" customWidth="1"/>
    <col min="8" max="8" width="14.00390625" style="15" bestFit="1" customWidth="1"/>
    <col min="9" max="13" width="12.8515625" style="15" bestFit="1" customWidth="1"/>
    <col min="14" max="14" width="14.421875" style="15" bestFit="1" customWidth="1"/>
    <col min="15" max="256" width="9.140625" style="15" customWidth="1"/>
    <col min="257" max="257" width="24.7109375" style="15" customWidth="1"/>
    <col min="258" max="259" width="12.8515625" style="15" customWidth="1"/>
    <col min="260" max="263" width="12.8515625" style="15" bestFit="1" customWidth="1"/>
    <col min="264" max="264" width="14.00390625" style="15" bestFit="1" customWidth="1"/>
    <col min="265" max="269" width="12.8515625" style="15" bestFit="1" customWidth="1"/>
    <col min="270" max="270" width="14.421875" style="15" bestFit="1" customWidth="1"/>
    <col min="271" max="512" width="9.140625" style="15" customWidth="1"/>
    <col min="513" max="513" width="24.7109375" style="15" customWidth="1"/>
    <col min="514" max="515" width="12.8515625" style="15" customWidth="1"/>
    <col min="516" max="519" width="12.8515625" style="15" bestFit="1" customWidth="1"/>
    <col min="520" max="520" width="14.00390625" style="15" bestFit="1" customWidth="1"/>
    <col min="521" max="525" width="12.8515625" style="15" bestFit="1" customWidth="1"/>
    <col min="526" max="526" width="14.421875" style="15" bestFit="1" customWidth="1"/>
    <col min="527" max="768" width="9.140625" style="15" customWidth="1"/>
    <col min="769" max="769" width="24.7109375" style="15" customWidth="1"/>
    <col min="770" max="771" width="12.8515625" style="15" customWidth="1"/>
    <col min="772" max="775" width="12.8515625" style="15" bestFit="1" customWidth="1"/>
    <col min="776" max="776" width="14.00390625" style="15" bestFit="1" customWidth="1"/>
    <col min="777" max="781" width="12.8515625" style="15" bestFit="1" customWidth="1"/>
    <col min="782" max="782" width="14.421875" style="15" bestFit="1" customWidth="1"/>
    <col min="783" max="1024" width="9.140625" style="15" customWidth="1"/>
    <col min="1025" max="1025" width="24.7109375" style="15" customWidth="1"/>
    <col min="1026" max="1027" width="12.8515625" style="15" customWidth="1"/>
    <col min="1028" max="1031" width="12.8515625" style="15" bestFit="1" customWidth="1"/>
    <col min="1032" max="1032" width="14.00390625" style="15" bestFit="1" customWidth="1"/>
    <col min="1033" max="1037" width="12.8515625" style="15" bestFit="1" customWidth="1"/>
    <col min="1038" max="1038" width="14.421875" style="15" bestFit="1" customWidth="1"/>
    <col min="1039" max="1280" width="9.140625" style="15" customWidth="1"/>
    <col min="1281" max="1281" width="24.7109375" style="15" customWidth="1"/>
    <col min="1282" max="1283" width="12.8515625" style="15" customWidth="1"/>
    <col min="1284" max="1287" width="12.8515625" style="15" bestFit="1" customWidth="1"/>
    <col min="1288" max="1288" width="14.00390625" style="15" bestFit="1" customWidth="1"/>
    <col min="1289" max="1293" width="12.8515625" style="15" bestFit="1" customWidth="1"/>
    <col min="1294" max="1294" width="14.421875" style="15" bestFit="1" customWidth="1"/>
    <col min="1295" max="1536" width="9.140625" style="15" customWidth="1"/>
    <col min="1537" max="1537" width="24.7109375" style="15" customWidth="1"/>
    <col min="1538" max="1539" width="12.8515625" style="15" customWidth="1"/>
    <col min="1540" max="1543" width="12.8515625" style="15" bestFit="1" customWidth="1"/>
    <col min="1544" max="1544" width="14.00390625" style="15" bestFit="1" customWidth="1"/>
    <col min="1545" max="1549" width="12.8515625" style="15" bestFit="1" customWidth="1"/>
    <col min="1550" max="1550" width="14.421875" style="15" bestFit="1" customWidth="1"/>
    <col min="1551" max="1792" width="9.140625" style="15" customWidth="1"/>
    <col min="1793" max="1793" width="24.7109375" style="15" customWidth="1"/>
    <col min="1794" max="1795" width="12.8515625" style="15" customWidth="1"/>
    <col min="1796" max="1799" width="12.8515625" style="15" bestFit="1" customWidth="1"/>
    <col min="1800" max="1800" width="14.00390625" style="15" bestFit="1" customWidth="1"/>
    <col min="1801" max="1805" width="12.8515625" style="15" bestFit="1" customWidth="1"/>
    <col min="1806" max="1806" width="14.421875" style="15" bestFit="1" customWidth="1"/>
    <col min="1807" max="2048" width="9.140625" style="15" customWidth="1"/>
    <col min="2049" max="2049" width="24.7109375" style="15" customWidth="1"/>
    <col min="2050" max="2051" width="12.8515625" style="15" customWidth="1"/>
    <col min="2052" max="2055" width="12.8515625" style="15" bestFit="1" customWidth="1"/>
    <col min="2056" max="2056" width="14.00390625" style="15" bestFit="1" customWidth="1"/>
    <col min="2057" max="2061" width="12.8515625" style="15" bestFit="1" customWidth="1"/>
    <col min="2062" max="2062" width="14.421875" style="15" bestFit="1" customWidth="1"/>
    <col min="2063" max="2304" width="9.140625" style="15" customWidth="1"/>
    <col min="2305" max="2305" width="24.7109375" style="15" customWidth="1"/>
    <col min="2306" max="2307" width="12.8515625" style="15" customWidth="1"/>
    <col min="2308" max="2311" width="12.8515625" style="15" bestFit="1" customWidth="1"/>
    <col min="2312" max="2312" width="14.00390625" style="15" bestFit="1" customWidth="1"/>
    <col min="2313" max="2317" width="12.8515625" style="15" bestFit="1" customWidth="1"/>
    <col min="2318" max="2318" width="14.421875" style="15" bestFit="1" customWidth="1"/>
    <col min="2319" max="2560" width="9.140625" style="15" customWidth="1"/>
    <col min="2561" max="2561" width="24.7109375" style="15" customWidth="1"/>
    <col min="2562" max="2563" width="12.8515625" style="15" customWidth="1"/>
    <col min="2564" max="2567" width="12.8515625" style="15" bestFit="1" customWidth="1"/>
    <col min="2568" max="2568" width="14.00390625" style="15" bestFit="1" customWidth="1"/>
    <col min="2569" max="2573" width="12.8515625" style="15" bestFit="1" customWidth="1"/>
    <col min="2574" max="2574" width="14.421875" style="15" bestFit="1" customWidth="1"/>
    <col min="2575" max="2816" width="9.140625" style="15" customWidth="1"/>
    <col min="2817" max="2817" width="24.7109375" style="15" customWidth="1"/>
    <col min="2818" max="2819" width="12.8515625" style="15" customWidth="1"/>
    <col min="2820" max="2823" width="12.8515625" style="15" bestFit="1" customWidth="1"/>
    <col min="2824" max="2824" width="14.00390625" style="15" bestFit="1" customWidth="1"/>
    <col min="2825" max="2829" width="12.8515625" style="15" bestFit="1" customWidth="1"/>
    <col min="2830" max="2830" width="14.421875" style="15" bestFit="1" customWidth="1"/>
    <col min="2831" max="3072" width="9.140625" style="15" customWidth="1"/>
    <col min="3073" max="3073" width="24.7109375" style="15" customWidth="1"/>
    <col min="3074" max="3075" width="12.8515625" style="15" customWidth="1"/>
    <col min="3076" max="3079" width="12.8515625" style="15" bestFit="1" customWidth="1"/>
    <col min="3080" max="3080" width="14.00390625" style="15" bestFit="1" customWidth="1"/>
    <col min="3081" max="3085" width="12.8515625" style="15" bestFit="1" customWidth="1"/>
    <col min="3086" max="3086" width="14.421875" style="15" bestFit="1" customWidth="1"/>
    <col min="3087" max="3328" width="9.140625" style="15" customWidth="1"/>
    <col min="3329" max="3329" width="24.7109375" style="15" customWidth="1"/>
    <col min="3330" max="3331" width="12.8515625" style="15" customWidth="1"/>
    <col min="3332" max="3335" width="12.8515625" style="15" bestFit="1" customWidth="1"/>
    <col min="3336" max="3336" width="14.00390625" style="15" bestFit="1" customWidth="1"/>
    <col min="3337" max="3341" width="12.8515625" style="15" bestFit="1" customWidth="1"/>
    <col min="3342" max="3342" width="14.421875" style="15" bestFit="1" customWidth="1"/>
    <col min="3343" max="3584" width="9.140625" style="15" customWidth="1"/>
    <col min="3585" max="3585" width="24.7109375" style="15" customWidth="1"/>
    <col min="3586" max="3587" width="12.8515625" style="15" customWidth="1"/>
    <col min="3588" max="3591" width="12.8515625" style="15" bestFit="1" customWidth="1"/>
    <col min="3592" max="3592" width="14.00390625" style="15" bestFit="1" customWidth="1"/>
    <col min="3593" max="3597" width="12.8515625" style="15" bestFit="1" customWidth="1"/>
    <col min="3598" max="3598" width="14.421875" style="15" bestFit="1" customWidth="1"/>
    <col min="3599" max="3840" width="9.140625" style="15" customWidth="1"/>
    <col min="3841" max="3841" width="24.7109375" style="15" customWidth="1"/>
    <col min="3842" max="3843" width="12.8515625" style="15" customWidth="1"/>
    <col min="3844" max="3847" width="12.8515625" style="15" bestFit="1" customWidth="1"/>
    <col min="3848" max="3848" width="14.00390625" style="15" bestFit="1" customWidth="1"/>
    <col min="3849" max="3853" width="12.8515625" style="15" bestFit="1" customWidth="1"/>
    <col min="3854" max="3854" width="14.421875" style="15" bestFit="1" customWidth="1"/>
    <col min="3855" max="4096" width="9.140625" style="15" customWidth="1"/>
    <col min="4097" max="4097" width="24.7109375" style="15" customWidth="1"/>
    <col min="4098" max="4099" width="12.8515625" style="15" customWidth="1"/>
    <col min="4100" max="4103" width="12.8515625" style="15" bestFit="1" customWidth="1"/>
    <col min="4104" max="4104" width="14.00390625" style="15" bestFit="1" customWidth="1"/>
    <col min="4105" max="4109" width="12.8515625" style="15" bestFit="1" customWidth="1"/>
    <col min="4110" max="4110" width="14.421875" style="15" bestFit="1" customWidth="1"/>
    <col min="4111" max="4352" width="9.140625" style="15" customWidth="1"/>
    <col min="4353" max="4353" width="24.7109375" style="15" customWidth="1"/>
    <col min="4354" max="4355" width="12.8515625" style="15" customWidth="1"/>
    <col min="4356" max="4359" width="12.8515625" style="15" bestFit="1" customWidth="1"/>
    <col min="4360" max="4360" width="14.00390625" style="15" bestFit="1" customWidth="1"/>
    <col min="4361" max="4365" width="12.8515625" style="15" bestFit="1" customWidth="1"/>
    <col min="4366" max="4366" width="14.421875" style="15" bestFit="1" customWidth="1"/>
    <col min="4367" max="4608" width="9.140625" style="15" customWidth="1"/>
    <col min="4609" max="4609" width="24.7109375" style="15" customWidth="1"/>
    <col min="4610" max="4611" width="12.8515625" style="15" customWidth="1"/>
    <col min="4612" max="4615" width="12.8515625" style="15" bestFit="1" customWidth="1"/>
    <col min="4616" max="4616" width="14.00390625" style="15" bestFit="1" customWidth="1"/>
    <col min="4617" max="4621" width="12.8515625" style="15" bestFit="1" customWidth="1"/>
    <col min="4622" max="4622" width="14.421875" style="15" bestFit="1" customWidth="1"/>
    <col min="4623" max="4864" width="9.140625" style="15" customWidth="1"/>
    <col min="4865" max="4865" width="24.7109375" style="15" customWidth="1"/>
    <col min="4866" max="4867" width="12.8515625" style="15" customWidth="1"/>
    <col min="4868" max="4871" width="12.8515625" style="15" bestFit="1" customWidth="1"/>
    <col min="4872" max="4872" width="14.00390625" style="15" bestFit="1" customWidth="1"/>
    <col min="4873" max="4877" width="12.8515625" style="15" bestFit="1" customWidth="1"/>
    <col min="4878" max="4878" width="14.421875" style="15" bestFit="1" customWidth="1"/>
    <col min="4879" max="5120" width="9.140625" style="15" customWidth="1"/>
    <col min="5121" max="5121" width="24.7109375" style="15" customWidth="1"/>
    <col min="5122" max="5123" width="12.8515625" style="15" customWidth="1"/>
    <col min="5124" max="5127" width="12.8515625" style="15" bestFit="1" customWidth="1"/>
    <col min="5128" max="5128" width="14.00390625" style="15" bestFit="1" customWidth="1"/>
    <col min="5129" max="5133" width="12.8515625" style="15" bestFit="1" customWidth="1"/>
    <col min="5134" max="5134" width="14.421875" style="15" bestFit="1" customWidth="1"/>
    <col min="5135" max="5376" width="9.140625" style="15" customWidth="1"/>
    <col min="5377" max="5377" width="24.7109375" style="15" customWidth="1"/>
    <col min="5378" max="5379" width="12.8515625" style="15" customWidth="1"/>
    <col min="5380" max="5383" width="12.8515625" style="15" bestFit="1" customWidth="1"/>
    <col min="5384" max="5384" width="14.00390625" style="15" bestFit="1" customWidth="1"/>
    <col min="5385" max="5389" width="12.8515625" style="15" bestFit="1" customWidth="1"/>
    <col min="5390" max="5390" width="14.421875" style="15" bestFit="1" customWidth="1"/>
    <col min="5391" max="5632" width="9.140625" style="15" customWidth="1"/>
    <col min="5633" max="5633" width="24.7109375" style="15" customWidth="1"/>
    <col min="5634" max="5635" width="12.8515625" style="15" customWidth="1"/>
    <col min="5636" max="5639" width="12.8515625" style="15" bestFit="1" customWidth="1"/>
    <col min="5640" max="5640" width="14.00390625" style="15" bestFit="1" customWidth="1"/>
    <col min="5641" max="5645" width="12.8515625" style="15" bestFit="1" customWidth="1"/>
    <col min="5646" max="5646" width="14.421875" style="15" bestFit="1" customWidth="1"/>
    <col min="5647" max="5888" width="9.140625" style="15" customWidth="1"/>
    <col min="5889" max="5889" width="24.7109375" style="15" customWidth="1"/>
    <col min="5890" max="5891" width="12.8515625" style="15" customWidth="1"/>
    <col min="5892" max="5895" width="12.8515625" style="15" bestFit="1" customWidth="1"/>
    <col min="5896" max="5896" width="14.00390625" style="15" bestFit="1" customWidth="1"/>
    <col min="5897" max="5901" width="12.8515625" style="15" bestFit="1" customWidth="1"/>
    <col min="5902" max="5902" width="14.421875" style="15" bestFit="1" customWidth="1"/>
    <col min="5903" max="6144" width="9.140625" style="15" customWidth="1"/>
    <col min="6145" max="6145" width="24.7109375" style="15" customWidth="1"/>
    <col min="6146" max="6147" width="12.8515625" style="15" customWidth="1"/>
    <col min="6148" max="6151" width="12.8515625" style="15" bestFit="1" customWidth="1"/>
    <col min="6152" max="6152" width="14.00390625" style="15" bestFit="1" customWidth="1"/>
    <col min="6153" max="6157" width="12.8515625" style="15" bestFit="1" customWidth="1"/>
    <col min="6158" max="6158" width="14.421875" style="15" bestFit="1" customWidth="1"/>
    <col min="6159" max="6400" width="9.140625" style="15" customWidth="1"/>
    <col min="6401" max="6401" width="24.7109375" style="15" customWidth="1"/>
    <col min="6402" max="6403" width="12.8515625" style="15" customWidth="1"/>
    <col min="6404" max="6407" width="12.8515625" style="15" bestFit="1" customWidth="1"/>
    <col min="6408" max="6408" width="14.00390625" style="15" bestFit="1" customWidth="1"/>
    <col min="6409" max="6413" width="12.8515625" style="15" bestFit="1" customWidth="1"/>
    <col min="6414" max="6414" width="14.421875" style="15" bestFit="1" customWidth="1"/>
    <col min="6415" max="6656" width="9.140625" style="15" customWidth="1"/>
    <col min="6657" max="6657" width="24.7109375" style="15" customWidth="1"/>
    <col min="6658" max="6659" width="12.8515625" style="15" customWidth="1"/>
    <col min="6660" max="6663" width="12.8515625" style="15" bestFit="1" customWidth="1"/>
    <col min="6664" max="6664" width="14.00390625" style="15" bestFit="1" customWidth="1"/>
    <col min="6665" max="6669" width="12.8515625" style="15" bestFit="1" customWidth="1"/>
    <col min="6670" max="6670" width="14.421875" style="15" bestFit="1" customWidth="1"/>
    <col min="6671" max="6912" width="9.140625" style="15" customWidth="1"/>
    <col min="6913" max="6913" width="24.7109375" style="15" customWidth="1"/>
    <col min="6914" max="6915" width="12.8515625" style="15" customWidth="1"/>
    <col min="6916" max="6919" width="12.8515625" style="15" bestFit="1" customWidth="1"/>
    <col min="6920" max="6920" width="14.00390625" style="15" bestFit="1" customWidth="1"/>
    <col min="6921" max="6925" width="12.8515625" style="15" bestFit="1" customWidth="1"/>
    <col min="6926" max="6926" width="14.421875" style="15" bestFit="1" customWidth="1"/>
    <col min="6927" max="7168" width="9.140625" style="15" customWidth="1"/>
    <col min="7169" max="7169" width="24.7109375" style="15" customWidth="1"/>
    <col min="7170" max="7171" width="12.8515625" style="15" customWidth="1"/>
    <col min="7172" max="7175" width="12.8515625" style="15" bestFit="1" customWidth="1"/>
    <col min="7176" max="7176" width="14.00390625" style="15" bestFit="1" customWidth="1"/>
    <col min="7177" max="7181" width="12.8515625" style="15" bestFit="1" customWidth="1"/>
    <col min="7182" max="7182" width="14.421875" style="15" bestFit="1" customWidth="1"/>
    <col min="7183" max="7424" width="9.140625" style="15" customWidth="1"/>
    <col min="7425" max="7425" width="24.7109375" style="15" customWidth="1"/>
    <col min="7426" max="7427" width="12.8515625" style="15" customWidth="1"/>
    <col min="7428" max="7431" width="12.8515625" style="15" bestFit="1" customWidth="1"/>
    <col min="7432" max="7432" width="14.00390625" style="15" bestFit="1" customWidth="1"/>
    <col min="7433" max="7437" width="12.8515625" style="15" bestFit="1" customWidth="1"/>
    <col min="7438" max="7438" width="14.421875" style="15" bestFit="1" customWidth="1"/>
    <col min="7439" max="7680" width="9.140625" style="15" customWidth="1"/>
    <col min="7681" max="7681" width="24.7109375" style="15" customWidth="1"/>
    <col min="7682" max="7683" width="12.8515625" style="15" customWidth="1"/>
    <col min="7684" max="7687" width="12.8515625" style="15" bestFit="1" customWidth="1"/>
    <col min="7688" max="7688" width="14.00390625" style="15" bestFit="1" customWidth="1"/>
    <col min="7689" max="7693" width="12.8515625" style="15" bestFit="1" customWidth="1"/>
    <col min="7694" max="7694" width="14.421875" style="15" bestFit="1" customWidth="1"/>
    <col min="7695" max="7936" width="9.140625" style="15" customWidth="1"/>
    <col min="7937" max="7937" width="24.7109375" style="15" customWidth="1"/>
    <col min="7938" max="7939" width="12.8515625" style="15" customWidth="1"/>
    <col min="7940" max="7943" width="12.8515625" style="15" bestFit="1" customWidth="1"/>
    <col min="7944" max="7944" width="14.00390625" style="15" bestFit="1" customWidth="1"/>
    <col min="7945" max="7949" width="12.8515625" style="15" bestFit="1" customWidth="1"/>
    <col min="7950" max="7950" width="14.421875" style="15" bestFit="1" customWidth="1"/>
    <col min="7951" max="8192" width="9.140625" style="15" customWidth="1"/>
    <col min="8193" max="8193" width="24.7109375" style="15" customWidth="1"/>
    <col min="8194" max="8195" width="12.8515625" style="15" customWidth="1"/>
    <col min="8196" max="8199" width="12.8515625" style="15" bestFit="1" customWidth="1"/>
    <col min="8200" max="8200" width="14.00390625" style="15" bestFit="1" customWidth="1"/>
    <col min="8201" max="8205" width="12.8515625" style="15" bestFit="1" customWidth="1"/>
    <col min="8206" max="8206" width="14.421875" style="15" bestFit="1" customWidth="1"/>
    <col min="8207" max="8448" width="9.140625" style="15" customWidth="1"/>
    <col min="8449" max="8449" width="24.7109375" style="15" customWidth="1"/>
    <col min="8450" max="8451" width="12.8515625" style="15" customWidth="1"/>
    <col min="8452" max="8455" width="12.8515625" style="15" bestFit="1" customWidth="1"/>
    <col min="8456" max="8456" width="14.00390625" style="15" bestFit="1" customWidth="1"/>
    <col min="8457" max="8461" width="12.8515625" style="15" bestFit="1" customWidth="1"/>
    <col min="8462" max="8462" width="14.421875" style="15" bestFit="1" customWidth="1"/>
    <col min="8463" max="8704" width="9.140625" style="15" customWidth="1"/>
    <col min="8705" max="8705" width="24.7109375" style="15" customWidth="1"/>
    <col min="8706" max="8707" width="12.8515625" style="15" customWidth="1"/>
    <col min="8708" max="8711" width="12.8515625" style="15" bestFit="1" customWidth="1"/>
    <col min="8712" max="8712" width="14.00390625" style="15" bestFit="1" customWidth="1"/>
    <col min="8713" max="8717" width="12.8515625" style="15" bestFit="1" customWidth="1"/>
    <col min="8718" max="8718" width="14.421875" style="15" bestFit="1" customWidth="1"/>
    <col min="8719" max="8960" width="9.140625" style="15" customWidth="1"/>
    <col min="8961" max="8961" width="24.7109375" style="15" customWidth="1"/>
    <col min="8962" max="8963" width="12.8515625" style="15" customWidth="1"/>
    <col min="8964" max="8967" width="12.8515625" style="15" bestFit="1" customWidth="1"/>
    <col min="8968" max="8968" width="14.00390625" style="15" bestFit="1" customWidth="1"/>
    <col min="8969" max="8973" width="12.8515625" style="15" bestFit="1" customWidth="1"/>
    <col min="8974" max="8974" width="14.421875" style="15" bestFit="1" customWidth="1"/>
    <col min="8975" max="9216" width="9.140625" style="15" customWidth="1"/>
    <col min="9217" max="9217" width="24.7109375" style="15" customWidth="1"/>
    <col min="9218" max="9219" width="12.8515625" style="15" customWidth="1"/>
    <col min="9220" max="9223" width="12.8515625" style="15" bestFit="1" customWidth="1"/>
    <col min="9224" max="9224" width="14.00390625" style="15" bestFit="1" customWidth="1"/>
    <col min="9225" max="9229" width="12.8515625" style="15" bestFit="1" customWidth="1"/>
    <col min="9230" max="9230" width="14.421875" style="15" bestFit="1" customWidth="1"/>
    <col min="9231" max="9472" width="9.140625" style="15" customWidth="1"/>
    <col min="9473" max="9473" width="24.7109375" style="15" customWidth="1"/>
    <col min="9474" max="9475" width="12.8515625" style="15" customWidth="1"/>
    <col min="9476" max="9479" width="12.8515625" style="15" bestFit="1" customWidth="1"/>
    <col min="9480" max="9480" width="14.00390625" style="15" bestFit="1" customWidth="1"/>
    <col min="9481" max="9485" width="12.8515625" style="15" bestFit="1" customWidth="1"/>
    <col min="9486" max="9486" width="14.421875" style="15" bestFit="1" customWidth="1"/>
    <col min="9487" max="9728" width="9.140625" style="15" customWidth="1"/>
    <col min="9729" max="9729" width="24.7109375" style="15" customWidth="1"/>
    <col min="9730" max="9731" width="12.8515625" style="15" customWidth="1"/>
    <col min="9732" max="9735" width="12.8515625" style="15" bestFit="1" customWidth="1"/>
    <col min="9736" max="9736" width="14.00390625" style="15" bestFit="1" customWidth="1"/>
    <col min="9737" max="9741" width="12.8515625" style="15" bestFit="1" customWidth="1"/>
    <col min="9742" max="9742" width="14.421875" style="15" bestFit="1" customWidth="1"/>
    <col min="9743" max="9984" width="9.140625" style="15" customWidth="1"/>
    <col min="9985" max="9985" width="24.7109375" style="15" customWidth="1"/>
    <col min="9986" max="9987" width="12.8515625" style="15" customWidth="1"/>
    <col min="9988" max="9991" width="12.8515625" style="15" bestFit="1" customWidth="1"/>
    <col min="9992" max="9992" width="14.00390625" style="15" bestFit="1" customWidth="1"/>
    <col min="9993" max="9997" width="12.8515625" style="15" bestFit="1" customWidth="1"/>
    <col min="9998" max="9998" width="14.421875" style="15" bestFit="1" customWidth="1"/>
    <col min="9999" max="10240" width="9.140625" style="15" customWidth="1"/>
    <col min="10241" max="10241" width="24.7109375" style="15" customWidth="1"/>
    <col min="10242" max="10243" width="12.8515625" style="15" customWidth="1"/>
    <col min="10244" max="10247" width="12.8515625" style="15" bestFit="1" customWidth="1"/>
    <col min="10248" max="10248" width="14.00390625" style="15" bestFit="1" customWidth="1"/>
    <col min="10249" max="10253" width="12.8515625" style="15" bestFit="1" customWidth="1"/>
    <col min="10254" max="10254" width="14.421875" style="15" bestFit="1" customWidth="1"/>
    <col min="10255" max="10496" width="9.140625" style="15" customWidth="1"/>
    <col min="10497" max="10497" width="24.7109375" style="15" customWidth="1"/>
    <col min="10498" max="10499" width="12.8515625" style="15" customWidth="1"/>
    <col min="10500" max="10503" width="12.8515625" style="15" bestFit="1" customWidth="1"/>
    <col min="10504" max="10504" width="14.00390625" style="15" bestFit="1" customWidth="1"/>
    <col min="10505" max="10509" width="12.8515625" style="15" bestFit="1" customWidth="1"/>
    <col min="10510" max="10510" width="14.421875" style="15" bestFit="1" customWidth="1"/>
    <col min="10511" max="10752" width="9.140625" style="15" customWidth="1"/>
    <col min="10753" max="10753" width="24.7109375" style="15" customWidth="1"/>
    <col min="10754" max="10755" width="12.8515625" style="15" customWidth="1"/>
    <col min="10756" max="10759" width="12.8515625" style="15" bestFit="1" customWidth="1"/>
    <col min="10760" max="10760" width="14.00390625" style="15" bestFit="1" customWidth="1"/>
    <col min="10761" max="10765" width="12.8515625" style="15" bestFit="1" customWidth="1"/>
    <col min="10766" max="10766" width="14.421875" style="15" bestFit="1" customWidth="1"/>
    <col min="10767" max="11008" width="9.140625" style="15" customWidth="1"/>
    <col min="11009" max="11009" width="24.7109375" style="15" customWidth="1"/>
    <col min="11010" max="11011" width="12.8515625" style="15" customWidth="1"/>
    <col min="11012" max="11015" width="12.8515625" style="15" bestFit="1" customWidth="1"/>
    <col min="11016" max="11016" width="14.00390625" style="15" bestFit="1" customWidth="1"/>
    <col min="11017" max="11021" width="12.8515625" style="15" bestFit="1" customWidth="1"/>
    <col min="11022" max="11022" width="14.421875" style="15" bestFit="1" customWidth="1"/>
    <col min="11023" max="11264" width="9.140625" style="15" customWidth="1"/>
    <col min="11265" max="11265" width="24.7109375" style="15" customWidth="1"/>
    <col min="11266" max="11267" width="12.8515625" style="15" customWidth="1"/>
    <col min="11268" max="11271" width="12.8515625" style="15" bestFit="1" customWidth="1"/>
    <col min="11272" max="11272" width="14.00390625" style="15" bestFit="1" customWidth="1"/>
    <col min="11273" max="11277" width="12.8515625" style="15" bestFit="1" customWidth="1"/>
    <col min="11278" max="11278" width="14.421875" style="15" bestFit="1" customWidth="1"/>
    <col min="11279" max="11520" width="9.140625" style="15" customWidth="1"/>
    <col min="11521" max="11521" width="24.7109375" style="15" customWidth="1"/>
    <col min="11522" max="11523" width="12.8515625" style="15" customWidth="1"/>
    <col min="11524" max="11527" width="12.8515625" style="15" bestFit="1" customWidth="1"/>
    <col min="11528" max="11528" width="14.00390625" style="15" bestFit="1" customWidth="1"/>
    <col min="11529" max="11533" width="12.8515625" style="15" bestFit="1" customWidth="1"/>
    <col min="11534" max="11534" width="14.421875" style="15" bestFit="1" customWidth="1"/>
    <col min="11535" max="11776" width="9.140625" style="15" customWidth="1"/>
    <col min="11777" max="11777" width="24.7109375" style="15" customWidth="1"/>
    <col min="11778" max="11779" width="12.8515625" style="15" customWidth="1"/>
    <col min="11780" max="11783" width="12.8515625" style="15" bestFit="1" customWidth="1"/>
    <col min="11784" max="11784" width="14.00390625" style="15" bestFit="1" customWidth="1"/>
    <col min="11785" max="11789" width="12.8515625" style="15" bestFit="1" customWidth="1"/>
    <col min="11790" max="11790" width="14.421875" style="15" bestFit="1" customWidth="1"/>
    <col min="11791" max="12032" width="9.140625" style="15" customWidth="1"/>
    <col min="12033" max="12033" width="24.7109375" style="15" customWidth="1"/>
    <col min="12034" max="12035" width="12.8515625" style="15" customWidth="1"/>
    <col min="12036" max="12039" width="12.8515625" style="15" bestFit="1" customWidth="1"/>
    <col min="12040" max="12040" width="14.00390625" style="15" bestFit="1" customWidth="1"/>
    <col min="12041" max="12045" width="12.8515625" style="15" bestFit="1" customWidth="1"/>
    <col min="12046" max="12046" width="14.421875" style="15" bestFit="1" customWidth="1"/>
    <col min="12047" max="12288" width="9.140625" style="15" customWidth="1"/>
    <col min="12289" max="12289" width="24.7109375" style="15" customWidth="1"/>
    <col min="12290" max="12291" width="12.8515625" style="15" customWidth="1"/>
    <col min="12292" max="12295" width="12.8515625" style="15" bestFit="1" customWidth="1"/>
    <col min="12296" max="12296" width="14.00390625" style="15" bestFit="1" customWidth="1"/>
    <col min="12297" max="12301" width="12.8515625" style="15" bestFit="1" customWidth="1"/>
    <col min="12302" max="12302" width="14.421875" style="15" bestFit="1" customWidth="1"/>
    <col min="12303" max="12544" width="9.140625" style="15" customWidth="1"/>
    <col min="12545" max="12545" width="24.7109375" style="15" customWidth="1"/>
    <col min="12546" max="12547" width="12.8515625" style="15" customWidth="1"/>
    <col min="12548" max="12551" width="12.8515625" style="15" bestFit="1" customWidth="1"/>
    <col min="12552" max="12552" width="14.00390625" style="15" bestFit="1" customWidth="1"/>
    <col min="12553" max="12557" width="12.8515625" style="15" bestFit="1" customWidth="1"/>
    <col min="12558" max="12558" width="14.421875" style="15" bestFit="1" customWidth="1"/>
    <col min="12559" max="12800" width="9.140625" style="15" customWidth="1"/>
    <col min="12801" max="12801" width="24.7109375" style="15" customWidth="1"/>
    <col min="12802" max="12803" width="12.8515625" style="15" customWidth="1"/>
    <col min="12804" max="12807" width="12.8515625" style="15" bestFit="1" customWidth="1"/>
    <col min="12808" max="12808" width="14.00390625" style="15" bestFit="1" customWidth="1"/>
    <col min="12809" max="12813" width="12.8515625" style="15" bestFit="1" customWidth="1"/>
    <col min="12814" max="12814" width="14.421875" style="15" bestFit="1" customWidth="1"/>
    <col min="12815" max="13056" width="9.140625" style="15" customWidth="1"/>
    <col min="13057" max="13057" width="24.7109375" style="15" customWidth="1"/>
    <col min="13058" max="13059" width="12.8515625" style="15" customWidth="1"/>
    <col min="13060" max="13063" width="12.8515625" style="15" bestFit="1" customWidth="1"/>
    <col min="13064" max="13064" width="14.00390625" style="15" bestFit="1" customWidth="1"/>
    <col min="13065" max="13069" width="12.8515625" style="15" bestFit="1" customWidth="1"/>
    <col min="13070" max="13070" width="14.421875" style="15" bestFit="1" customWidth="1"/>
    <col min="13071" max="13312" width="9.140625" style="15" customWidth="1"/>
    <col min="13313" max="13313" width="24.7109375" style="15" customWidth="1"/>
    <col min="13314" max="13315" width="12.8515625" style="15" customWidth="1"/>
    <col min="13316" max="13319" width="12.8515625" style="15" bestFit="1" customWidth="1"/>
    <col min="13320" max="13320" width="14.00390625" style="15" bestFit="1" customWidth="1"/>
    <col min="13321" max="13325" width="12.8515625" style="15" bestFit="1" customWidth="1"/>
    <col min="13326" max="13326" width="14.421875" style="15" bestFit="1" customWidth="1"/>
    <col min="13327" max="13568" width="9.140625" style="15" customWidth="1"/>
    <col min="13569" max="13569" width="24.7109375" style="15" customWidth="1"/>
    <col min="13570" max="13571" width="12.8515625" style="15" customWidth="1"/>
    <col min="13572" max="13575" width="12.8515625" style="15" bestFit="1" customWidth="1"/>
    <col min="13576" max="13576" width="14.00390625" style="15" bestFit="1" customWidth="1"/>
    <col min="13577" max="13581" width="12.8515625" style="15" bestFit="1" customWidth="1"/>
    <col min="13582" max="13582" width="14.421875" style="15" bestFit="1" customWidth="1"/>
    <col min="13583" max="13824" width="9.140625" style="15" customWidth="1"/>
    <col min="13825" max="13825" width="24.7109375" style="15" customWidth="1"/>
    <col min="13826" max="13827" width="12.8515625" style="15" customWidth="1"/>
    <col min="13828" max="13831" width="12.8515625" style="15" bestFit="1" customWidth="1"/>
    <col min="13832" max="13832" width="14.00390625" style="15" bestFit="1" customWidth="1"/>
    <col min="13833" max="13837" width="12.8515625" style="15" bestFit="1" customWidth="1"/>
    <col min="13838" max="13838" width="14.421875" style="15" bestFit="1" customWidth="1"/>
    <col min="13839" max="14080" width="9.140625" style="15" customWidth="1"/>
    <col min="14081" max="14081" width="24.7109375" style="15" customWidth="1"/>
    <col min="14082" max="14083" width="12.8515625" style="15" customWidth="1"/>
    <col min="14084" max="14087" width="12.8515625" style="15" bestFit="1" customWidth="1"/>
    <col min="14088" max="14088" width="14.00390625" style="15" bestFit="1" customWidth="1"/>
    <col min="14089" max="14093" width="12.8515625" style="15" bestFit="1" customWidth="1"/>
    <col min="14094" max="14094" width="14.421875" style="15" bestFit="1" customWidth="1"/>
    <col min="14095" max="14336" width="9.140625" style="15" customWidth="1"/>
    <col min="14337" max="14337" width="24.7109375" style="15" customWidth="1"/>
    <col min="14338" max="14339" width="12.8515625" style="15" customWidth="1"/>
    <col min="14340" max="14343" width="12.8515625" style="15" bestFit="1" customWidth="1"/>
    <col min="14344" max="14344" width="14.00390625" style="15" bestFit="1" customWidth="1"/>
    <col min="14345" max="14349" width="12.8515625" style="15" bestFit="1" customWidth="1"/>
    <col min="14350" max="14350" width="14.421875" style="15" bestFit="1" customWidth="1"/>
    <col min="14351" max="14592" width="9.140625" style="15" customWidth="1"/>
    <col min="14593" max="14593" width="24.7109375" style="15" customWidth="1"/>
    <col min="14594" max="14595" width="12.8515625" style="15" customWidth="1"/>
    <col min="14596" max="14599" width="12.8515625" style="15" bestFit="1" customWidth="1"/>
    <col min="14600" max="14600" width="14.00390625" style="15" bestFit="1" customWidth="1"/>
    <col min="14601" max="14605" width="12.8515625" style="15" bestFit="1" customWidth="1"/>
    <col min="14606" max="14606" width="14.421875" style="15" bestFit="1" customWidth="1"/>
    <col min="14607" max="14848" width="9.140625" style="15" customWidth="1"/>
    <col min="14849" max="14849" width="24.7109375" style="15" customWidth="1"/>
    <col min="14850" max="14851" width="12.8515625" style="15" customWidth="1"/>
    <col min="14852" max="14855" width="12.8515625" style="15" bestFit="1" customWidth="1"/>
    <col min="14856" max="14856" width="14.00390625" style="15" bestFit="1" customWidth="1"/>
    <col min="14857" max="14861" width="12.8515625" style="15" bestFit="1" customWidth="1"/>
    <col min="14862" max="14862" width="14.421875" style="15" bestFit="1" customWidth="1"/>
    <col min="14863" max="15104" width="9.140625" style="15" customWidth="1"/>
    <col min="15105" max="15105" width="24.7109375" style="15" customWidth="1"/>
    <col min="15106" max="15107" width="12.8515625" style="15" customWidth="1"/>
    <col min="15108" max="15111" width="12.8515625" style="15" bestFit="1" customWidth="1"/>
    <col min="15112" max="15112" width="14.00390625" style="15" bestFit="1" customWidth="1"/>
    <col min="15113" max="15117" width="12.8515625" style="15" bestFit="1" customWidth="1"/>
    <col min="15118" max="15118" width="14.421875" style="15" bestFit="1" customWidth="1"/>
    <col min="15119" max="15360" width="9.140625" style="15" customWidth="1"/>
    <col min="15361" max="15361" width="24.7109375" style="15" customWidth="1"/>
    <col min="15362" max="15363" width="12.8515625" style="15" customWidth="1"/>
    <col min="15364" max="15367" width="12.8515625" style="15" bestFit="1" customWidth="1"/>
    <col min="15368" max="15368" width="14.00390625" style="15" bestFit="1" customWidth="1"/>
    <col min="15369" max="15373" width="12.8515625" style="15" bestFit="1" customWidth="1"/>
    <col min="15374" max="15374" width="14.421875" style="15" bestFit="1" customWidth="1"/>
    <col min="15375" max="15616" width="9.140625" style="15" customWidth="1"/>
    <col min="15617" max="15617" width="24.7109375" style="15" customWidth="1"/>
    <col min="15618" max="15619" width="12.8515625" style="15" customWidth="1"/>
    <col min="15620" max="15623" width="12.8515625" style="15" bestFit="1" customWidth="1"/>
    <col min="15624" max="15624" width="14.00390625" style="15" bestFit="1" customWidth="1"/>
    <col min="15625" max="15629" width="12.8515625" style="15" bestFit="1" customWidth="1"/>
    <col min="15630" max="15630" width="14.421875" style="15" bestFit="1" customWidth="1"/>
    <col min="15631" max="15872" width="9.140625" style="15" customWidth="1"/>
    <col min="15873" max="15873" width="24.7109375" style="15" customWidth="1"/>
    <col min="15874" max="15875" width="12.8515625" style="15" customWidth="1"/>
    <col min="15876" max="15879" width="12.8515625" style="15" bestFit="1" customWidth="1"/>
    <col min="15880" max="15880" width="14.00390625" style="15" bestFit="1" customWidth="1"/>
    <col min="15881" max="15885" width="12.8515625" style="15" bestFit="1" customWidth="1"/>
    <col min="15886" max="15886" width="14.421875" style="15" bestFit="1" customWidth="1"/>
    <col min="15887" max="16128" width="9.140625" style="15" customWidth="1"/>
    <col min="16129" max="16129" width="24.7109375" style="15" customWidth="1"/>
    <col min="16130" max="16131" width="12.8515625" style="15" customWidth="1"/>
    <col min="16132" max="16135" width="12.8515625" style="15" bestFit="1" customWidth="1"/>
    <col min="16136" max="16136" width="14.00390625" style="15" bestFit="1" customWidth="1"/>
    <col min="16137" max="16141" width="12.8515625" style="15" bestFit="1" customWidth="1"/>
    <col min="16142" max="16142" width="14.421875" style="15" bestFit="1" customWidth="1"/>
    <col min="16143" max="16384" width="9.140625" style="15" customWidth="1"/>
  </cols>
  <sheetData>
    <row r="2" ht="20.25">
      <c r="A2" s="14" t="s">
        <v>259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ht="15">
      <c r="A6" s="15" t="s">
        <v>10</v>
      </c>
      <c r="B6" s="17">
        <v>5464.6</v>
      </c>
      <c r="C6" s="1">
        <v>4934.48</v>
      </c>
      <c r="D6" s="17">
        <v>5909.55</v>
      </c>
      <c r="E6" s="17">
        <v>6418.41</v>
      </c>
      <c r="F6" s="6">
        <v>6691.53</v>
      </c>
      <c r="G6" s="17">
        <v>8213.23</v>
      </c>
      <c r="H6" s="17">
        <v>4873.14</v>
      </c>
      <c r="I6" s="17">
        <v>3560.1</v>
      </c>
      <c r="J6" s="17">
        <v>5958.88</v>
      </c>
      <c r="K6" s="17">
        <v>6224.58</v>
      </c>
      <c r="L6" s="1">
        <v>6046.55</v>
      </c>
      <c r="M6" s="17">
        <v>6746.38</v>
      </c>
      <c r="N6" s="17">
        <f aca="true" t="shared" si="0" ref="N6:N22">SUM(B6:M6)</f>
        <v>71041.43000000001</v>
      </c>
    </row>
    <row r="7" spans="1:14" ht="15">
      <c r="A7" s="15" t="s">
        <v>11</v>
      </c>
      <c r="B7" s="17">
        <v>2531.18</v>
      </c>
      <c r="C7" s="1">
        <v>2285.63</v>
      </c>
      <c r="D7" s="17">
        <v>2737.28</v>
      </c>
      <c r="E7" s="17">
        <v>2972.98</v>
      </c>
      <c r="F7" s="6">
        <v>3099.49</v>
      </c>
      <c r="G7" s="17">
        <v>3804.34</v>
      </c>
      <c r="H7" s="17">
        <v>2257.22</v>
      </c>
      <c r="I7" s="17">
        <v>1649.02</v>
      </c>
      <c r="J7" s="17">
        <v>2760.13</v>
      </c>
      <c r="K7" s="17">
        <v>2883.2</v>
      </c>
      <c r="L7" s="1">
        <v>2800.74</v>
      </c>
      <c r="M7" s="17">
        <v>3124.89</v>
      </c>
      <c r="N7" s="17">
        <f t="shared" si="0"/>
        <v>32906.100000000006</v>
      </c>
    </row>
    <row r="8" spans="1:14" ht="15">
      <c r="A8" s="15" t="s">
        <v>12</v>
      </c>
      <c r="B8" s="17">
        <v>203090.38999999998</v>
      </c>
      <c r="C8" s="1">
        <v>183388.72</v>
      </c>
      <c r="D8" s="17">
        <v>219627.07</v>
      </c>
      <c r="E8" s="17">
        <v>238538.52000000008</v>
      </c>
      <c r="F8" s="6">
        <v>248689.14</v>
      </c>
      <c r="G8" s="17">
        <v>305242.8099999999</v>
      </c>
      <c r="H8" s="17">
        <v>181108.87</v>
      </c>
      <c r="I8" s="17">
        <v>132310.31999999998</v>
      </c>
      <c r="J8" s="17">
        <v>221460.26</v>
      </c>
      <c r="K8" s="17">
        <v>231334.91000000006</v>
      </c>
      <c r="L8" s="1">
        <v>224718.39000000004</v>
      </c>
      <c r="M8" s="17">
        <v>250727.44</v>
      </c>
      <c r="N8" s="17">
        <f t="shared" si="0"/>
        <v>2640236.84</v>
      </c>
    </row>
    <row r="9" spans="1:14" ht="15">
      <c r="A9" s="15" t="s">
        <v>13</v>
      </c>
      <c r="B9" s="17">
        <v>4845.85</v>
      </c>
      <c r="C9" s="1">
        <v>4375.75</v>
      </c>
      <c r="D9" s="17">
        <v>5240.42</v>
      </c>
      <c r="E9" s="17">
        <v>5691.66</v>
      </c>
      <c r="F9" s="6">
        <v>5933.86</v>
      </c>
      <c r="G9" s="17">
        <v>7283.26</v>
      </c>
      <c r="H9" s="17">
        <v>4321.36</v>
      </c>
      <c r="I9" s="17">
        <v>3156.99</v>
      </c>
      <c r="J9" s="17">
        <v>5284.16</v>
      </c>
      <c r="K9" s="17">
        <v>5519.77</v>
      </c>
      <c r="L9" s="1">
        <v>5361.9</v>
      </c>
      <c r="M9" s="17">
        <v>5982.49</v>
      </c>
      <c r="N9" s="17">
        <f t="shared" si="0"/>
        <v>62997.47</v>
      </c>
    </row>
    <row r="10" spans="1:14" ht="15">
      <c r="A10" s="15" t="s">
        <v>14</v>
      </c>
      <c r="B10" s="17">
        <v>5336.25</v>
      </c>
      <c r="C10" s="1">
        <v>4818.58</v>
      </c>
      <c r="D10" s="17">
        <v>5770.75</v>
      </c>
      <c r="E10" s="17">
        <v>6267.66</v>
      </c>
      <c r="F10" s="6">
        <v>6534.37</v>
      </c>
      <c r="G10" s="17">
        <v>8020.33</v>
      </c>
      <c r="H10" s="17">
        <v>4758.68</v>
      </c>
      <c r="I10" s="17">
        <v>3476.48</v>
      </c>
      <c r="J10" s="17">
        <v>5818.92</v>
      </c>
      <c r="K10" s="17">
        <v>6078.38</v>
      </c>
      <c r="L10" s="1">
        <v>5904.53</v>
      </c>
      <c r="M10" s="17">
        <v>6587.92</v>
      </c>
      <c r="N10" s="17">
        <f t="shared" si="0"/>
        <v>69372.84999999999</v>
      </c>
    </row>
    <row r="11" spans="1:14" ht="15">
      <c r="A11" s="15" t="s">
        <v>15</v>
      </c>
      <c r="B11" s="17">
        <v>85.77</v>
      </c>
      <c r="C11" s="1">
        <v>77.45</v>
      </c>
      <c r="D11" s="17">
        <v>92.75</v>
      </c>
      <c r="E11" s="17">
        <v>100.74</v>
      </c>
      <c r="F11" s="6">
        <v>105.02</v>
      </c>
      <c r="G11" s="17">
        <v>128.9</v>
      </c>
      <c r="H11" s="17">
        <v>76.48</v>
      </c>
      <c r="I11" s="17">
        <v>55.87</v>
      </c>
      <c r="J11" s="17">
        <v>93.52</v>
      </c>
      <c r="K11" s="17">
        <v>97.69</v>
      </c>
      <c r="L11" s="1">
        <v>94.9</v>
      </c>
      <c r="M11" s="17">
        <v>105.88</v>
      </c>
      <c r="N11" s="17">
        <f t="shared" si="0"/>
        <v>1114.97</v>
      </c>
    </row>
    <row r="12" spans="1:14" ht="15">
      <c r="A12" s="15" t="s">
        <v>16</v>
      </c>
      <c r="B12" s="17">
        <v>202.32</v>
      </c>
      <c r="C12" s="1">
        <v>182.69</v>
      </c>
      <c r="D12" s="17">
        <v>218.79</v>
      </c>
      <c r="E12" s="17">
        <v>237.63</v>
      </c>
      <c r="F12" s="6">
        <v>247.74</v>
      </c>
      <c r="G12" s="17">
        <v>304.08</v>
      </c>
      <c r="H12" s="17">
        <v>180.42</v>
      </c>
      <c r="I12" s="17">
        <v>131.81</v>
      </c>
      <c r="J12" s="17">
        <v>220.62</v>
      </c>
      <c r="K12" s="17">
        <v>230.46</v>
      </c>
      <c r="L12" s="1">
        <v>223.86</v>
      </c>
      <c r="M12" s="17">
        <v>249.77</v>
      </c>
      <c r="N12" s="17">
        <f t="shared" si="0"/>
        <v>2630.19</v>
      </c>
    </row>
    <row r="13" spans="1:14" ht="15">
      <c r="A13" s="15" t="s">
        <v>17</v>
      </c>
      <c r="B13" s="17">
        <v>1745</v>
      </c>
      <c r="C13" s="1">
        <v>1575.72</v>
      </c>
      <c r="D13" s="17">
        <v>1887.08</v>
      </c>
      <c r="E13" s="17">
        <v>2049.57</v>
      </c>
      <c r="F13" s="6">
        <v>2136.79</v>
      </c>
      <c r="G13" s="17">
        <v>2622.71</v>
      </c>
      <c r="H13" s="17">
        <v>1556.13</v>
      </c>
      <c r="I13" s="17">
        <v>1136.84</v>
      </c>
      <c r="J13" s="17">
        <v>1902.83</v>
      </c>
      <c r="K13" s="17">
        <v>1987.68</v>
      </c>
      <c r="L13" s="1">
        <v>1930.83</v>
      </c>
      <c r="M13" s="17">
        <v>2154.3</v>
      </c>
      <c r="N13" s="17">
        <f t="shared" si="0"/>
        <v>22685.48</v>
      </c>
    </row>
    <row r="14" spans="1:14" ht="15">
      <c r="A14" s="15" t="s">
        <v>18</v>
      </c>
      <c r="B14" s="17">
        <v>634.04</v>
      </c>
      <c r="C14" s="1">
        <v>572.54</v>
      </c>
      <c r="D14" s="17">
        <v>685.67</v>
      </c>
      <c r="E14" s="17">
        <v>744.71</v>
      </c>
      <c r="F14" s="6">
        <v>776.4</v>
      </c>
      <c r="G14" s="17">
        <v>952.96</v>
      </c>
      <c r="H14" s="17">
        <v>565.42</v>
      </c>
      <c r="I14" s="17">
        <v>413.07</v>
      </c>
      <c r="J14" s="17">
        <v>691.39</v>
      </c>
      <c r="K14" s="17">
        <v>722.22</v>
      </c>
      <c r="L14" s="1">
        <v>701.57</v>
      </c>
      <c r="M14" s="17">
        <v>782.77</v>
      </c>
      <c r="N14" s="17">
        <f t="shared" si="0"/>
        <v>8242.76</v>
      </c>
    </row>
    <row r="15" spans="1:14" ht="15">
      <c r="A15" s="15" t="s">
        <v>19</v>
      </c>
      <c r="B15" s="17">
        <v>501.8</v>
      </c>
      <c r="C15" s="1">
        <v>453.12</v>
      </c>
      <c r="D15" s="17">
        <v>542.66</v>
      </c>
      <c r="E15" s="17">
        <v>589.38</v>
      </c>
      <c r="F15" s="6">
        <v>614.46</v>
      </c>
      <c r="G15" s="17">
        <v>754.2</v>
      </c>
      <c r="H15" s="17">
        <v>447.49</v>
      </c>
      <c r="I15" s="17">
        <v>326.91</v>
      </c>
      <c r="J15" s="17">
        <v>547.19</v>
      </c>
      <c r="K15" s="17">
        <v>571.58</v>
      </c>
      <c r="L15" s="1">
        <v>555.24</v>
      </c>
      <c r="M15" s="17">
        <v>619.5</v>
      </c>
      <c r="N15" s="17">
        <f t="shared" si="0"/>
        <v>6523.529999999999</v>
      </c>
    </row>
    <row r="16" spans="1:14" ht="15">
      <c r="A16" s="15" t="s">
        <v>20</v>
      </c>
      <c r="B16" s="17">
        <v>5293.87</v>
      </c>
      <c r="C16" s="1">
        <v>4780.31</v>
      </c>
      <c r="D16" s="17">
        <v>5724.92</v>
      </c>
      <c r="E16" s="17">
        <v>6217.87</v>
      </c>
      <c r="F16" s="6">
        <v>6482.47</v>
      </c>
      <c r="G16" s="17">
        <v>7956.63</v>
      </c>
      <c r="H16" s="17">
        <v>4720.88</v>
      </c>
      <c r="I16" s="17">
        <v>3448.87</v>
      </c>
      <c r="J16" s="17">
        <v>5772.7</v>
      </c>
      <c r="K16" s="17">
        <v>6030.1</v>
      </c>
      <c r="L16" s="1">
        <v>5857.63</v>
      </c>
      <c r="M16" s="17">
        <v>6535.6</v>
      </c>
      <c r="N16" s="17">
        <f t="shared" si="0"/>
        <v>68821.84999999999</v>
      </c>
    </row>
    <row r="17" spans="1:14" ht="15">
      <c r="A17" s="15" t="s">
        <v>21</v>
      </c>
      <c r="B17" s="17">
        <v>466.01</v>
      </c>
      <c r="C17" s="1">
        <v>420.8</v>
      </c>
      <c r="D17" s="17">
        <v>503.96</v>
      </c>
      <c r="E17" s="17">
        <v>547.35</v>
      </c>
      <c r="F17" s="6">
        <v>570.64</v>
      </c>
      <c r="G17" s="17">
        <v>700.41</v>
      </c>
      <c r="H17" s="17">
        <v>415.57</v>
      </c>
      <c r="I17" s="17">
        <v>303.6</v>
      </c>
      <c r="J17" s="17">
        <v>508.16</v>
      </c>
      <c r="K17" s="17">
        <v>530.82</v>
      </c>
      <c r="L17" s="1">
        <v>515.64</v>
      </c>
      <c r="M17" s="17">
        <v>575.32</v>
      </c>
      <c r="N17" s="17">
        <f t="shared" si="0"/>
        <v>6058.28</v>
      </c>
    </row>
    <row r="18" spans="1:14" ht="15">
      <c r="A18" s="15" t="s">
        <v>22</v>
      </c>
      <c r="B18" s="17">
        <v>4473.1</v>
      </c>
      <c r="C18" s="1">
        <v>4039.16</v>
      </c>
      <c r="D18" s="17">
        <v>4837.32</v>
      </c>
      <c r="E18" s="17">
        <v>5253.85</v>
      </c>
      <c r="F18" s="6">
        <v>5477.41</v>
      </c>
      <c r="G18" s="17">
        <v>6723.02</v>
      </c>
      <c r="H18" s="17">
        <v>3988.95</v>
      </c>
      <c r="I18" s="17">
        <v>2914.15</v>
      </c>
      <c r="J18" s="17">
        <v>4877.69</v>
      </c>
      <c r="K18" s="17">
        <v>5095.19</v>
      </c>
      <c r="L18" s="1">
        <v>4949.46</v>
      </c>
      <c r="M18" s="17">
        <v>5522.31</v>
      </c>
      <c r="N18" s="17">
        <f t="shared" si="0"/>
        <v>58151.61</v>
      </c>
    </row>
    <row r="19" spans="1:14" ht="15">
      <c r="A19" s="15" t="s">
        <v>23</v>
      </c>
      <c r="B19" s="17">
        <v>687.92</v>
      </c>
      <c r="C19" s="1">
        <v>621.19</v>
      </c>
      <c r="D19" s="17">
        <v>743.94</v>
      </c>
      <c r="E19" s="17">
        <v>807.99</v>
      </c>
      <c r="F19" s="6">
        <v>842.38</v>
      </c>
      <c r="G19" s="17">
        <v>1033.94</v>
      </c>
      <c r="H19" s="17">
        <v>613.47</v>
      </c>
      <c r="I19" s="17">
        <v>448.17</v>
      </c>
      <c r="J19" s="17">
        <v>750.15</v>
      </c>
      <c r="K19" s="17">
        <v>783.59</v>
      </c>
      <c r="L19" s="1">
        <v>761.18</v>
      </c>
      <c r="M19" s="17">
        <v>849.28</v>
      </c>
      <c r="N19" s="17">
        <f t="shared" si="0"/>
        <v>8943.2</v>
      </c>
    </row>
    <row r="20" spans="1:14" ht="15">
      <c r="A20" s="15" t="s">
        <v>24</v>
      </c>
      <c r="B20" s="17">
        <v>401.54</v>
      </c>
      <c r="C20" s="1">
        <v>362.59</v>
      </c>
      <c r="D20" s="17">
        <v>434.23</v>
      </c>
      <c r="E20" s="17">
        <v>471.62</v>
      </c>
      <c r="F20" s="6">
        <v>491.69</v>
      </c>
      <c r="G20" s="17">
        <v>603.51</v>
      </c>
      <c r="H20" s="17">
        <v>358.08</v>
      </c>
      <c r="I20" s="17">
        <v>261.6</v>
      </c>
      <c r="J20" s="17">
        <v>437.86</v>
      </c>
      <c r="K20" s="17">
        <v>457.38</v>
      </c>
      <c r="L20" s="1">
        <v>444.3</v>
      </c>
      <c r="M20" s="17">
        <v>495.72</v>
      </c>
      <c r="N20" s="17">
        <f t="shared" si="0"/>
        <v>5220.120000000001</v>
      </c>
    </row>
    <row r="21" spans="1:14" ht="15">
      <c r="A21" s="15" t="s">
        <v>25</v>
      </c>
      <c r="B21" s="17">
        <v>43214.98</v>
      </c>
      <c r="C21" s="1">
        <v>39022.71</v>
      </c>
      <c r="D21" s="17">
        <v>46733.76</v>
      </c>
      <c r="E21" s="17">
        <v>50757.86</v>
      </c>
      <c r="F21" s="6">
        <v>52917.78</v>
      </c>
      <c r="G21" s="17">
        <v>64951.67</v>
      </c>
      <c r="H21" s="17">
        <v>38537.6</v>
      </c>
      <c r="I21" s="17">
        <v>28153.89</v>
      </c>
      <c r="J21" s="17">
        <v>47123.84</v>
      </c>
      <c r="K21" s="17">
        <v>49225.03</v>
      </c>
      <c r="L21" s="1">
        <v>47817.13</v>
      </c>
      <c r="M21" s="17">
        <v>53351.51</v>
      </c>
      <c r="N21" s="17">
        <f t="shared" si="0"/>
        <v>561807.76</v>
      </c>
    </row>
    <row r="22" spans="1:14" ht="15">
      <c r="A22" s="15" t="s">
        <v>26</v>
      </c>
      <c r="B22" s="17">
        <v>1009.09</v>
      </c>
      <c r="C22" s="17">
        <v>911.2</v>
      </c>
      <c r="D22" s="17">
        <v>1091.26</v>
      </c>
      <c r="E22" s="17">
        <v>1185.22</v>
      </c>
      <c r="F22" s="41">
        <v>1235.66</v>
      </c>
      <c r="G22" s="17">
        <v>1516.66</v>
      </c>
      <c r="H22" s="17">
        <v>899.87</v>
      </c>
      <c r="I22" s="17">
        <v>657.41</v>
      </c>
      <c r="J22" s="17">
        <v>1100.37</v>
      </c>
      <c r="K22" s="17">
        <v>1149.43</v>
      </c>
      <c r="L22" s="13">
        <v>1116.56</v>
      </c>
      <c r="M22" s="17">
        <v>1245.79</v>
      </c>
      <c r="N22" s="17">
        <f t="shared" si="0"/>
        <v>13118.52</v>
      </c>
    </row>
    <row r="23" spans="2:14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5" t="s">
        <v>9</v>
      </c>
      <c r="B24" s="20">
        <f aca="true" t="shared" si="1" ref="B24:M24">SUM(B6:B23)</f>
        <v>279983.71</v>
      </c>
      <c r="C24" s="20">
        <f t="shared" si="1"/>
        <v>252822.63999999998</v>
      </c>
      <c r="D24" s="20">
        <f t="shared" si="1"/>
        <v>302781.41000000003</v>
      </c>
      <c r="E24" s="20">
        <f t="shared" si="1"/>
        <v>328853.02</v>
      </c>
      <c r="F24" s="20">
        <f t="shared" si="1"/>
        <v>342846.83</v>
      </c>
      <c r="G24" s="20">
        <f t="shared" si="1"/>
        <v>420812.66</v>
      </c>
      <c r="H24" s="20">
        <f t="shared" si="1"/>
        <v>249679.63</v>
      </c>
      <c r="I24" s="20">
        <f t="shared" si="1"/>
        <v>182405.1</v>
      </c>
      <c r="J24" s="20">
        <f t="shared" si="1"/>
        <v>305308.67000000004</v>
      </c>
      <c r="K24" s="20">
        <f t="shared" si="1"/>
        <v>318922.01000000007</v>
      </c>
      <c r="L24" s="20">
        <f t="shared" si="1"/>
        <v>309800.41</v>
      </c>
      <c r="M24" s="20">
        <f t="shared" si="1"/>
        <v>345656.87</v>
      </c>
      <c r="N24" s="20">
        <f>SUM(N6:N22)</f>
        <v>3639872.9599999995</v>
      </c>
    </row>
    <row r="25" spans="2:14" ht="15">
      <c r="B25" s="17"/>
      <c r="K25" s="15" t="s">
        <v>54</v>
      </c>
      <c r="N25" s="17"/>
    </row>
    <row r="26" spans="1:14" ht="15">
      <c r="A26" s="15" t="s">
        <v>55</v>
      </c>
      <c r="B26" s="33">
        <v>3569526.33</v>
      </c>
      <c r="C26" s="17">
        <v>3193911.65</v>
      </c>
      <c r="D26" s="17">
        <v>3490622.65</v>
      </c>
      <c r="E26" s="17">
        <v>3757807.77</v>
      </c>
      <c r="F26" s="33">
        <v>3809405.11</v>
      </c>
      <c r="G26" s="33">
        <v>4463492.68</v>
      </c>
      <c r="H26" s="17">
        <v>2961386.98</v>
      </c>
      <c r="I26" s="17">
        <v>2469285.53</v>
      </c>
      <c r="J26" s="17">
        <v>3693451.72</v>
      </c>
      <c r="K26" s="17">
        <v>3654404.9</v>
      </c>
      <c r="L26" s="17">
        <v>3647664.12</v>
      </c>
      <c r="M26" s="33">
        <v>3996086.47</v>
      </c>
      <c r="N26" s="17">
        <f>SUM(B26:M26)</f>
        <v>42707045.91</v>
      </c>
    </row>
    <row r="27" spans="1:14" ht="15">
      <c r="A27" s="15" t="s">
        <v>56</v>
      </c>
      <c r="B27" s="33">
        <v>83995.12</v>
      </c>
      <c r="C27" s="17">
        <v>75846.76</v>
      </c>
      <c r="D27" s="17">
        <v>90834.44</v>
      </c>
      <c r="E27" s="17">
        <v>98655.89</v>
      </c>
      <c r="F27" s="17">
        <v>102854.06</v>
      </c>
      <c r="G27" s="17">
        <v>126243.8</v>
      </c>
      <c r="H27" s="17">
        <v>74903.92</v>
      </c>
      <c r="I27" s="17">
        <v>54721.54</v>
      </c>
      <c r="J27" s="17">
        <v>91592.6</v>
      </c>
      <c r="K27" s="17">
        <v>95676.61</v>
      </c>
      <c r="L27" s="17">
        <v>92940.11</v>
      </c>
      <c r="M27" s="17">
        <v>103697.05</v>
      </c>
      <c r="N27" s="17">
        <f>SUM(B27:M27)</f>
        <v>1091961.9000000001</v>
      </c>
    </row>
    <row r="28" ht="15">
      <c r="N28" s="17"/>
    </row>
    <row r="29" spans="1:14" ht="13.5" thickBot="1">
      <c r="A29" s="15" t="s">
        <v>57</v>
      </c>
      <c r="B29" s="34">
        <f>SUM(B24:B27)</f>
        <v>3933505.16</v>
      </c>
      <c r="C29" s="34">
        <f aca="true" t="shared" si="2" ref="C29:N29">SUM(C24:C27)</f>
        <v>3522581.05</v>
      </c>
      <c r="D29" s="34">
        <f t="shared" si="2"/>
        <v>3884238.5</v>
      </c>
      <c r="E29" s="34">
        <f t="shared" si="2"/>
        <v>4185316.68</v>
      </c>
      <c r="F29" s="34">
        <f t="shared" si="2"/>
        <v>4255106</v>
      </c>
      <c r="G29" s="34">
        <f t="shared" si="2"/>
        <v>5010549.14</v>
      </c>
      <c r="H29" s="34">
        <f t="shared" si="2"/>
        <v>3285970.53</v>
      </c>
      <c r="I29" s="34">
        <f t="shared" si="2"/>
        <v>2706412.17</v>
      </c>
      <c r="J29" s="34">
        <f t="shared" si="2"/>
        <v>4090352.99</v>
      </c>
      <c r="K29" s="34">
        <f t="shared" si="2"/>
        <v>4069003.52</v>
      </c>
      <c r="L29" s="34">
        <f t="shared" si="2"/>
        <v>4050404.64</v>
      </c>
      <c r="M29" s="34">
        <f t="shared" si="2"/>
        <v>4445440.39</v>
      </c>
      <c r="N29" s="34">
        <f t="shared" si="2"/>
        <v>47438880.769999996</v>
      </c>
    </row>
    <row r="30" ht="13.5" thickTop="1">
      <c r="N30" s="17"/>
    </row>
    <row r="31" spans="1:14" ht="15">
      <c r="A31" s="15" t="s">
        <v>58</v>
      </c>
      <c r="B31" s="17">
        <v>186525</v>
      </c>
      <c r="C31" s="17">
        <v>3375</v>
      </c>
      <c r="D31" s="17">
        <v>1750</v>
      </c>
      <c r="E31" s="17">
        <v>2062.5</v>
      </c>
      <c r="F31" s="17">
        <v>2200</v>
      </c>
      <c r="G31" s="17">
        <v>2087.5</v>
      </c>
      <c r="H31" s="17">
        <v>2900</v>
      </c>
      <c r="I31" s="17">
        <v>1662.5</v>
      </c>
      <c r="J31" s="17">
        <v>2356.25</v>
      </c>
      <c r="K31" s="17">
        <v>1006.25</v>
      </c>
      <c r="L31" s="17">
        <v>1900</v>
      </c>
      <c r="M31" s="17">
        <v>-50</v>
      </c>
      <c r="N31" s="17">
        <f aca="true" t="shared" si="3" ref="N31:N36">SUM(B31:M31)</f>
        <v>207775</v>
      </c>
    </row>
    <row r="32" ht="15">
      <c r="N32" s="17">
        <f t="shared" si="3"/>
        <v>0</v>
      </c>
    </row>
    <row r="33" spans="1:14" ht="15">
      <c r="A33" s="15" t="s">
        <v>59</v>
      </c>
      <c r="B33" s="37">
        <v>932768.4</v>
      </c>
      <c r="C33" s="37">
        <v>858345.11</v>
      </c>
      <c r="D33" s="37">
        <v>817506.52</v>
      </c>
      <c r="E33" s="37">
        <v>770923.38</v>
      </c>
      <c r="F33" s="37">
        <v>793023.29</v>
      </c>
      <c r="G33" s="37">
        <v>838610.61</v>
      </c>
      <c r="H33" s="37">
        <v>703460.42</v>
      </c>
      <c r="I33" s="37">
        <v>753636.32</v>
      </c>
      <c r="J33" s="37">
        <v>903553.13</v>
      </c>
      <c r="K33" s="37">
        <v>855849.61</v>
      </c>
      <c r="L33" s="37">
        <v>965536.2</v>
      </c>
      <c r="M33" s="37">
        <v>964494.74</v>
      </c>
      <c r="N33" s="17">
        <f t="shared" si="3"/>
        <v>10157707.73</v>
      </c>
    </row>
    <row r="34" spans="1:14" ht="15">
      <c r="A34" s="15" t="s">
        <v>60</v>
      </c>
      <c r="B34" s="37">
        <v>538222.77</v>
      </c>
      <c r="C34" s="37">
        <v>545041.03</v>
      </c>
      <c r="D34" s="37">
        <v>563655.1</v>
      </c>
      <c r="E34" s="37">
        <v>669165.79</v>
      </c>
      <c r="F34" s="37">
        <v>647577.91</v>
      </c>
      <c r="G34" s="37">
        <v>760858.62</v>
      </c>
      <c r="H34" s="37">
        <v>510382.28</v>
      </c>
      <c r="I34" s="37">
        <v>384975.86</v>
      </c>
      <c r="J34" s="37">
        <v>670474.5</v>
      </c>
      <c r="K34" s="37">
        <v>582862.24</v>
      </c>
      <c r="L34" s="37">
        <v>559831.24</v>
      </c>
      <c r="M34" s="37">
        <v>639652.65</v>
      </c>
      <c r="N34" s="17">
        <f t="shared" si="3"/>
        <v>7072699.990000001</v>
      </c>
    </row>
    <row r="35" spans="1:14" ht="15">
      <c r="A35" s="15" t="s">
        <v>61</v>
      </c>
      <c r="B35" s="37">
        <v>146433.34</v>
      </c>
      <c r="C35" s="37">
        <v>157572.23</v>
      </c>
      <c r="D35" s="37">
        <v>181612.86</v>
      </c>
      <c r="E35" s="37">
        <v>246756.24</v>
      </c>
      <c r="F35" s="37">
        <v>217837.58</v>
      </c>
      <c r="G35" s="37">
        <v>257359.89</v>
      </c>
      <c r="H35" s="37">
        <v>146282.34</v>
      </c>
      <c r="I35" s="37">
        <v>147067.32</v>
      </c>
      <c r="J35" s="37">
        <v>194117.18</v>
      </c>
      <c r="K35" s="37">
        <v>201278.12</v>
      </c>
      <c r="L35" s="37">
        <v>155667.67</v>
      </c>
      <c r="M35" s="37">
        <v>215702.48</v>
      </c>
      <c r="N35" s="17">
        <f t="shared" si="3"/>
        <v>2267687.25</v>
      </c>
    </row>
    <row r="36" spans="1:14" ht="15">
      <c r="A36" s="15" t="s">
        <v>62</v>
      </c>
      <c r="B36" s="42">
        <v>2015882.31</v>
      </c>
      <c r="C36" s="42">
        <v>1820322.47</v>
      </c>
      <c r="D36" s="42">
        <v>2180025.51</v>
      </c>
      <c r="E36" s="42">
        <v>2367741.05</v>
      </c>
      <c r="F36" s="42">
        <v>2468496.76</v>
      </c>
      <c r="G36" s="42">
        <v>3029850.45</v>
      </c>
      <c r="H36" s="42">
        <v>1797753.08</v>
      </c>
      <c r="I36" s="42">
        <v>1313316.47</v>
      </c>
      <c r="J36" s="42">
        <v>2198222.41</v>
      </c>
      <c r="K36" s="42">
        <v>2296238.2</v>
      </c>
      <c r="L36" s="42">
        <v>2230562.31</v>
      </c>
      <c r="M36" s="42">
        <v>2488728.9</v>
      </c>
      <c r="N36" s="43">
        <f t="shared" si="3"/>
        <v>26207139.919999998</v>
      </c>
    </row>
    <row r="37" spans="1:14" ht="15">
      <c r="A37" s="15" t="s">
        <v>63</v>
      </c>
      <c r="B37" s="37">
        <f>SUM(B33:B36)</f>
        <v>3633306.8200000003</v>
      </c>
      <c r="C37" s="37">
        <f aca="true" t="shared" si="4" ref="C37:N37">SUM(C33:C36)</f>
        <v>3381280.84</v>
      </c>
      <c r="D37" s="37">
        <f t="shared" si="4"/>
        <v>3742799.9899999998</v>
      </c>
      <c r="E37" s="37">
        <f t="shared" si="4"/>
        <v>4054586.46</v>
      </c>
      <c r="F37" s="37">
        <f t="shared" si="4"/>
        <v>4126935.54</v>
      </c>
      <c r="G37" s="37">
        <f t="shared" si="4"/>
        <v>4886679.57</v>
      </c>
      <c r="H37" s="37">
        <f t="shared" si="4"/>
        <v>3157878.12</v>
      </c>
      <c r="I37" s="37">
        <f t="shared" si="4"/>
        <v>2598995.9699999997</v>
      </c>
      <c r="J37" s="37">
        <f t="shared" si="4"/>
        <v>3966367.2199999997</v>
      </c>
      <c r="K37" s="37">
        <f t="shared" si="4"/>
        <v>3936228.1700000004</v>
      </c>
      <c r="L37" s="37">
        <f t="shared" si="4"/>
        <v>3911597.42</v>
      </c>
      <c r="M37" s="37">
        <f t="shared" si="4"/>
        <v>4308578.77</v>
      </c>
      <c r="N37" s="44">
        <f t="shared" si="4"/>
        <v>45705234.89</v>
      </c>
    </row>
    <row r="38" ht="15">
      <c r="L38" s="37"/>
    </row>
    <row r="39" ht="15">
      <c r="A39" s="15" t="str">
        <f ca="1">CELL("filename")</f>
        <v>S:\Div - Adm Svc\Distribution &amp; Statistics\Distributions\FY 15 MONTHLY CTX\Million $ and Stat Reports\[Sales Statistics- Breakdown by County May.xlsm]7-27-15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 topLeftCell="A1">
      <selection activeCell="N26" sqref="N26"/>
    </sheetView>
  </sheetViews>
  <sheetFormatPr defaultColWidth="9.140625" defaultRowHeight="15"/>
  <cols>
    <col min="1" max="1" width="14.421875" style="15" customWidth="1"/>
    <col min="2" max="2" width="14.00390625" style="15" bestFit="1" customWidth="1"/>
    <col min="3" max="3" width="12.8515625" style="15" bestFit="1" customWidth="1"/>
    <col min="4" max="4" width="14.00390625" style="15" bestFit="1" customWidth="1"/>
    <col min="5" max="6" width="12.8515625" style="15" bestFit="1" customWidth="1"/>
    <col min="7" max="7" width="14.00390625" style="15" bestFit="1" customWidth="1"/>
    <col min="8" max="9" width="12.8515625" style="15" bestFit="1" customWidth="1"/>
    <col min="10" max="10" width="14.00390625" style="15" bestFit="1" customWidth="1"/>
    <col min="11" max="12" width="12.8515625" style="15" bestFit="1" customWidth="1"/>
    <col min="13" max="13" width="14.00390625" style="15" bestFit="1" customWidth="1"/>
    <col min="14" max="14" width="14.421875" style="15" bestFit="1" customWidth="1"/>
    <col min="15" max="256" width="9.140625" style="15" customWidth="1"/>
    <col min="257" max="257" width="14.421875" style="15" customWidth="1"/>
    <col min="258" max="258" width="14.00390625" style="15" bestFit="1" customWidth="1"/>
    <col min="259" max="259" width="12.8515625" style="15" bestFit="1" customWidth="1"/>
    <col min="260" max="260" width="14.00390625" style="15" bestFit="1" customWidth="1"/>
    <col min="261" max="262" width="12.8515625" style="15" bestFit="1" customWidth="1"/>
    <col min="263" max="263" width="14.00390625" style="15" bestFit="1" customWidth="1"/>
    <col min="264" max="265" width="12.8515625" style="15" bestFit="1" customWidth="1"/>
    <col min="266" max="266" width="14.00390625" style="15" bestFit="1" customWidth="1"/>
    <col min="267" max="268" width="12.8515625" style="15" bestFit="1" customWidth="1"/>
    <col min="269" max="269" width="14.00390625" style="15" bestFit="1" customWidth="1"/>
    <col min="270" max="270" width="14.421875" style="15" bestFit="1" customWidth="1"/>
    <col min="271" max="512" width="9.140625" style="15" customWidth="1"/>
    <col min="513" max="513" width="14.421875" style="15" customWidth="1"/>
    <col min="514" max="514" width="14.00390625" style="15" bestFit="1" customWidth="1"/>
    <col min="515" max="515" width="12.8515625" style="15" bestFit="1" customWidth="1"/>
    <col min="516" max="516" width="14.00390625" style="15" bestFit="1" customWidth="1"/>
    <col min="517" max="518" width="12.8515625" style="15" bestFit="1" customWidth="1"/>
    <col min="519" max="519" width="14.00390625" style="15" bestFit="1" customWidth="1"/>
    <col min="520" max="521" width="12.8515625" style="15" bestFit="1" customWidth="1"/>
    <col min="522" max="522" width="14.00390625" style="15" bestFit="1" customWidth="1"/>
    <col min="523" max="524" width="12.8515625" style="15" bestFit="1" customWidth="1"/>
    <col min="525" max="525" width="14.00390625" style="15" bestFit="1" customWidth="1"/>
    <col min="526" max="526" width="14.421875" style="15" bestFit="1" customWidth="1"/>
    <col min="527" max="768" width="9.140625" style="15" customWidth="1"/>
    <col min="769" max="769" width="14.421875" style="15" customWidth="1"/>
    <col min="770" max="770" width="14.00390625" style="15" bestFit="1" customWidth="1"/>
    <col min="771" max="771" width="12.8515625" style="15" bestFit="1" customWidth="1"/>
    <col min="772" max="772" width="14.00390625" style="15" bestFit="1" customWidth="1"/>
    <col min="773" max="774" width="12.8515625" style="15" bestFit="1" customWidth="1"/>
    <col min="775" max="775" width="14.00390625" style="15" bestFit="1" customWidth="1"/>
    <col min="776" max="777" width="12.8515625" style="15" bestFit="1" customWidth="1"/>
    <col min="778" max="778" width="14.00390625" style="15" bestFit="1" customWidth="1"/>
    <col min="779" max="780" width="12.8515625" style="15" bestFit="1" customWidth="1"/>
    <col min="781" max="781" width="14.00390625" style="15" bestFit="1" customWidth="1"/>
    <col min="782" max="782" width="14.421875" style="15" bestFit="1" customWidth="1"/>
    <col min="783" max="1024" width="9.140625" style="15" customWidth="1"/>
    <col min="1025" max="1025" width="14.421875" style="15" customWidth="1"/>
    <col min="1026" max="1026" width="14.00390625" style="15" bestFit="1" customWidth="1"/>
    <col min="1027" max="1027" width="12.8515625" style="15" bestFit="1" customWidth="1"/>
    <col min="1028" max="1028" width="14.00390625" style="15" bestFit="1" customWidth="1"/>
    <col min="1029" max="1030" width="12.8515625" style="15" bestFit="1" customWidth="1"/>
    <col min="1031" max="1031" width="14.00390625" style="15" bestFit="1" customWidth="1"/>
    <col min="1032" max="1033" width="12.8515625" style="15" bestFit="1" customWidth="1"/>
    <col min="1034" max="1034" width="14.00390625" style="15" bestFit="1" customWidth="1"/>
    <col min="1035" max="1036" width="12.8515625" style="15" bestFit="1" customWidth="1"/>
    <col min="1037" max="1037" width="14.00390625" style="15" bestFit="1" customWidth="1"/>
    <col min="1038" max="1038" width="14.421875" style="15" bestFit="1" customWidth="1"/>
    <col min="1039" max="1280" width="9.140625" style="15" customWidth="1"/>
    <col min="1281" max="1281" width="14.421875" style="15" customWidth="1"/>
    <col min="1282" max="1282" width="14.00390625" style="15" bestFit="1" customWidth="1"/>
    <col min="1283" max="1283" width="12.8515625" style="15" bestFit="1" customWidth="1"/>
    <col min="1284" max="1284" width="14.00390625" style="15" bestFit="1" customWidth="1"/>
    <col min="1285" max="1286" width="12.8515625" style="15" bestFit="1" customWidth="1"/>
    <col min="1287" max="1287" width="14.00390625" style="15" bestFit="1" customWidth="1"/>
    <col min="1288" max="1289" width="12.8515625" style="15" bestFit="1" customWidth="1"/>
    <col min="1290" max="1290" width="14.00390625" style="15" bestFit="1" customWidth="1"/>
    <col min="1291" max="1292" width="12.8515625" style="15" bestFit="1" customWidth="1"/>
    <col min="1293" max="1293" width="14.00390625" style="15" bestFit="1" customWidth="1"/>
    <col min="1294" max="1294" width="14.421875" style="15" bestFit="1" customWidth="1"/>
    <col min="1295" max="1536" width="9.140625" style="15" customWidth="1"/>
    <col min="1537" max="1537" width="14.421875" style="15" customWidth="1"/>
    <col min="1538" max="1538" width="14.00390625" style="15" bestFit="1" customWidth="1"/>
    <col min="1539" max="1539" width="12.8515625" style="15" bestFit="1" customWidth="1"/>
    <col min="1540" max="1540" width="14.00390625" style="15" bestFit="1" customWidth="1"/>
    <col min="1541" max="1542" width="12.8515625" style="15" bestFit="1" customWidth="1"/>
    <col min="1543" max="1543" width="14.00390625" style="15" bestFit="1" customWidth="1"/>
    <col min="1544" max="1545" width="12.8515625" style="15" bestFit="1" customWidth="1"/>
    <col min="1546" max="1546" width="14.00390625" style="15" bestFit="1" customWidth="1"/>
    <col min="1547" max="1548" width="12.8515625" style="15" bestFit="1" customWidth="1"/>
    <col min="1549" max="1549" width="14.00390625" style="15" bestFit="1" customWidth="1"/>
    <col min="1550" max="1550" width="14.421875" style="15" bestFit="1" customWidth="1"/>
    <col min="1551" max="1792" width="9.140625" style="15" customWidth="1"/>
    <col min="1793" max="1793" width="14.421875" style="15" customWidth="1"/>
    <col min="1794" max="1794" width="14.00390625" style="15" bestFit="1" customWidth="1"/>
    <col min="1795" max="1795" width="12.8515625" style="15" bestFit="1" customWidth="1"/>
    <col min="1796" max="1796" width="14.00390625" style="15" bestFit="1" customWidth="1"/>
    <col min="1797" max="1798" width="12.8515625" style="15" bestFit="1" customWidth="1"/>
    <col min="1799" max="1799" width="14.00390625" style="15" bestFit="1" customWidth="1"/>
    <col min="1800" max="1801" width="12.8515625" style="15" bestFit="1" customWidth="1"/>
    <col min="1802" max="1802" width="14.00390625" style="15" bestFit="1" customWidth="1"/>
    <col min="1803" max="1804" width="12.8515625" style="15" bestFit="1" customWidth="1"/>
    <col min="1805" max="1805" width="14.00390625" style="15" bestFit="1" customWidth="1"/>
    <col min="1806" max="1806" width="14.421875" style="15" bestFit="1" customWidth="1"/>
    <col min="1807" max="2048" width="9.140625" style="15" customWidth="1"/>
    <col min="2049" max="2049" width="14.421875" style="15" customWidth="1"/>
    <col min="2050" max="2050" width="14.00390625" style="15" bestFit="1" customWidth="1"/>
    <col min="2051" max="2051" width="12.8515625" style="15" bestFit="1" customWidth="1"/>
    <col min="2052" max="2052" width="14.00390625" style="15" bestFit="1" customWidth="1"/>
    <col min="2053" max="2054" width="12.8515625" style="15" bestFit="1" customWidth="1"/>
    <col min="2055" max="2055" width="14.00390625" style="15" bestFit="1" customWidth="1"/>
    <col min="2056" max="2057" width="12.8515625" style="15" bestFit="1" customWidth="1"/>
    <col min="2058" max="2058" width="14.00390625" style="15" bestFit="1" customWidth="1"/>
    <col min="2059" max="2060" width="12.8515625" style="15" bestFit="1" customWidth="1"/>
    <col min="2061" max="2061" width="14.00390625" style="15" bestFit="1" customWidth="1"/>
    <col min="2062" max="2062" width="14.421875" style="15" bestFit="1" customWidth="1"/>
    <col min="2063" max="2304" width="9.140625" style="15" customWidth="1"/>
    <col min="2305" max="2305" width="14.421875" style="15" customWidth="1"/>
    <col min="2306" max="2306" width="14.00390625" style="15" bestFit="1" customWidth="1"/>
    <col min="2307" max="2307" width="12.8515625" style="15" bestFit="1" customWidth="1"/>
    <col min="2308" max="2308" width="14.00390625" style="15" bestFit="1" customWidth="1"/>
    <col min="2309" max="2310" width="12.8515625" style="15" bestFit="1" customWidth="1"/>
    <col min="2311" max="2311" width="14.00390625" style="15" bestFit="1" customWidth="1"/>
    <col min="2312" max="2313" width="12.8515625" style="15" bestFit="1" customWidth="1"/>
    <col min="2314" max="2314" width="14.00390625" style="15" bestFit="1" customWidth="1"/>
    <col min="2315" max="2316" width="12.8515625" style="15" bestFit="1" customWidth="1"/>
    <col min="2317" max="2317" width="14.00390625" style="15" bestFit="1" customWidth="1"/>
    <col min="2318" max="2318" width="14.421875" style="15" bestFit="1" customWidth="1"/>
    <col min="2319" max="2560" width="9.140625" style="15" customWidth="1"/>
    <col min="2561" max="2561" width="14.421875" style="15" customWidth="1"/>
    <col min="2562" max="2562" width="14.00390625" style="15" bestFit="1" customWidth="1"/>
    <col min="2563" max="2563" width="12.8515625" style="15" bestFit="1" customWidth="1"/>
    <col min="2564" max="2564" width="14.00390625" style="15" bestFit="1" customWidth="1"/>
    <col min="2565" max="2566" width="12.8515625" style="15" bestFit="1" customWidth="1"/>
    <col min="2567" max="2567" width="14.00390625" style="15" bestFit="1" customWidth="1"/>
    <col min="2568" max="2569" width="12.8515625" style="15" bestFit="1" customWidth="1"/>
    <col min="2570" max="2570" width="14.00390625" style="15" bestFit="1" customWidth="1"/>
    <col min="2571" max="2572" width="12.8515625" style="15" bestFit="1" customWidth="1"/>
    <col min="2573" max="2573" width="14.00390625" style="15" bestFit="1" customWidth="1"/>
    <col min="2574" max="2574" width="14.421875" style="15" bestFit="1" customWidth="1"/>
    <col min="2575" max="2816" width="9.140625" style="15" customWidth="1"/>
    <col min="2817" max="2817" width="14.421875" style="15" customWidth="1"/>
    <col min="2818" max="2818" width="14.00390625" style="15" bestFit="1" customWidth="1"/>
    <col min="2819" max="2819" width="12.8515625" style="15" bestFit="1" customWidth="1"/>
    <col min="2820" max="2820" width="14.00390625" style="15" bestFit="1" customWidth="1"/>
    <col min="2821" max="2822" width="12.8515625" style="15" bestFit="1" customWidth="1"/>
    <col min="2823" max="2823" width="14.00390625" style="15" bestFit="1" customWidth="1"/>
    <col min="2824" max="2825" width="12.8515625" style="15" bestFit="1" customWidth="1"/>
    <col min="2826" max="2826" width="14.00390625" style="15" bestFit="1" customWidth="1"/>
    <col min="2827" max="2828" width="12.8515625" style="15" bestFit="1" customWidth="1"/>
    <col min="2829" max="2829" width="14.00390625" style="15" bestFit="1" customWidth="1"/>
    <col min="2830" max="2830" width="14.421875" style="15" bestFit="1" customWidth="1"/>
    <col min="2831" max="3072" width="9.140625" style="15" customWidth="1"/>
    <col min="3073" max="3073" width="14.421875" style="15" customWidth="1"/>
    <col min="3074" max="3074" width="14.00390625" style="15" bestFit="1" customWidth="1"/>
    <col min="3075" max="3075" width="12.8515625" style="15" bestFit="1" customWidth="1"/>
    <col min="3076" max="3076" width="14.00390625" style="15" bestFit="1" customWidth="1"/>
    <col min="3077" max="3078" width="12.8515625" style="15" bestFit="1" customWidth="1"/>
    <col min="3079" max="3079" width="14.00390625" style="15" bestFit="1" customWidth="1"/>
    <col min="3080" max="3081" width="12.8515625" style="15" bestFit="1" customWidth="1"/>
    <col min="3082" max="3082" width="14.00390625" style="15" bestFit="1" customWidth="1"/>
    <col min="3083" max="3084" width="12.8515625" style="15" bestFit="1" customWidth="1"/>
    <col min="3085" max="3085" width="14.00390625" style="15" bestFit="1" customWidth="1"/>
    <col min="3086" max="3086" width="14.421875" style="15" bestFit="1" customWidth="1"/>
    <col min="3087" max="3328" width="9.140625" style="15" customWidth="1"/>
    <col min="3329" max="3329" width="14.421875" style="15" customWidth="1"/>
    <col min="3330" max="3330" width="14.00390625" style="15" bestFit="1" customWidth="1"/>
    <col min="3331" max="3331" width="12.8515625" style="15" bestFit="1" customWidth="1"/>
    <col min="3332" max="3332" width="14.00390625" style="15" bestFit="1" customWidth="1"/>
    <col min="3333" max="3334" width="12.8515625" style="15" bestFit="1" customWidth="1"/>
    <col min="3335" max="3335" width="14.00390625" style="15" bestFit="1" customWidth="1"/>
    <col min="3336" max="3337" width="12.8515625" style="15" bestFit="1" customWidth="1"/>
    <col min="3338" max="3338" width="14.00390625" style="15" bestFit="1" customWidth="1"/>
    <col min="3339" max="3340" width="12.8515625" style="15" bestFit="1" customWidth="1"/>
    <col min="3341" max="3341" width="14.00390625" style="15" bestFit="1" customWidth="1"/>
    <col min="3342" max="3342" width="14.421875" style="15" bestFit="1" customWidth="1"/>
    <col min="3343" max="3584" width="9.140625" style="15" customWidth="1"/>
    <col min="3585" max="3585" width="14.421875" style="15" customWidth="1"/>
    <col min="3586" max="3586" width="14.00390625" style="15" bestFit="1" customWidth="1"/>
    <col min="3587" max="3587" width="12.8515625" style="15" bestFit="1" customWidth="1"/>
    <col min="3588" max="3588" width="14.00390625" style="15" bestFit="1" customWidth="1"/>
    <col min="3589" max="3590" width="12.8515625" style="15" bestFit="1" customWidth="1"/>
    <col min="3591" max="3591" width="14.00390625" style="15" bestFit="1" customWidth="1"/>
    <col min="3592" max="3593" width="12.8515625" style="15" bestFit="1" customWidth="1"/>
    <col min="3594" max="3594" width="14.00390625" style="15" bestFit="1" customWidth="1"/>
    <col min="3595" max="3596" width="12.8515625" style="15" bestFit="1" customWidth="1"/>
    <col min="3597" max="3597" width="14.00390625" style="15" bestFit="1" customWidth="1"/>
    <col min="3598" max="3598" width="14.421875" style="15" bestFit="1" customWidth="1"/>
    <col min="3599" max="3840" width="9.140625" style="15" customWidth="1"/>
    <col min="3841" max="3841" width="14.421875" style="15" customWidth="1"/>
    <col min="3842" max="3842" width="14.00390625" style="15" bestFit="1" customWidth="1"/>
    <col min="3843" max="3843" width="12.8515625" style="15" bestFit="1" customWidth="1"/>
    <col min="3844" max="3844" width="14.00390625" style="15" bestFit="1" customWidth="1"/>
    <col min="3845" max="3846" width="12.8515625" style="15" bestFit="1" customWidth="1"/>
    <col min="3847" max="3847" width="14.00390625" style="15" bestFit="1" customWidth="1"/>
    <col min="3848" max="3849" width="12.8515625" style="15" bestFit="1" customWidth="1"/>
    <col min="3850" max="3850" width="14.00390625" style="15" bestFit="1" customWidth="1"/>
    <col min="3851" max="3852" width="12.8515625" style="15" bestFit="1" customWidth="1"/>
    <col min="3853" max="3853" width="14.00390625" style="15" bestFit="1" customWidth="1"/>
    <col min="3854" max="3854" width="14.421875" style="15" bestFit="1" customWidth="1"/>
    <col min="3855" max="4096" width="9.140625" style="15" customWidth="1"/>
    <col min="4097" max="4097" width="14.421875" style="15" customWidth="1"/>
    <col min="4098" max="4098" width="14.00390625" style="15" bestFit="1" customWidth="1"/>
    <col min="4099" max="4099" width="12.8515625" style="15" bestFit="1" customWidth="1"/>
    <col min="4100" max="4100" width="14.00390625" style="15" bestFit="1" customWidth="1"/>
    <col min="4101" max="4102" width="12.8515625" style="15" bestFit="1" customWidth="1"/>
    <col min="4103" max="4103" width="14.00390625" style="15" bestFit="1" customWidth="1"/>
    <col min="4104" max="4105" width="12.8515625" style="15" bestFit="1" customWidth="1"/>
    <col min="4106" max="4106" width="14.00390625" style="15" bestFit="1" customWidth="1"/>
    <col min="4107" max="4108" width="12.8515625" style="15" bestFit="1" customWidth="1"/>
    <col min="4109" max="4109" width="14.00390625" style="15" bestFit="1" customWidth="1"/>
    <col min="4110" max="4110" width="14.421875" style="15" bestFit="1" customWidth="1"/>
    <col min="4111" max="4352" width="9.140625" style="15" customWidth="1"/>
    <col min="4353" max="4353" width="14.421875" style="15" customWidth="1"/>
    <col min="4354" max="4354" width="14.00390625" style="15" bestFit="1" customWidth="1"/>
    <col min="4355" max="4355" width="12.8515625" style="15" bestFit="1" customWidth="1"/>
    <col min="4356" max="4356" width="14.00390625" style="15" bestFit="1" customWidth="1"/>
    <col min="4357" max="4358" width="12.8515625" style="15" bestFit="1" customWidth="1"/>
    <col min="4359" max="4359" width="14.00390625" style="15" bestFit="1" customWidth="1"/>
    <col min="4360" max="4361" width="12.8515625" style="15" bestFit="1" customWidth="1"/>
    <col min="4362" max="4362" width="14.00390625" style="15" bestFit="1" customWidth="1"/>
    <col min="4363" max="4364" width="12.8515625" style="15" bestFit="1" customWidth="1"/>
    <col min="4365" max="4365" width="14.00390625" style="15" bestFit="1" customWidth="1"/>
    <col min="4366" max="4366" width="14.421875" style="15" bestFit="1" customWidth="1"/>
    <col min="4367" max="4608" width="9.140625" style="15" customWidth="1"/>
    <col min="4609" max="4609" width="14.421875" style="15" customWidth="1"/>
    <col min="4610" max="4610" width="14.00390625" style="15" bestFit="1" customWidth="1"/>
    <col min="4611" max="4611" width="12.8515625" style="15" bestFit="1" customWidth="1"/>
    <col min="4612" max="4612" width="14.00390625" style="15" bestFit="1" customWidth="1"/>
    <col min="4613" max="4614" width="12.8515625" style="15" bestFit="1" customWidth="1"/>
    <col min="4615" max="4615" width="14.00390625" style="15" bestFit="1" customWidth="1"/>
    <col min="4616" max="4617" width="12.8515625" style="15" bestFit="1" customWidth="1"/>
    <col min="4618" max="4618" width="14.00390625" style="15" bestFit="1" customWidth="1"/>
    <col min="4619" max="4620" width="12.8515625" style="15" bestFit="1" customWidth="1"/>
    <col min="4621" max="4621" width="14.00390625" style="15" bestFit="1" customWidth="1"/>
    <col min="4622" max="4622" width="14.421875" style="15" bestFit="1" customWidth="1"/>
    <col min="4623" max="4864" width="9.140625" style="15" customWidth="1"/>
    <col min="4865" max="4865" width="14.421875" style="15" customWidth="1"/>
    <col min="4866" max="4866" width="14.00390625" style="15" bestFit="1" customWidth="1"/>
    <col min="4867" max="4867" width="12.8515625" style="15" bestFit="1" customWidth="1"/>
    <col min="4868" max="4868" width="14.00390625" style="15" bestFit="1" customWidth="1"/>
    <col min="4869" max="4870" width="12.8515625" style="15" bestFit="1" customWidth="1"/>
    <col min="4871" max="4871" width="14.00390625" style="15" bestFit="1" customWidth="1"/>
    <col min="4872" max="4873" width="12.8515625" style="15" bestFit="1" customWidth="1"/>
    <col min="4874" max="4874" width="14.00390625" style="15" bestFit="1" customWidth="1"/>
    <col min="4875" max="4876" width="12.8515625" style="15" bestFit="1" customWidth="1"/>
    <col min="4877" max="4877" width="14.00390625" style="15" bestFit="1" customWidth="1"/>
    <col min="4878" max="4878" width="14.421875" style="15" bestFit="1" customWidth="1"/>
    <col min="4879" max="5120" width="9.140625" style="15" customWidth="1"/>
    <col min="5121" max="5121" width="14.421875" style="15" customWidth="1"/>
    <col min="5122" max="5122" width="14.00390625" style="15" bestFit="1" customWidth="1"/>
    <col min="5123" max="5123" width="12.8515625" style="15" bestFit="1" customWidth="1"/>
    <col min="5124" max="5124" width="14.00390625" style="15" bestFit="1" customWidth="1"/>
    <col min="5125" max="5126" width="12.8515625" style="15" bestFit="1" customWidth="1"/>
    <col min="5127" max="5127" width="14.00390625" style="15" bestFit="1" customWidth="1"/>
    <col min="5128" max="5129" width="12.8515625" style="15" bestFit="1" customWidth="1"/>
    <col min="5130" max="5130" width="14.00390625" style="15" bestFit="1" customWidth="1"/>
    <col min="5131" max="5132" width="12.8515625" style="15" bestFit="1" customWidth="1"/>
    <col min="5133" max="5133" width="14.00390625" style="15" bestFit="1" customWidth="1"/>
    <col min="5134" max="5134" width="14.421875" style="15" bestFit="1" customWidth="1"/>
    <col min="5135" max="5376" width="9.140625" style="15" customWidth="1"/>
    <col min="5377" max="5377" width="14.421875" style="15" customWidth="1"/>
    <col min="5378" max="5378" width="14.00390625" style="15" bestFit="1" customWidth="1"/>
    <col min="5379" max="5379" width="12.8515625" style="15" bestFit="1" customWidth="1"/>
    <col min="5380" max="5380" width="14.00390625" style="15" bestFit="1" customWidth="1"/>
    <col min="5381" max="5382" width="12.8515625" style="15" bestFit="1" customWidth="1"/>
    <col min="5383" max="5383" width="14.00390625" style="15" bestFit="1" customWidth="1"/>
    <col min="5384" max="5385" width="12.8515625" style="15" bestFit="1" customWidth="1"/>
    <col min="5386" max="5386" width="14.00390625" style="15" bestFit="1" customWidth="1"/>
    <col min="5387" max="5388" width="12.8515625" style="15" bestFit="1" customWidth="1"/>
    <col min="5389" max="5389" width="14.00390625" style="15" bestFit="1" customWidth="1"/>
    <col min="5390" max="5390" width="14.421875" style="15" bestFit="1" customWidth="1"/>
    <col min="5391" max="5632" width="9.140625" style="15" customWidth="1"/>
    <col min="5633" max="5633" width="14.421875" style="15" customWidth="1"/>
    <col min="5634" max="5634" width="14.00390625" style="15" bestFit="1" customWidth="1"/>
    <col min="5635" max="5635" width="12.8515625" style="15" bestFit="1" customWidth="1"/>
    <col min="5636" max="5636" width="14.00390625" style="15" bestFit="1" customWidth="1"/>
    <col min="5637" max="5638" width="12.8515625" style="15" bestFit="1" customWidth="1"/>
    <col min="5639" max="5639" width="14.00390625" style="15" bestFit="1" customWidth="1"/>
    <col min="5640" max="5641" width="12.8515625" style="15" bestFit="1" customWidth="1"/>
    <col min="5642" max="5642" width="14.00390625" style="15" bestFit="1" customWidth="1"/>
    <col min="5643" max="5644" width="12.8515625" style="15" bestFit="1" customWidth="1"/>
    <col min="5645" max="5645" width="14.00390625" style="15" bestFit="1" customWidth="1"/>
    <col min="5646" max="5646" width="14.421875" style="15" bestFit="1" customWidth="1"/>
    <col min="5647" max="5888" width="9.140625" style="15" customWidth="1"/>
    <col min="5889" max="5889" width="14.421875" style="15" customWidth="1"/>
    <col min="5890" max="5890" width="14.00390625" style="15" bestFit="1" customWidth="1"/>
    <col min="5891" max="5891" width="12.8515625" style="15" bestFit="1" customWidth="1"/>
    <col min="5892" max="5892" width="14.00390625" style="15" bestFit="1" customWidth="1"/>
    <col min="5893" max="5894" width="12.8515625" style="15" bestFit="1" customWidth="1"/>
    <col min="5895" max="5895" width="14.00390625" style="15" bestFit="1" customWidth="1"/>
    <col min="5896" max="5897" width="12.8515625" style="15" bestFit="1" customWidth="1"/>
    <col min="5898" max="5898" width="14.00390625" style="15" bestFit="1" customWidth="1"/>
    <col min="5899" max="5900" width="12.8515625" style="15" bestFit="1" customWidth="1"/>
    <col min="5901" max="5901" width="14.00390625" style="15" bestFit="1" customWidth="1"/>
    <col min="5902" max="5902" width="14.421875" style="15" bestFit="1" customWidth="1"/>
    <col min="5903" max="6144" width="9.140625" style="15" customWidth="1"/>
    <col min="6145" max="6145" width="14.421875" style="15" customWidth="1"/>
    <col min="6146" max="6146" width="14.00390625" style="15" bestFit="1" customWidth="1"/>
    <col min="6147" max="6147" width="12.8515625" style="15" bestFit="1" customWidth="1"/>
    <col min="6148" max="6148" width="14.00390625" style="15" bestFit="1" customWidth="1"/>
    <col min="6149" max="6150" width="12.8515625" style="15" bestFit="1" customWidth="1"/>
    <col min="6151" max="6151" width="14.00390625" style="15" bestFit="1" customWidth="1"/>
    <col min="6152" max="6153" width="12.8515625" style="15" bestFit="1" customWidth="1"/>
    <col min="6154" max="6154" width="14.00390625" style="15" bestFit="1" customWidth="1"/>
    <col min="6155" max="6156" width="12.8515625" style="15" bestFit="1" customWidth="1"/>
    <col min="6157" max="6157" width="14.00390625" style="15" bestFit="1" customWidth="1"/>
    <col min="6158" max="6158" width="14.421875" style="15" bestFit="1" customWidth="1"/>
    <col min="6159" max="6400" width="9.140625" style="15" customWidth="1"/>
    <col min="6401" max="6401" width="14.421875" style="15" customWidth="1"/>
    <col min="6402" max="6402" width="14.00390625" style="15" bestFit="1" customWidth="1"/>
    <col min="6403" max="6403" width="12.8515625" style="15" bestFit="1" customWidth="1"/>
    <col min="6404" max="6404" width="14.00390625" style="15" bestFit="1" customWidth="1"/>
    <col min="6405" max="6406" width="12.8515625" style="15" bestFit="1" customWidth="1"/>
    <col min="6407" max="6407" width="14.00390625" style="15" bestFit="1" customWidth="1"/>
    <col min="6408" max="6409" width="12.8515625" style="15" bestFit="1" customWidth="1"/>
    <col min="6410" max="6410" width="14.00390625" style="15" bestFit="1" customWidth="1"/>
    <col min="6411" max="6412" width="12.8515625" style="15" bestFit="1" customWidth="1"/>
    <col min="6413" max="6413" width="14.00390625" style="15" bestFit="1" customWidth="1"/>
    <col min="6414" max="6414" width="14.421875" style="15" bestFit="1" customWidth="1"/>
    <col min="6415" max="6656" width="9.140625" style="15" customWidth="1"/>
    <col min="6657" max="6657" width="14.421875" style="15" customWidth="1"/>
    <col min="6658" max="6658" width="14.00390625" style="15" bestFit="1" customWidth="1"/>
    <col min="6659" max="6659" width="12.8515625" style="15" bestFit="1" customWidth="1"/>
    <col min="6660" max="6660" width="14.00390625" style="15" bestFit="1" customWidth="1"/>
    <col min="6661" max="6662" width="12.8515625" style="15" bestFit="1" customWidth="1"/>
    <col min="6663" max="6663" width="14.00390625" style="15" bestFit="1" customWidth="1"/>
    <col min="6664" max="6665" width="12.8515625" style="15" bestFit="1" customWidth="1"/>
    <col min="6666" max="6666" width="14.00390625" style="15" bestFit="1" customWidth="1"/>
    <col min="6667" max="6668" width="12.8515625" style="15" bestFit="1" customWidth="1"/>
    <col min="6669" max="6669" width="14.00390625" style="15" bestFit="1" customWidth="1"/>
    <col min="6670" max="6670" width="14.421875" style="15" bestFit="1" customWidth="1"/>
    <col min="6671" max="6912" width="9.140625" style="15" customWidth="1"/>
    <col min="6913" max="6913" width="14.421875" style="15" customWidth="1"/>
    <col min="6914" max="6914" width="14.00390625" style="15" bestFit="1" customWidth="1"/>
    <col min="6915" max="6915" width="12.8515625" style="15" bestFit="1" customWidth="1"/>
    <col min="6916" max="6916" width="14.00390625" style="15" bestFit="1" customWidth="1"/>
    <col min="6917" max="6918" width="12.8515625" style="15" bestFit="1" customWidth="1"/>
    <col min="6919" max="6919" width="14.00390625" style="15" bestFit="1" customWidth="1"/>
    <col min="6920" max="6921" width="12.8515625" style="15" bestFit="1" customWidth="1"/>
    <col min="6922" max="6922" width="14.00390625" style="15" bestFit="1" customWidth="1"/>
    <col min="6923" max="6924" width="12.8515625" style="15" bestFit="1" customWidth="1"/>
    <col min="6925" max="6925" width="14.00390625" style="15" bestFit="1" customWidth="1"/>
    <col min="6926" max="6926" width="14.421875" style="15" bestFit="1" customWidth="1"/>
    <col min="6927" max="7168" width="9.140625" style="15" customWidth="1"/>
    <col min="7169" max="7169" width="14.421875" style="15" customWidth="1"/>
    <col min="7170" max="7170" width="14.00390625" style="15" bestFit="1" customWidth="1"/>
    <col min="7171" max="7171" width="12.8515625" style="15" bestFit="1" customWidth="1"/>
    <col min="7172" max="7172" width="14.00390625" style="15" bestFit="1" customWidth="1"/>
    <col min="7173" max="7174" width="12.8515625" style="15" bestFit="1" customWidth="1"/>
    <col min="7175" max="7175" width="14.00390625" style="15" bestFit="1" customWidth="1"/>
    <col min="7176" max="7177" width="12.8515625" style="15" bestFit="1" customWidth="1"/>
    <col min="7178" max="7178" width="14.00390625" style="15" bestFit="1" customWidth="1"/>
    <col min="7179" max="7180" width="12.8515625" style="15" bestFit="1" customWidth="1"/>
    <col min="7181" max="7181" width="14.00390625" style="15" bestFit="1" customWidth="1"/>
    <col min="7182" max="7182" width="14.421875" style="15" bestFit="1" customWidth="1"/>
    <col min="7183" max="7424" width="9.140625" style="15" customWidth="1"/>
    <col min="7425" max="7425" width="14.421875" style="15" customWidth="1"/>
    <col min="7426" max="7426" width="14.00390625" style="15" bestFit="1" customWidth="1"/>
    <col min="7427" max="7427" width="12.8515625" style="15" bestFit="1" customWidth="1"/>
    <col min="7428" max="7428" width="14.00390625" style="15" bestFit="1" customWidth="1"/>
    <col min="7429" max="7430" width="12.8515625" style="15" bestFit="1" customWidth="1"/>
    <col min="7431" max="7431" width="14.00390625" style="15" bestFit="1" customWidth="1"/>
    <col min="7432" max="7433" width="12.8515625" style="15" bestFit="1" customWidth="1"/>
    <col min="7434" max="7434" width="14.00390625" style="15" bestFit="1" customWidth="1"/>
    <col min="7435" max="7436" width="12.8515625" style="15" bestFit="1" customWidth="1"/>
    <col min="7437" max="7437" width="14.00390625" style="15" bestFit="1" customWidth="1"/>
    <col min="7438" max="7438" width="14.421875" style="15" bestFit="1" customWidth="1"/>
    <col min="7439" max="7680" width="9.140625" style="15" customWidth="1"/>
    <col min="7681" max="7681" width="14.421875" style="15" customWidth="1"/>
    <col min="7682" max="7682" width="14.00390625" style="15" bestFit="1" customWidth="1"/>
    <col min="7683" max="7683" width="12.8515625" style="15" bestFit="1" customWidth="1"/>
    <col min="7684" max="7684" width="14.00390625" style="15" bestFit="1" customWidth="1"/>
    <col min="7685" max="7686" width="12.8515625" style="15" bestFit="1" customWidth="1"/>
    <col min="7687" max="7687" width="14.00390625" style="15" bestFit="1" customWidth="1"/>
    <col min="7688" max="7689" width="12.8515625" style="15" bestFit="1" customWidth="1"/>
    <col min="7690" max="7690" width="14.00390625" style="15" bestFit="1" customWidth="1"/>
    <col min="7691" max="7692" width="12.8515625" style="15" bestFit="1" customWidth="1"/>
    <col min="7693" max="7693" width="14.00390625" style="15" bestFit="1" customWidth="1"/>
    <col min="7694" max="7694" width="14.421875" style="15" bestFit="1" customWidth="1"/>
    <col min="7695" max="7936" width="9.140625" style="15" customWidth="1"/>
    <col min="7937" max="7937" width="14.421875" style="15" customWidth="1"/>
    <col min="7938" max="7938" width="14.00390625" style="15" bestFit="1" customWidth="1"/>
    <col min="7939" max="7939" width="12.8515625" style="15" bestFit="1" customWidth="1"/>
    <col min="7940" max="7940" width="14.00390625" style="15" bestFit="1" customWidth="1"/>
    <col min="7941" max="7942" width="12.8515625" style="15" bestFit="1" customWidth="1"/>
    <col min="7943" max="7943" width="14.00390625" style="15" bestFit="1" customWidth="1"/>
    <col min="7944" max="7945" width="12.8515625" style="15" bestFit="1" customWidth="1"/>
    <col min="7946" max="7946" width="14.00390625" style="15" bestFit="1" customWidth="1"/>
    <col min="7947" max="7948" width="12.8515625" style="15" bestFit="1" customWidth="1"/>
    <col min="7949" max="7949" width="14.00390625" style="15" bestFit="1" customWidth="1"/>
    <col min="7950" max="7950" width="14.421875" style="15" bestFit="1" customWidth="1"/>
    <col min="7951" max="8192" width="9.140625" style="15" customWidth="1"/>
    <col min="8193" max="8193" width="14.421875" style="15" customWidth="1"/>
    <col min="8194" max="8194" width="14.00390625" style="15" bestFit="1" customWidth="1"/>
    <col min="8195" max="8195" width="12.8515625" style="15" bestFit="1" customWidth="1"/>
    <col min="8196" max="8196" width="14.00390625" style="15" bestFit="1" customWidth="1"/>
    <col min="8197" max="8198" width="12.8515625" style="15" bestFit="1" customWidth="1"/>
    <col min="8199" max="8199" width="14.00390625" style="15" bestFit="1" customWidth="1"/>
    <col min="8200" max="8201" width="12.8515625" style="15" bestFit="1" customWidth="1"/>
    <col min="8202" max="8202" width="14.00390625" style="15" bestFit="1" customWidth="1"/>
    <col min="8203" max="8204" width="12.8515625" style="15" bestFit="1" customWidth="1"/>
    <col min="8205" max="8205" width="14.00390625" style="15" bestFit="1" customWidth="1"/>
    <col min="8206" max="8206" width="14.421875" style="15" bestFit="1" customWidth="1"/>
    <col min="8207" max="8448" width="9.140625" style="15" customWidth="1"/>
    <col min="8449" max="8449" width="14.421875" style="15" customWidth="1"/>
    <col min="8450" max="8450" width="14.00390625" style="15" bestFit="1" customWidth="1"/>
    <col min="8451" max="8451" width="12.8515625" style="15" bestFit="1" customWidth="1"/>
    <col min="8452" max="8452" width="14.00390625" style="15" bestFit="1" customWidth="1"/>
    <col min="8453" max="8454" width="12.8515625" style="15" bestFit="1" customWidth="1"/>
    <col min="8455" max="8455" width="14.00390625" style="15" bestFit="1" customWidth="1"/>
    <col min="8456" max="8457" width="12.8515625" style="15" bestFit="1" customWidth="1"/>
    <col min="8458" max="8458" width="14.00390625" style="15" bestFit="1" customWidth="1"/>
    <col min="8459" max="8460" width="12.8515625" style="15" bestFit="1" customWidth="1"/>
    <col min="8461" max="8461" width="14.00390625" style="15" bestFit="1" customWidth="1"/>
    <col min="8462" max="8462" width="14.421875" style="15" bestFit="1" customWidth="1"/>
    <col min="8463" max="8704" width="9.140625" style="15" customWidth="1"/>
    <col min="8705" max="8705" width="14.421875" style="15" customWidth="1"/>
    <col min="8706" max="8706" width="14.00390625" style="15" bestFit="1" customWidth="1"/>
    <col min="8707" max="8707" width="12.8515625" style="15" bestFit="1" customWidth="1"/>
    <col min="8708" max="8708" width="14.00390625" style="15" bestFit="1" customWidth="1"/>
    <col min="8709" max="8710" width="12.8515625" style="15" bestFit="1" customWidth="1"/>
    <col min="8711" max="8711" width="14.00390625" style="15" bestFit="1" customWidth="1"/>
    <col min="8712" max="8713" width="12.8515625" style="15" bestFit="1" customWidth="1"/>
    <col min="8714" max="8714" width="14.00390625" style="15" bestFit="1" customWidth="1"/>
    <col min="8715" max="8716" width="12.8515625" style="15" bestFit="1" customWidth="1"/>
    <col min="8717" max="8717" width="14.00390625" style="15" bestFit="1" customWidth="1"/>
    <col min="8718" max="8718" width="14.421875" style="15" bestFit="1" customWidth="1"/>
    <col min="8719" max="8960" width="9.140625" style="15" customWidth="1"/>
    <col min="8961" max="8961" width="14.421875" style="15" customWidth="1"/>
    <col min="8962" max="8962" width="14.00390625" style="15" bestFit="1" customWidth="1"/>
    <col min="8963" max="8963" width="12.8515625" style="15" bestFit="1" customWidth="1"/>
    <col min="8964" max="8964" width="14.00390625" style="15" bestFit="1" customWidth="1"/>
    <col min="8965" max="8966" width="12.8515625" style="15" bestFit="1" customWidth="1"/>
    <col min="8967" max="8967" width="14.00390625" style="15" bestFit="1" customWidth="1"/>
    <col min="8968" max="8969" width="12.8515625" style="15" bestFit="1" customWidth="1"/>
    <col min="8970" max="8970" width="14.00390625" style="15" bestFit="1" customWidth="1"/>
    <col min="8971" max="8972" width="12.8515625" style="15" bestFit="1" customWidth="1"/>
    <col min="8973" max="8973" width="14.00390625" style="15" bestFit="1" customWidth="1"/>
    <col min="8974" max="8974" width="14.421875" style="15" bestFit="1" customWidth="1"/>
    <col min="8975" max="9216" width="9.140625" style="15" customWidth="1"/>
    <col min="9217" max="9217" width="14.421875" style="15" customWidth="1"/>
    <col min="9218" max="9218" width="14.00390625" style="15" bestFit="1" customWidth="1"/>
    <col min="9219" max="9219" width="12.8515625" style="15" bestFit="1" customWidth="1"/>
    <col min="9220" max="9220" width="14.00390625" style="15" bestFit="1" customWidth="1"/>
    <col min="9221" max="9222" width="12.8515625" style="15" bestFit="1" customWidth="1"/>
    <col min="9223" max="9223" width="14.00390625" style="15" bestFit="1" customWidth="1"/>
    <col min="9224" max="9225" width="12.8515625" style="15" bestFit="1" customWidth="1"/>
    <col min="9226" max="9226" width="14.00390625" style="15" bestFit="1" customWidth="1"/>
    <col min="9227" max="9228" width="12.8515625" style="15" bestFit="1" customWidth="1"/>
    <col min="9229" max="9229" width="14.00390625" style="15" bestFit="1" customWidth="1"/>
    <col min="9230" max="9230" width="14.421875" style="15" bestFit="1" customWidth="1"/>
    <col min="9231" max="9472" width="9.140625" style="15" customWidth="1"/>
    <col min="9473" max="9473" width="14.421875" style="15" customWidth="1"/>
    <col min="9474" max="9474" width="14.00390625" style="15" bestFit="1" customWidth="1"/>
    <col min="9475" max="9475" width="12.8515625" style="15" bestFit="1" customWidth="1"/>
    <col min="9476" max="9476" width="14.00390625" style="15" bestFit="1" customWidth="1"/>
    <col min="9477" max="9478" width="12.8515625" style="15" bestFit="1" customWidth="1"/>
    <col min="9479" max="9479" width="14.00390625" style="15" bestFit="1" customWidth="1"/>
    <col min="9480" max="9481" width="12.8515625" style="15" bestFit="1" customWidth="1"/>
    <col min="9482" max="9482" width="14.00390625" style="15" bestFit="1" customWidth="1"/>
    <col min="9483" max="9484" width="12.8515625" style="15" bestFit="1" customWidth="1"/>
    <col min="9485" max="9485" width="14.00390625" style="15" bestFit="1" customWidth="1"/>
    <col min="9486" max="9486" width="14.421875" style="15" bestFit="1" customWidth="1"/>
    <col min="9487" max="9728" width="9.140625" style="15" customWidth="1"/>
    <col min="9729" max="9729" width="14.421875" style="15" customWidth="1"/>
    <col min="9730" max="9730" width="14.00390625" style="15" bestFit="1" customWidth="1"/>
    <col min="9731" max="9731" width="12.8515625" style="15" bestFit="1" customWidth="1"/>
    <col min="9732" max="9732" width="14.00390625" style="15" bestFit="1" customWidth="1"/>
    <col min="9733" max="9734" width="12.8515625" style="15" bestFit="1" customWidth="1"/>
    <col min="9735" max="9735" width="14.00390625" style="15" bestFit="1" customWidth="1"/>
    <col min="9736" max="9737" width="12.8515625" style="15" bestFit="1" customWidth="1"/>
    <col min="9738" max="9738" width="14.00390625" style="15" bestFit="1" customWidth="1"/>
    <col min="9739" max="9740" width="12.8515625" style="15" bestFit="1" customWidth="1"/>
    <col min="9741" max="9741" width="14.00390625" style="15" bestFit="1" customWidth="1"/>
    <col min="9742" max="9742" width="14.421875" style="15" bestFit="1" customWidth="1"/>
    <col min="9743" max="9984" width="9.140625" style="15" customWidth="1"/>
    <col min="9985" max="9985" width="14.421875" style="15" customWidth="1"/>
    <col min="9986" max="9986" width="14.00390625" style="15" bestFit="1" customWidth="1"/>
    <col min="9987" max="9987" width="12.8515625" style="15" bestFit="1" customWidth="1"/>
    <col min="9988" max="9988" width="14.00390625" style="15" bestFit="1" customWidth="1"/>
    <col min="9989" max="9990" width="12.8515625" style="15" bestFit="1" customWidth="1"/>
    <col min="9991" max="9991" width="14.00390625" style="15" bestFit="1" customWidth="1"/>
    <col min="9992" max="9993" width="12.8515625" style="15" bestFit="1" customWidth="1"/>
    <col min="9994" max="9994" width="14.00390625" style="15" bestFit="1" customWidth="1"/>
    <col min="9995" max="9996" width="12.8515625" style="15" bestFit="1" customWidth="1"/>
    <col min="9997" max="9997" width="14.00390625" style="15" bestFit="1" customWidth="1"/>
    <col min="9998" max="9998" width="14.421875" style="15" bestFit="1" customWidth="1"/>
    <col min="9999" max="10240" width="9.140625" style="15" customWidth="1"/>
    <col min="10241" max="10241" width="14.421875" style="15" customWidth="1"/>
    <col min="10242" max="10242" width="14.00390625" style="15" bestFit="1" customWidth="1"/>
    <col min="10243" max="10243" width="12.8515625" style="15" bestFit="1" customWidth="1"/>
    <col min="10244" max="10244" width="14.00390625" style="15" bestFit="1" customWidth="1"/>
    <col min="10245" max="10246" width="12.8515625" style="15" bestFit="1" customWidth="1"/>
    <col min="10247" max="10247" width="14.00390625" style="15" bestFit="1" customWidth="1"/>
    <col min="10248" max="10249" width="12.8515625" style="15" bestFit="1" customWidth="1"/>
    <col min="10250" max="10250" width="14.00390625" style="15" bestFit="1" customWidth="1"/>
    <col min="10251" max="10252" width="12.8515625" style="15" bestFit="1" customWidth="1"/>
    <col min="10253" max="10253" width="14.00390625" style="15" bestFit="1" customWidth="1"/>
    <col min="10254" max="10254" width="14.421875" style="15" bestFit="1" customWidth="1"/>
    <col min="10255" max="10496" width="9.140625" style="15" customWidth="1"/>
    <col min="10497" max="10497" width="14.421875" style="15" customWidth="1"/>
    <col min="10498" max="10498" width="14.00390625" style="15" bestFit="1" customWidth="1"/>
    <col min="10499" max="10499" width="12.8515625" style="15" bestFit="1" customWidth="1"/>
    <col min="10500" max="10500" width="14.00390625" style="15" bestFit="1" customWidth="1"/>
    <col min="10501" max="10502" width="12.8515625" style="15" bestFit="1" customWidth="1"/>
    <col min="10503" max="10503" width="14.00390625" style="15" bestFit="1" customWidth="1"/>
    <col min="10504" max="10505" width="12.8515625" style="15" bestFit="1" customWidth="1"/>
    <col min="10506" max="10506" width="14.00390625" style="15" bestFit="1" customWidth="1"/>
    <col min="10507" max="10508" width="12.8515625" style="15" bestFit="1" customWidth="1"/>
    <col min="10509" max="10509" width="14.00390625" style="15" bestFit="1" customWidth="1"/>
    <col min="10510" max="10510" width="14.421875" style="15" bestFit="1" customWidth="1"/>
    <col min="10511" max="10752" width="9.140625" style="15" customWidth="1"/>
    <col min="10753" max="10753" width="14.421875" style="15" customWidth="1"/>
    <col min="10754" max="10754" width="14.00390625" style="15" bestFit="1" customWidth="1"/>
    <col min="10755" max="10755" width="12.8515625" style="15" bestFit="1" customWidth="1"/>
    <col min="10756" max="10756" width="14.00390625" style="15" bestFit="1" customWidth="1"/>
    <col min="10757" max="10758" width="12.8515625" style="15" bestFit="1" customWidth="1"/>
    <col min="10759" max="10759" width="14.00390625" style="15" bestFit="1" customWidth="1"/>
    <col min="10760" max="10761" width="12.8515625" style="15" bestFit="1" customWidth="1"/>
    <col min="10762" max="10762" width="14.00390625" style="15" bestFit="1" customWidth="1"/>
    <col min="10763" max="10764" width="12.8515625" style="15" bestFit="1" customWidth="1"/>
    <col min="10765" max="10765" width="14.00390625" style="15" bestFit="1" customWidth="1"/>
    <col min="10766" max="10766" width="14.421875" style="15" bestFit="1" customWidth="1"/>
    <col min="10767" max="11008" width="9.140625" style="15" customWidth="1"/>
    <col min="11009" max="11009" width="14.421875" style="15" customWidth="1"/>
    <col min="11010" max="11010" width="14.00390625" style="15" bestFit="1" customWidth="1"/>
    <col min="11011" max="11011" width="12.8515625" style="15" bestFit="1" customWidth="1"/>
    <col min="11012" max="11012" width="14.00390625" style="15" bestFit="1" customWidth="1"/>
    <col min="11013" max="11014" width="12.8515625" style="15" bestFit="1" customWidth="1"/>
    <col min="11015" max="11015" width="14.00390625" style="15" bestFit="1" customWidth="1"/>
    <col min="11016" max="11017" width="12.8515625" style="15" bestFit="1" customWidth="1"/>
    <col min="11018" max="11018" width="14.00390625" style="15" bestFit="1" customWidth="1"/>
    <col min="11019" max="11020" width="12.8515625" style="15" bestFit="1" customWidth="1"/>
    <col min="11021" max="11021" width="14.00390625" style="15" bestFit="1" customWidth="1"/>
    <col min="11022" max="11022" width="14.421875" style="15" bestFit="1" customWidth="1"/>
    <col min="11023" max="11264" width="9.140625" style="15" customWidth="1"/>
    <col min="11265" max="11265" width="14.421875" style="15" customWidth="1"/>
    <col min="11266" max="11266" width="14.00390625" style="15" bestFit="1" customWidth="1"/>
    <col min="11267" max="11267" width="12.8515625" style="15" bestFit="1" customWidth="1"/>
    <col min="11268" max="11268" width="14.00390625" style="15" bestFit="1" customWidth="1"/>
    <col min="11269" max="11270" width="12.8515625" style="15" bestFit="1" customWidth="1"/>
    <col min="11271" max="11271" width="14.00390625" style="15" bestFit="1" customWidth="1"/>
    <col min="11272" max="11273" width="12.8515625" style="15" bestFit="1" customWidth="1"/>
    <col min="11274" max="11274" width="14.00390625" style="15" bestFit="1" customWidth="1"/>
    <col min="11275" max="11276" width="12.8515625" style="15" bestFit="1" customWidth="1"/>
    <col min="11277" max="11277" width="14.00390625" style="15" bestFit="1" customWidth="1"/>
    <col min="11278" max="11278" width="14.421875" style="15" bestFit="1" customWidth="1"/>
    <col min="11279" max="11520" width="9.140625" style="15" customWidth="1"/>
    <col min="11521" max="11521" width="14.421875" style="15" customWidth="1"/>
    <col min="11522" max="11522" width="14.00390625" style="15" bestFit="1" customWidth="1"/>
    <col min="11523" max="11523" width="12.8515625" style="15" bestFit="1" customWidth="1"/>
    <col min="11524" max="11524" width="14.00390625" style="15" bestFit="1" customWidth="1"/>
    <col min="11525" max="11526" width="12.8515625" style="15" bestFit="1" customWidth="1"/>
    <col min="11527" max="11527" width="14.00390625" style="15" bestFit="1" customWidth="1"/>
    <col min="11528" max="11529" width="12.8515625" style="15" bestFit="1" customWidth="1"/>
    <col min="11530" max="11530" width="14.00390625" style="15" bestFit="1" customWidth="1"/>
    <col min="11531" max="11532" width="12.8515625" style="15" bestFit="1" customWidth="1"/>
    <col min="11533" max="11533" width="14.00390625" style="15" bestFit="1" customWidth="1"/>
    <col min="11534" max="11534" width="14.421875" style="15" bestFit="1" customWidth="1"/>
    <col min="11535" max="11776" width="9.140625" style="15" customWidth="1"/>
    <col min="11777" max="11777" width="14.421875" style="15" customWidth="1"/>
    <col min="11778" max="11778" width="14.00390625" style="15" bestFit="1" customWidth="1"/>
    <col min="11779" max="11779" width="12.8515625" style="15" bestFit="1" customWidth="1"/>
    <col min="11780" max="11780" width="14.00390625" style="15" bestFit="1" customWidth="1"/>
    <col min="11781" max="11782" width="12.8515625" style="15" bestFit="1" customWidth="1"/>
    <col min="11783" max="11783" width="14.00390625" style="15" bestFit="1" customWidth="1"/>
    <col min="11784" max="11785" width="12.8515625" style="15" bestFit="1" customWidth="1"/>
    <col min="11786" max="11786" width="14.00390625" style="15" bestFit="1" customWidth="1"/>
    <col min="11787" max="11788" width="12.8515625" style="15" bestFit="1" customWidth="1"/>
    <col min="11789" max="11789" width="14.00390625" style="15" bestFit="1" customWidth="1"/>
    <col min="11790" max="11790" width="14.421875" style="15" bestFit="1" customWidth="1"/>
    <col min="11791" max="12032" width="9.140625" style="15" customWidth="1"/>
    <col min="12033" max="12033" width="14.421875" style="15" customWidth="1"/>
    <col min="12034" max="12034" width="14.00390625" style="15" bestFit="1" customWidth="1"/>
    <col min="12035" max="12035" width="12.8515625" style="15" bestFit="1" customWidth="1"/>
    <col min="12036" max="12036" width="14.00390625" style="15" bestFit="1" customWidth="1"/>
    <col min="12037" max="12038" width="12.8515625" style="15" bestFit="1" customWidth="1"/>
    <col min="12039" max="12039" width="14.00390625" style="15" bestFit="1" customWidth="1"/>
    <col min="12040" max="12041" width="12.8515625" style="15" bestFit="1" customWidth="1"/>
    <col min="12042" max="12042" width="14.00390625" style="15" bestFit="1" customWidth="1"/>
    <col min="12043" max="12044" width="12.8515625" style="15" bestFit="1" customWidth="1"/>
    <col min="12045" max="12045" width="14.00390625" style="15" bestFit="1" customWidth="1"/>
    <col min="12046" max="12046" width="14.421875" style="15" bestFit="1" customWidth="1"/>
    <col min="12047" max="12288" width="9.140625" style="15" customWidth="1"/>
    <col min="12289" max="12289" width="14.421875" style="15" customWidth="1"/>
    <col min="12290" max="12290" width="14.00390625" style="15" bestFit="1" customWidth="1"/>
    <col min="12291" max="12291" width="12.8515625" style="15" bestFit="1" customWidth="1"/>
    <col min="12292" max="12292" width="14.00390625" style="15" bestFit="1" customWidth="1"/>
    <col min="12293" max="12294" width="12.8515625" style="15" bestFit="1" customWidth="1"/>
    <col min="12295" max="12295" width="14.00390625" style="15" bestFit="1" customWidth="1"/>
    <col min="12296" max="12297" width="12.8515625" style="15" bestFit="1" customWidth="1"/>
    <col min="12298" max="12298" width="14.00390625" style="15" bestFit="1" customWidth="1"/>
    <col min="12299" max="12300" width="12.8515625" style="15" bestFit="1" customWidth="1"/>
    <col min="12301" max="12301" width="14.00390625" style="15" bestFit="1" customWidth="1"/>
    <col min="12302" max="12302" width="14.421875" style="15" bestFit="1" customWidth="1"/>
    <col min="12303" max="12544" width="9.140625" style="15" customWidth="1"/>
    <col min="12545" max="12545" width="14.421875" style="15" customWidth="1"/>
    <col min="12546" max="12546" width="14.00390625" style="15" bestFit="1" customWidth="1"/>
    <col min="12547" max="12547" width="12.8515625" style="15" bestFit="1" customWidth="1"/>
    <col min="12548" max="12548" width="14.00390625" style="15" bestFit="1" customWidth="1"/>
    <col min="12549" max="12550" width="12.8515625" style="15" bestFit="1" customWidth="1"/>
    <col min="12551" max="12551" width="14.00390625" style="15" bestFit="1" customWidth="1"/>
    <col min="12552" max="12553" width="12.8515625" style="15" bestFit="1" customWidth="1"/>
    <col min="12554" max="12554" width="14.00390625" style="15" bestFit="1" customWidth="1"/>
    <col min="12555" max="12556" width="12.8515625" style="15" bestFit="1" customWidth="1"/>
    <col min="12557" max="12557" width="14.00390625" style="15" bestFit="1" customWidth="1"/>
    <col min="12558" max="12558" width="14.421875" style="15" bestFit="1" customWidth="1"/>
    <col min="12559" max="12800" width="9.140625" style="15" customWidth="1"/>
    <col min="12801" max="12801" width="14.421875" style="15" customWidth="1"/>
    <col min="12802" max="12802" width="14.00390625" style="15" bestFit="1" customWidth="1"/>
    <col min="12803" max="12803" width="12.8515625" style="15" bestFit="1" customWidth="1"/>
    <col min="12804" max="12804" width="14.00390625" style="15" bestFit="1" customWidth="1"/>
    <col min="12805" max="12806" width="12.8515625" style="15" bestFit="1" customWidth="1"/>
    <col min="12807" max="12807" width="14.00390625" style="15" bestFit="1" customWidth="1"/>
    <col min="12808" max="12809" width="12.8515625" style="15" bestFit="1" customWidth="1"/>
    <col min="12810" max="12810" width="14.00390625" style="15" bestFit="1" customWidth="1"/>
    <col min="12811" max="12812" width="12.8515625" style="15" bestFit="1" customWidth="1"/>
    <col min="12813" max="12813" width="14.00390625" style="15" bestFit="1" customWidth="1"/>
    <col min="12814" max="12814" width="14.421875" style="15" bestFit="1" customWidth="1"/>
    <col min="12815" max="13056" width="9.140625" style="15" customWidth="1"/>
    <col min="13057" max="13057" width="14.421875" style="15" customWidth="1"/>
    <col min="13058" max="13058" width="14.00390625" style="15" bestFit="1" customWidth="1"/>
    <col min="13059" max="13059" width="12.8515625" style="15" bestFit="1" customWidth="1"/>
    <col min="13060" max="13060" width="14.00390625" style="15" bestFit="1" customWidth="1"/>
    <col min="13061" max="13062" width="12.8515625" style="15" bestFit="1" customWidth="1"/>
    <col min="13063" max="13063" width="14.00390625" style="15" bestFit="1" customWidth="1"/>
    <col min="13064" max="13065" width="12.8515625" style="15" bestFit="1" customWidth="1"/>
    <col min="13066" max="13066" width="14.00390625" style="15" bestFit="1" customWidth="1"/>
    <col min="13067" max="13068" width="12.8515625" style="15" bestFit="1" customWidth="1"/>
    <col min="13069" max="13069" width="14.00390625" style="15" bestFit="1" customWidth="1"/>
    <col min="13070" max="13070" width="14.421875" style="15" bestFit="1" customWidth="1"/>
    <col min="13071" max="13312" width="9.140625" style="15" customWidth="1"/>
    <col min="13313" max="13313" width="14.421875" style="15" customWidth="1"/>
    <col min="13314" max="13314" width="14.00390625" style="15" bestFit="1" customWidth="1"/>
    <col min="13315" max="13315" width="12.8515625" style="15" bestFit="1" customWidth="1"/>
    <col min="13316" max="13316" width="14.00390625" style="15" bestFit="1" customWidth="1"/>
    <col min="13317" max="13318" width="12.8515625" style="15" bestFit="1" customWidth="1"/>
    <col min="13319" max="13319" width="14.00390625" style="15" bestFit="1" customWidth="1"/>
    <col min="13320" max="13321" width="12.8515625" style="15" bestFit="1" customWidth="1"/>
    <col min="13322" max="13322" width="14.00390625" style="15" bestFit="1" customWidth="1"/>
    <col min="13323" max="13324" width="12.8515625" style="15" bestFit="1" customWidth="1"/>
    <col min="13325" max="13325" width="14.00390625" style="15" bestFit="1" customWidth="1"/>
    <col min="13326" max="13326" width="14.421875" style="15" bestFit="1" customWidth="1"/>
    <col min="13327" max="13568" width="9.140625" style="15" customWidth="1"/>
    <col min="13569" max="13569" width="14.421875" style="15" customWidth="1"/>
    <col min="13570" max="13570" width="14.00390625" style="15" bestFit="1" customWidth="1"/>
    <col min="13571" max="13571" width="12.8515625" style="15" bestFit="1" customWidth="1"/>
    <col min="13572" max="13572" width="14.00390625" style="15" bestFit="1" customWidth="1"/>
    <col min="13573" max="13574" width="12.8515625" style="15" bestFit="1" customWidth="1"/>
    <col min="13575" max="13575" width="14.00390625" style="15" bestFit="1" customWidth="1"/>
    <col min="13576" max="13577" width="12.8515625" style="15" bestFit="1" customWidth="1"/>
    <col min="13578" max="13578" width="14.00390625" style="15" bestFit="1" customWidth="1"/>
    <col min="13579" max="13580" width="12.8515625" style="15" bestFit="1" customWidth="1"/>
    <col min="13581" max="13581" width="14.00390625" style="15" bestFit="1" customWidth="1"/>
    <col min="13582" max="13582" width="14.421875" style="15" bestFit="1" customWidth="1"/>
    <col min="13583" max="13824" width="9.140625" style="15" customWidth="1"/>
    <col min="13825" max="13825" width="14.421875" style="15" customWidth="1"/>
    <col min="13826" max="13826" width="14.00390625" style="15" bestFit="1" customWidth="1"/>
    <col min="13827" max="13827" width="12.8515625" style="15" bestFit="1" customWidth="1"/>
    <col min="13828" max="13828" width="14.00390625" style="15" bestFit="1" customWidth="1"/>
    <col min="13829" max="13830" width="12.8515625" style="15" bestFit="1" customWidth="1"/>
    <col min="13831" max="13831" width="14.00390625" style="15" bestFit="1" customWidth="1"/>
    <col min="13832" max="13833" width="12.8515625" style="15" bestFit="1" customWidth="1"/>
    <col min="13834" max="13834" width="14.00390625" style="15" bestFit="1" customWidth="1"/>
    <col min="13835" max="13836" width="12.8515625" style="15" bestFit="1" customWidth="1"/>
    <col min="13837" max="13837" width="14.00390625" style="15" bestFit="1" customWidth="1"/>
    <col min="13838" max="13838" width="14.421875" style="15" bestFit="1" customWidth="1"/>
    <col min="13839" max="14080" width="9.140625" style="15" customWidth="1"/>
    <col min="14081" max="14081" width="14.421875" style="15" customWidth="1"/>
    <col min="14082" max="14082" width="14.00390625" style="15" bestFit="1" customWidth="1"/>
    <col min="14083" max="14083" width="12.8515625" style="15" bestFit="1" customWidth="1"/>
    <col min="14084" max="14084" width="14.00390625" style="15" bestFit="1" customWidth="1"/>
    <col min="14085" max="14086" width="12.8515625" style="15" bestFit="1" customWidth="1"/>
    <col min="14087" max="14087" width="14.00390625" style="15" bestFit="1" customWidth="1"/>
    <col min="14088" max="14089" width="12.8515625" style="15" bestFit="1" customWidth="1"/>
    <col min="14090" max="14090" width="14.00390625" style="15" bestFit="1" customWidth="1"/>
    <col min="14091" max="14092" width="12.8515625" style="15" bestFit="1" customWidth="1"/>
    <col min="14093" max="14093" width="14.00390625" style="15" bestFit="1" customWidth="1"/>
    <col min="14094" max="14094" width="14.421875" style="15" bestFit="1" customWidth="1"/>
    <col min="14095" max="14336" width="9.140625" style="15" customWidth="1"/>
    <col min="14337" max="14337" width="14.421875" style="15" customWidth="1"/>
    <col min="14338" max="14338" width="14.00390625" style="15" bestFit="1" customWidth="1"/>
    <col min="14339" max="14339" width="12.8515625" style="15" bestFit="1" customWidth="1"/>
    <col min="14340" max="14340" width="14.00390625" style="15" bestFit="1" customWidth="1"/>
    <col min="14341" max="14342" width="12.8515625" style="15" bestFit="1" customWidth="1"/>
    <col min="14343" max="14343" width="14.00390625" style="15" bestFit="1" customWidth="1"/>
    <col min="14344" max="14345" width="12.8515625" style="15" bestFit="1" customWidth="1"/>
    <col min="14346" max="14346" width="14.00390625" style="15" bestFit="1" customWidth="1"/>
    <col min="14347" max="14348" width="12.8515625" style="15" bestFit="1" customWidth="1"/>
    <col min="14349" max="14349" width="14.00390625" style="15" bestFit="1" customWidth="1"/>
    <col min="14350" max="14350" width="14.421875" style="15" bestFit="1" customWidth="1"/>
    <col min="14351" max="14592" width="9.140625" style="15" customWidth="1"/>
    <col min="14593" max="14593" width="14.421875" style="15" customWidth="1"/>
    <col min="14594" max="14594" width="14.00390625" style="15" bestFit="1" customWidth="1"/>
    <col min="14595" max="14595" width="12.8515625" style="15" bestFit="1" customWidth="1"/>
    <col min="14596" max="14596" width="14.00390625" style="15" bestFit="1" customWidth="1"/>
    <col min="14597" max="14598" width="12.8515625" style="15" bestFit="1" customWidth="1"/>
    <col min="14599" max="14599" width="14.00390625" style="15" bestFit="1" customWidth="1"/>
    <col min="14600" max="14601" width="12.8515625" style="15" bestFit="1" customWidth="1"/>
    <col min="14602" max="14602" width="14.00390625" style="15" bestFit="1" customWidth="1"/>
    <col min="14603" max="14604" width="12.8515625" style="15" bestFit="1" customWidth="1"/>
    <col min="14605" max="14605" width="14.00390625" style="15" bestFit="1" customWidth="1"/>
    <col min="14606" max="14606" width="14.421875" style="15" bestFit="1" customWidth="1"/>
    <col min="14607" max="14848" width="9.140625" style="15" customWidth="1"/>
    <col min="14849" max="14849" width="14.421875" style="15" customWidth="1"/>
    <col min="14850" max="14850" width="14.00390625" style="15" bestFit="1" customWidth="1"/>
    <col min="14851" max="14851" width="12.8515625" style="15" bestFit="1" customWidth="1"/>
    <col min="14852" max="14852" width="14.00390625" style="15" bestFit="1" customWidth="1"/>
    <col min="14853" max="14854" width="12.8515625" style="15" bestFit="1" customWidth="1"/>
    <col min="14855" max="14855" width="14.00390625" style="15" bestFit="1" customWidth="1"/>
    <col min="14856" max="14857" width="12.8515625" style="15" bestFit="1" customWidth="1"/>
    <col min="14858" max="14858" width="14.00390625" style="15" bestFit="1" customWidth="1"/>
    <col min="14859" max="14860" width="12.8515625" style="15" bestFit="1" customWidth="1"/>
    <col min="14861" max="14861" width="14.00390625" style="15" bestFit="1" customWidth="1"/>
    <col min="14862" max="14862" width="14.421875" style="15" bestFit="1" customWidth="1"/>
    <col min="14863" max="15104" width="9.140625" style="15" customWidth="1"/>
    <col min="15105" max="15105" width="14.421875" style="15" customWidth="1"/>
    <col min="15106" max="15106" width="14.00390625" style="15" bestFit="1" customWidth="1"/>
    <col min="15107" max="15107" width="12.8515625" style="15" bestFit="1" customWidth="1"/>
    <col min="15108" max="15108" width="14.00390625" style="15" bestFit="1" customWidth="1"/>
    <col min="15109" max="15110" width="12.8515625" style="15" bestFit="1" customWidth="1"/>
    <col min="15111" max="15111" width="14.00390625" style="15" bestFit="1" customWidth="1"/>
    <col min="15112" max="15113" width="12.8515625" style="15" bestFit="1" customWidth="1"/>
    <col min="15114" max="15114" width="14.00390625" style="15" bestFit="1" customWidth="1"/>
    <col min="15115" max="15116" width="12.8515625" style="15" bestFit="1" customWidth="1"/>
    <col min="15117" max="15117" width="14.00390625" style="15" bestFit="1" customWidth="1"/>
    <col min="15118" max="15118" width="14.421875" style="15" bestFit="1" customWidth="1"/>
    <col min="15119" max="15360" width="9.140625" style="15" customWidth="1"/>
    <col min="15361" max="15361" width="14.421875" style="15" customWidth="1"/>
    <col min="15362" max="15362" width="14.00390625" style="15" bestFit="1" customWidth="1"/>
    <col min="15363" max="15363" width="12.8515625" style="15" bestFit="1" customWidth="1"/>
    <col min="15364" max="15364" width="14.00390625" style="15" bestFit="1" customWidth="1"/>
    <col min="15365" max="15366" width="12.8515625" style="15" bestFit="1" customWidth="1"/>
    <col min="15367" max="15367" width="14.00390625" style="15" bestFit="1" customWidth="1"/>
    <col min="15368" max="15369" width="12.8515625" style="15" bestFit="1" customWidth="1"/>
    <col min="15370" max="15370" width="14.00390625" style="15" bestFit="1" customWidth="1"/>
    <col min="15371" max="15372" width="12.8515625" style="15" bestFit="1" customWidth="1"/>
    <col min="15373" max="15373" width="14.00390625" style="15" bestFit="1" customWidth="1"/>
    <col min="15374" max="15374" width="14.421875" style="15" bestFit="1" customWidth="1"/>
    <col min="15375" max="15616" width="9.140625" style="15" customWidth="1"/>
    <col min="15617" max="15617" width="14.421875" style="15" customWidth="1"/>
    <col min="15618" max="15618" width="14.00390625" style="15" bestFit="1" customWidth="1"/>
    <col min="15619" max="15619" width="12.8515625" style="15" bestFit="1" customWidth="1"/>
    <col min="15620" max="15620" width="14.00390625" style="15" bestFit="1" customWidth="1"/>
    <col min="15621" max="15622" width="12.8515625" style="15" bestFit="1" customWidth="1"/>
    <col min="15623" max="15623" width="14.00390625" style="15" bestFit="1" customWidth="1"/>
    <col min="15624" max="15625" width="12.8515625" style="15" bestFit="1" customWidth="1"/>
    <col min="15626" max="15626" width="14.00390625" style="15" bestFit="1" customWidth="1"/>
    <col min="15627" max="15628" width="12.8515625" style="15" bestFit="1" customWidth="1"/>
    <col min="15629" max="15629" width="14.00390625" style="15" bestFit="1" customWidth="1"/>
    <col min="15630" max="15630" width="14.421875" style="15" bestFit="1" customWidth="1"/>
    <col min="15631" max="15872" width="9.140625" style="15" customWidth="1"/>
    <col min="15873" max="15873" width="14.421875" style="15" customWidth="1"/>
    <col min="15874" max="15874" width="14.00390625" style="15" bestFit="1" customWidth="1"/>
    <col min="15875" max="15875" width="12.8515625" style="15" bestFit="1" customWidth="1"/>
    <col min="15876" max="15876" width="14.00390625" style="15" bestFit="1" customWidth="1"/>
    <col min="15877" max="15878" width="12.8515625" style="15" bestFit="1" customWidth="1"/>
    <col min="15879" max="15879" width="14.00390625" style="15" bestFit="1" customWidth="1"/>
    <col min="15880" max="15881" width="12.8515625" style="15" bestFit="1" customWidth="1"/>
    <col min="15882" max="15882" width="14.00390625" style="15" bestFit="1" customWidth="1"/>
    <col min="15883" max="15884" width="12.8515625" style="15" bestFit="1" customWidth="1"/>
    <col min="15885" max="15885" width="14.00390625" style="15" bestFit="1" customWidth="1"/>
    <col min="15886" max="15886" width="14.421875" style="15" bestFit="1" customWidth="1"/>
    <col min="15887" max="16128" width="9.140625" style="15" customWidth="1"/>
    <col min="16129" max="16129" width="14.421875" style="15" customWidth="1"/>
    <col min="16130" max="16130" width="14.00390625" style="15" bestFit="1" customWidth="1"/>
    <col min="16131" max="16131" width="12.8515625" style="15" bestFit="1" customWidth="1"/>
    <col min="16132" max="16132" width="14.00390625" style="15" bestFit="1" customWidth="1"/>
    <col min="16133" max="16134" width="12.8515625" style="15" bestFit="1" customWidth="1"/>
    <col min="16135" max="16135" width="14.00390625" style="15" bestFit="1" customWidth="1"/>
    <col min="16136" max="16137" width="12.8515625" style="15" bestFit="1" customWidth="1"/>
    <col min="16138" max="16138" width="14.00390625" style="15" bestFit="1" customWidth="1"/>
    <col min="16139" max="16140" width="12.8515625" style="15" bestFit="1" customWidth="1"/>
    <col min="16141" max="16141" width="14.00390625" style="15" bestFit="1" customWidth="1"/>
    <col min="16142" max="16142" width="14.421875" style="15" bestFit="1" customWidth="1"/>
    <col min="16143" max="16384" width="9.140625" style="15" customWidth="1"/>
  </cols>
  <sheetData>
    <row r="2" ht="20.25">
      <c r="A2" s="14" t="s">
        <v>260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5" ht="15">
      <c r="B5" s="17"/>
    </row>
    <row r="6" spans="1:14" ht="15">
      <c r="A6" s="15" t="s">
        <v>10</v>
      </c>
      <c r="B6" s="17">
        <v>0</v>
      </c>
      <c r="C6" s="1">
        <v>0</v>
      </c>
      <c r="D6" s="17">
        <v>66288.75</v>
      </c>
      <c r="E6" s="17">
        <v>0</v>
      </c>
      <c r="F6" s="17">
        <v>0</v>
      </c>
      <c r="G6" s="5">
        <v>63612.45</v>
      </c>
      <c r="H6" s="17">
        <v>0</v>
      </c>
      <c r="I6" s="17">
        <v>0</v>
      </c>
      <c r="J6" s="17">
        <v>72127</v>
      </c>
      <c r="K6" s="17">
        <v>0</v>
      </c>
      <c r="L6" s="17"/>
      <c r="M6" s="17">
        <v>113455.65</v>
      </c>
      <c r="N6" s="17">
        <f>SUM(B6:M6)</f>
        <v>315483.85</v>
      </c>
    </row>
    <row r="7" spans="1:14" ht="15">
      <c r="A7" s="15" t="s">
        <v>11</v>
      </c>
      <c r="B7" s="17">
        <v>0</v>
      </c>
      <c r="C7" s="1">
        <v>0</v>
      </c>
      <c r="D7" s="17">
        <v>19334.7</v>
      </c>
      <c r="E7" s="17">
        <v>0</v>
      </c>
      <c r="F7" s="17">
        <v>0</v>
      </c>
      <c r="G7" s="5">
        <v>24969.5</v>
      </c>
      <c r="H7" s="17">
        <v>0</v>
      </c>
      <c r="I7" s="17">
        <v>0</v>
      </c>
      <c r="J7" s="17">
        <v>20723.4</v>
      </c>
      <c r="K7" s="17">
        <v>0</v>
      </c>
      <c r="L7" s="17"/>
      <c r="M7" s="17">
        <v>22588.5</v>
      </c>
      <c r="N7" s="17">
        <f aca="true" t="shared" si="0" ref="N7:N22">SUM(B7:M7)</f>
        <v>87616.1</v>
      </c>
    </row>
    <row r="8" spans="1:14" ht="15">
      <c r="A8" s="15" t="s">
        <v>12</v>
      </c>
      <c r="B8" s="17">
        <v>0</v>
      </c>
      <c r="C8" s="1">
        <v>0</v>
      </c>
      <c r="D8" s="17">
        <v>5064889.49</v>
      </c>
      <c r="E8" s="17">
        <v>0</v>
      </c>
      <c r="F8" s="17">
        <v>0</v>
      </c>
      <c r="G8" s="5">
        <v>5009574.41</v>
      </c>
      <c r="H8" s="17">
        <v>0</v>
      </c>
      <c r="I8" s="17">
        <v>0</v>
      </c>
      <c r="J8" s="17">
        <v>4609830.14</v>
      </c>
      <c r="K8" s="17">
        <v>0</v>
      </c>
      <c r="L8" s="17"/>
      <c r="M8" s="17">
        <v>5617833.2</v>
      </c>
      <c r="N8" s="17">
        <f t="shared" si="0"/>
        <v>20302127.24</v>
      </c>
    </row>
    <row r="9" spans="1:14" ht="15">
      <c r="A9" s="15" t="s">
        <v>13</v>
      </c>
      <c r="B9" s="17">
        <v>0</v>
      </c>
      <c r="C9" s="1">
        <v>0</v>
      </c>
      <c r="D9" s="17">
        <v>223052.96</v>
      </c>
      <c r="E9" s="17">
        <v>0</v>
      </c>
      <c r="F9" s="17">
        <v>0</v>
      </c>
      <c r="G9" s="5">
        <v>166770.45</v>
      </c>
      <c r="H9" s="17">
        <v>0</v>
      </c>
      <c r="I9" s="17">
        <v>0</v>
      </c>
      <c r="J9" s="17">
        <v>0</v>
      </c>
      <c r="K9" s="17">
        <v>127301.35</v>
      </c>
      <c r="L9" s="17"/>
      <c r="M9" s="17">
        <v>188975.63</v>
      </c>
      <c r="N9" s="17">
        <f t="shared" si="0"/>
        <v>706100.39</v>
      </c>
    </row>
    <row r="10" spans="1:14" ht="15">
      <c r="A10" s="15" t="s">
        <v>14</v>
      </c>
      <c r="B10" s="17">
        <v>20085.45</v>
      </c>
      <c r="C10" s="1">
        <v>19306.65</v>
      </c>
      <c r="D10" s="17">
        <v>21767.35</v>
      </c>
      <c r="E10" s="17">
        <v>27675.45</v>
      </c>
      <c r="F10" s="17">
        <v>23278.75</v>
      </c>
      <c r="G10" s="5">
        <v>23066.45</v>
      </c>
      <c r="H10" s="17">
        <v>21535.8</v>
      </c>
      <c r="I10" s="17">
        <v>20407.75</v>
      </c>
      <c r="J10" s="17">
        <v>32468.15</v>
      </c>
      <c r="K10" s="17">
        <v>38718.35</v>
      </c>
      <c r="L10" s="17">
        <v>17783.15</v>
      </c>
      <c r="M10" s="17">
        <v>27052.85</v>
      </c>
      <c r="N10" s="17">
        <f t="shared" si="0"/>
        <v>293146.14999999997</v>
      </c>
    </row>
    <row r="11" spans="1:14" ht="15">
      <c r="A11" s="15" t="s">
        <v>15</v>
      </c>
      <c r="B11" s="17">
        <v>0</v>
      </c>
      <c r="C11" s="1">
        <v>0</v>
      </c>
      <c r="D11" s="17">
        <v>799.7</v>
      </c>
      <c r="E11" s="17">
        <v>0</v>
      </c>
      <c r="F11" s="17">
        <v>0</v>
      </c>
      <c r="G11" s="5">
        <v>586.3</v>
      </c>
      <c r="H11" s="17">
        <v>0</v>
      </c>
      <c r="I11" s="17">
        <v>0</v>
      </c>
      <c r="J11" s="17">
        <v>268.4</v>
      </c>
      <c r="K11" s="17">
        <v>0</v>
      </c>
      <c r="L11" s="17"/>
      <c r="M11" s="17">
        <v>270.05</v>
      </c>
      <c r="N11" s="17">
        <f t="shared" si="0"/>
        <v>1924.45</v>
      </c>
    </row>
    <row r="12" spans="1:14" ht="15">
      <c r="A12" s="15" t="s">
        <v>16</v>
      </c>
      <c r="B12" s="17">
        <v>131.45</v>
      </c>
      <c r="C12" s="1">
        <v>214.5</v>
      </c>
      <c r="D12" s="17">
        <v>1194.05</v>
      </c>
      <c r="E12" s="17">
        <v>393.8</v>
      </c>
      <c r="F12" s="17">
        <v>316.25</v>
      </c>
      <c r="G12" s="5">
        <v>900.35</v>
      </c>
      <c r="H12" s="17">
        <v>1131.35</v>
      </c>
      <c r="I12" s="17">
        <v>504.9</v>
      </c>
      <c r="J12" s="17">
        <v>1714.9</v>
      </c>
      <c r="K12" s="17">
        <v>300.3</v>
      </c>
      <c r="L12" s="17">
        <v>321.2</v>
      </c>
      <c r="M12" s="17">
        <v>1277.1</v>
      </c>
      <c r="N12" s="17">
        <f t="shared" si="0"/>
        <v>8400.15</v>
      </c>
    </row>
    <row r="13" spans="1:14" ht="15">
      <c r="A13" s="15" t="s">
        <v>17</v>
      </c>
      <c r="B13" s="17">
        <v>0</v>
      </c>
      <c r="C13" s="1">
        <v>0</v>
      </c>
      <c r="D13" s="17">
        <v>20131.65</v>
      </c>
      <c r="E13" s="17">
        <v>0</v>
      </c>
      <c r="F13" s="17">
        <v>0</v>
      </c>
      <c r="G13" s="5">
        <v>62956.3</v>
      </c>
      <c r="H13" s="17">
        <v>0</v>
      </c>
      <c r="I13" s="17">
        <v>0</v>
      </c>
      <c r="J13" s="17">
        <v>16020.95</v>
      </c>
      <c r="K13" s="17">
        <v>0</v>
      </c>
      <c r="L13" s="17"/>
      <c r="M13" s="17">
        <v>26206.4</v>
      </c>
      <c r="N13" s="17">
        <f t="shared" si="0"/>
        <v>125315.30000000002</v>
      </c>
    </row>
    <row r="14" spans="1:14" ht="15">
      <c r="A14" s="15" t="s">
        <v>18</v>
      </c>
      <c r="B14" s="17">
        <v>1826</v>
      </c>
      <c r="C14" s="1">
        <v>1117.05</v>
      </c>
      <c r="D14" s="17">
        <v>2903.45</v>
      </c>
      <c r="E14" s="17">
        <v>2052.6</v>
      </c>
      <c r="F14" s="17">
        <v>14609.1</v>
      </c>
      <c r="G14" s="5">
        <v>1597.75</v>
      </c>
      <c r="H14" s="17">
        <v>882.75</v>
      </c>
      <c r="I14" s="17">
        <v>4846.6</v>
      </c>
      <c r="J14" s="17">
        <v>1973.4</v>
      </c>
      <c r="K14" s="17">
        <v>1812.8</v>
      </c>
      <c r="L14" s="17">
        <v>3237.3</v>
      </c>
      <c r="M14" s="17">
        <v>1561.45</v>
      </c>
      <c r="N14" s="17">
        <f t="shared" si="0"/>
        <v>38420.25000000001</v>
      </c>
    </row>
    <row r="15" spans="1:14" ht="15">
      <c r="A15" s="15" t="s">
        <v>19</v>
      </c>
      <c r="B15" s="17">
        <v>0</v>
      </c>
      <c r="C15" s="1">
        <v>0</v>
      </c>
      <c r="D15" s="17">
        <v>3724.05</v>
      </c>
      <c r="E15" s="17">
        <v>0</v>
      </c>
      <c r="F15" s="17">
        <v>0</v>
      </c>
      <c r="G15" s="5">
        <v>3147.65</v>
      </c>
      <c r="H15" s="17">
        <v>0</v>
      </c>
      <c r="I15" s="17">
        <v>0</v>
      </c>
      <c r="J15" s="17">
        <v>3703.15</v>
      </c>
      <c r="K15" s="17">
        <v>0</v>
      </c>
      <c r="L15" s="17"/>
      <c r="M15" s="17">
        <v>22085.8</v>
      </c>
      <c r="N15" s="17">
        <f t="shared" si="0"/>
        <v>32660.65</v>
      </c>
    </row>
    <row r="16" spans="1:14" ht="15">
      <c r="A16" s="15" t="s">
        <v>20</v>
      </c>
      <c r="B16" s="17">
        <v>30842.9</v>
      </c>
      <c r="C16" s="1">
        <v>23438.25</v>
      </c>
      <c r="D16" s="17">
        <v>46730.2</v>
      </c>
      <c r="E16" s="17">
        <v>35391.4</v>
      </c>
      <c r="F16" s="17">
        <v>26121.15</v>
      </c>
      <c r="G16" s="5">
        <v>28240.85</v>
      </c>
      <c r="H16" s="17">
        <v>20793.3</v>
      </c>
      <c r="I16" s="17">
        <v>23949.2</v>
      </c>
      <c r="J16" s="17">
        <v>47810.95</v>
      </c>
      <c r="K16" s="17">
        <v>48869.7</v>
      </c>
      <c r="L16" s="17">
        <v>26897.75</v>
      </c>
      <c r="M16" s="17">
        <v>37785.55</v>
      </c>
      <c r="N16" s="17">
        <f t="shared" si="0"/>
        <v>396871.2</v>
      </c>
    </row>
    <row r="17" spans="1:14" ht="15">
      <c r="A17" s="15" t="s">
        <v>21</v>
      </c>
      <c r="B17" s="17">
        <v>0</v>
      </c>
      <c r="C17" s="1">
        <v>0</v>
      </c>
      <c r="D17" s="17">
        <v>2617.45</v>
      </c>
      <c r="E17" s="17">
        <v>0</v>
      </c>
      <c r="F17" s="17">
        <v>0</v>
      </c>
      <c r="G17" s="5">
        <v>1844.7</v>
      </c>
      <c r="H17" s="17">
        <v>0</v>
      </c>
      <c r="I17" s="17">
        <v>0</v>
      </c>
      <c r="J17" s="17">
        <v>1260.6</v>
      </c>
      <c r="K17" s="17">
        <v>0</v>
      </c>
      <c r="L17" s="17"/>
      <c r="M17" s="17">
        <v>1877.7</v>
      </c>
      <c r="N17" s="17">
        <f t="shared" si="0"/>
        <v>7600.45</v>
      </c>
    </row>
    <row r="18" spans="1:14" ht="15">
      <c r="A18" s="15" t="s">
        <v>22</v>
      </c>
      <c r="B18" s="17">
        <v>0</v>
      </c>
      <c r="C18" s="1">
        <v>0</v>
      </c>
      <c r="D18" s="17">
        <v>45273.8</v>
      </c>
      <c r="E18" s="17">
        <v>0</v>
      </c>
      <c r="F18" s="17">
        <v>0</v>
      </c>
      <c r="G18" s="5">
        <v>43836.65</v>
      </c>
      <c r="H18" s="17">
        <v>0</v>
      </c>
      <c r="I18" s="17">
        <v>0</v>
      </c>
      <c r="J18" s="17">
        <v>42124.5</v>
      </c>
      <c r="K18" s="17">
        <v>0</v>
      </c>
      <c r="L18" s="17"/>
      <c r="M18" s="17">
        <v>53606.3</v>
      </c>
      <c r="N18" s="17">
        <f t="shared" si="0"/>
        <v>184841.25</v>
      </c>
    </row>
    <row r="19" spans="1:14" ht="15">
      <c r="A19" s="15" t="s">
        <v>23</v>
      </c>
      <c r="B19" s="17">
        <v>0</v>
      </c>
      <c r="C19" s="1">
        <v>0</v>
      </c>
      <c r="D19" s="17">
        <v>4267.45</v>
      </c>
      <c r="E19" s="17">
        <v>0</v>
      </c>
      <c r="F19" s="17">
        <v>0</v>
      </c>
      <c r="G19" s="5">
        <v>22467.63</v>
      </c>
      <c r="H19" s="17">
        <v>0</v>
      </c>
      <c r="I19" s="17">
        <v>0</v>
      </c>
      <c r="J19" s="17">
        <v>9454.29</v>
      </c>
      <c r="K19" s="17">
        <v>0</v>
      </c>
      <c r="L19" s="17"/>
      <c r="M19" s="17">
        <v>9735.18</v>
      </c>
      <c r="N19" s="17">
        <f t="shared" si="0"/>
        <v>45924.55</v>
      </c>
    </row>
    <row r="20" spans="1:14" ht="15">
      <c r="A20" s="15" t="s">
        <v>24</v>
      </c>
      <c r="B20" s="17">
        <v>0</v>
      </c>
      <c r="C20" s="1">
        <v>0</v>
      </c>
      <c r="D20" s="17">
        <v>13883.1</v>
      </c>
      <c r="E20" s="17">
        <v>0</v>
      </c>
      <c r="F20" s="17">
        <v>0</v>
      </c>
      <c r="G20" s="5">
        <v>26622.2</v>
      </c>
      <c r="H20" s="17">
        <v>0</v>
      </c>
      <c r="I20" s="17">
        <v>0</v>
      </c>
      <c r="J20" s="17">
        <v>27465.35</v>
      </c>
      <c r="K20" s="17">
        <v>0</v>
      </c>
      <c r="L20" s="17"/>
      <c r="M20" s="17">
        <v>71883.1</v>
      </c>
      <c r="N20" s="17">
        <f t="shared" si="0"/>
        <v>139853.75</v>
      </c>
    </row>
    <row r="21" spans="1:14" ht="15">
      <c r="A21" s="15" t="s">
        <v>25</v>
      </c>
      <c r="B21" s="17">
        <v>415541.1</v>
      </c>
      <c r="C21" s="1">
        <v>394305.45</v>
      </c>
      <c r="D21" s="17">
        <v>352940.5</v>
      </c>
      <c r="E21" s="17">
        <v>402257.35</v>
      </c>
      <c r="F21" s="17">
        <v>381782.5</v>
      </c>
      <c r="G21" s="5">
        <v>428193.7</v>
      </c>
      <c r="H21" s="17">
        <v>290425.85</v>
      </c>
      <c r="I21" s="17">
        <v>330639.65</v>
      </c>
      <c r="J21" s="17">
        <v>345630.45</v>
      </c>
      <c r="K21" s="17">
        <v>395254.2</v>
      </c>
      <c r="L21" s="17">
        <v>506099.55</v>
      </c>
      <c r="M21" s="17">
        <v>484484</v>
      </c>
      <c r="N21" s="17">
        <f t="shared" si="0"/>
        <v>4727554.300000001</v>
      </c>
    </row>
    <row r="22" spans="1:14" ht="15">
      <c r="A22" s="15" t="s">
        <v>26</v>
      </c>
      <c r="B22" s="17">
        <v>0</v>
      </c>
      <c r="C22" s="17">
        <v>0</v>
      </c>
      <c r="D22" s="17">
        <v>10050.65</v>
      </c>
      <c r="E22" s="17">
        <v>0</v>
      </c>
      <c r="F22" s="17">
        <v>0</v>
      </c>
      <c r="G22" s="24">
        <v>6229.85</v>
      </c>
      <c r="H22" s="17">
        <v>0</v>
      </c>
      <c r="I22" s="17">
        <v>0</v>
      </c>
      <c r="J22" s="17">
        <v>5041.3</v>
      </c>
      <c r="K22" s="17">
        <v>0</v>
      </c>
      <c r="L22" s="17"/>
      <c r="M22" s="17">
        <v>7174.75</v>
      </c>
      <c r="N22" s="17">
        <f t="shared" si="0"/>
        <v>28496.55</v>
      </c>
    </row>
    <row r="23" spans="2:14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3.5" thickBot="1">
      <c r="A24" s="15" t="s">
        <v>9</v>
      </c>
      <c r="B24" s="45">
        <f>SUM(B6:B23)</f>
        <v>468426.89999999997</v>
      </c>
      <c r="C24" s="45">
        <f aca="true" t="shared" si="1" ref="C24:M24">SUM(C6:C23)</f>
        <v>438381.9</v>
      </c>
      <c r="D24" s="45">
        <f t="shared" si="1"/>
        <v>5899849.300000001</v>
      </c>
      <c r="E24" s="45">
        <f t="shared" si="1"/>
        <v>467770.6</v>
      </c>
      <c r="F24" s="45">
        <f t="shared" si="1"/>
        <v>446107.75</v>
      </c>
      <c r="G24" s="45">
        <f t="shared" si="1"/>
        <v>5914617.19</v>
      </c>
      <c r="H24" s="45">
        <f t="shared" si="1"/>
        <v>334769.05</v>
      </c>
      <c r="I24" s="45">
        <f t="shared" si="1"/>
        <v>380348.10000000003</v>
      </c>
      <c r="J24" s="45">
        <f t="shared" si="1"/>
        <v>5237616.930000002</v>
      </c>
      <c r="K24" s="45">
        <f t="shared" si="1"/>
        <v>612256.7</v>
      </c>
      <c r="L24" s="45">
        <f t="shared" si="1"/>
        <v>554338.95</v>
      </c>
      <c r="M24" s="45">
        <f t="shared" si="1"/>
        <v>6687853.209999999</v>
      </c>
      <c r="N24" s="45">
        <f>SUM(N6:N22)</f>
        <v>27442336.579999994</v>
      </c>
    </row>
    <row r="25" spans="2:14" ht="13.5" thickTop="1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2:1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39" ht="15">
      <c r="A39" s="15" t="str">
        <f ca="1">CELL("filename")</f>
        <v>S:\Div - Adm Svc\Distribution &amp; Statistics\Distributions\FY 15 MONTHLY CTX\Million $ and Stat Reports\[Sales Statistics- Breakdown by County May.xlsm]7-27-15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9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9"/>
  <sheetViews>
    <sheetView workbookViewId="0" topLeftCell="A1">
      <selection activeCell="M28" sqref="M28"/>
    </sheetView>
  </sheetViews>
  <sheetFormatPr defaultColWidth="9.140625" defaultRowHeight="15"/>
  <cols>
    <col min="1" max="1" width="14.140625" style="15" customWidth="1"/>
    <col min="2" max="12" width="14.00390625" style="15" bestFit="1" customWidth="1"/>
    <col min="13" max="13" width="13.8515625" style="15" bestFit="1" customWidth="1"/>
    <col min="14" max="14" width="15.00390625" style="15" bestFit="1" customWidth="1"/>
    <col min="15" max="256" width="9.140625" style="15" customWidth="1"/>
    <col min="257" max="257" width="14.140625" style="15" customWidth="1"/>
    <col min="258" max="268" width="14.00390625" style="15" bestFit="1" customWidth="1"/>
    <col min="269" max="269" width="13.8515625" style="15" bestFit="1" customWidth="1"/>
    <col min="270" max="270" width="15.00390625" style="15" bestFit="1" customWidth="1"/>
    <col min="271" max="512" width="9.140625" style="15" customWidth="1"/>
    <col min="513" max="513" width="14.140625" style="15" customWidth="1"/>
    <col min="514" max="524" width="14.00390625" style="15" bestFit="1" customWidth="1"/>
    <col min="525" max="525" width="13.8515625" style="15" bestFit="1" customWidth="1"/>
    <col min="526" max="526" width="15.00390625" style="15" bestFit="1" customWidth="1"/>
    <col min="527" max="768" width="9.140625" style="15" customWidth="1"/>
    <col min="769" max="769" width="14.140625" style="15" customWidth="1"/>
    <col min="770" max="780" width="14.00390625" style="15" bestFit="1" customWidth="1"/>
    <col min="781" max="781" width="13.8515625" style="15" bestFit="1" customWidth="1"/>
    <col min="782" max="782" width="15.00390625" style="15" bestFit="1" customWidth="1"/>
    <col min="783" max="1024" width="9.140625" style="15" customWidth="1"/>
    <col min="1025" max="1025" width="14.140625" style="15" customWidth="1"/>
    <col min="1026" max="1036" width="14.00390625" style="15" bestFit="1" customWidth="1"/>
    <col min="1037" max="1037" width="13.8515625" style="15" bestFit="1" customWidth="1"/>
    <col min="1038" max="1038" width="15.00390625" style="15" bestFit="1" customWidth="1"/>
    <col min="1039" max="1280" width="9.140625" style="15" customWidth="1"/>
    <col min="1281" max="1281" width="14.140625" style="15" customWidth="1"/>
    <col min="1282" max="1292" width="14.00390625" style="15" bestFit="1" customWidth="1"/>
    <col min="1293" max="1293" width="13.8515625" style="15" bestFit="1" customWidth="1"/>
    <col min="1294" max="1294" width="15.00390625" style="15" bestFit="1" customWidth="1"/>
    <col min="1295" max="1536" width="9.140625" style="15" customWidth="1"/>
    <col min="1537" max="1537" width="14.140625" style="15" customWidth="1"/>
    <col min="1538" max="1548" width="14.00390625" style="15" bestFit="1" customWidth="1"/>
    <col min="1549" max="1549" width="13.8515625" style="15" bestFit="1" customWidth="1"/>
    <col min="1550" max="1550" width="15.00390625" style="15" bestFit="1" customWidth="1"/>
    <col min="1551" max="1792" width="9.140625" style="15" customWidth="1"/>
    <col min="1793" max="1793" width="14.140625" style="15" customWidth="1"/>
    <col min="1794" max="1804" width="14.00390625" style="15" bestFit="1" customWidth="1"/>
    <col min="1805" max="1805" width="13.8515625" style="15" bestFit="1" customWidth="1"/>
    <col min="1806" max="1806" width="15.00390625" style="15" bestFit="1" customWidth="1"/>
    <col min="1807" max="2048" width="9.140625" style="15" customWidth="1"/>
    <col min="2049" max="2049" width="14.140625" style="15" customWidth="1"/>
    <col min="2050" max="2060" width="14.00390625" style="15" bestFit="1" customWidth="1"/>
    <col min="2061" max="2061" width="13.8515625" style="15" bestFit="1" customWidth="1"/>
    <col min="2062" max="2062" width="15.00390625" style="15" bestFit="1" customWidth="1"/>
    <col min="2063" max="2304" width="9.140625" style="15" customWidth="1"/>
    <col min="2305" max="2305" width="14.140625" style="15" customWidth="1"/>
    <col min="2306" max="2316" width="14.00390625" style="15" bestFit="1" customWidth="1"/>
    <col min="2317" max="2317" width="13.8515625" style="15" bestFit="1" customWidth="1"/>
    <col min="2318" max="2318" width="15.00390625" style="15" bestFit="1" customWidth="1"/>
    <col min="2319" max="2560" width="9.140625" style="15" customWidth="1"/>
    <col min="2561" max="2561" width="14.140625" style="15" customWidth="1"/>
    <col min="2562" max="2572" width="14.00390625" style="15" bestFit="1" customWidth="1"/>
    <col min="2573" max="2573" width="13.8515625" style="15" bestFit="1" customWidth="1"/>
    <col min="2574" max="2574" width="15.00390625" style="15" bestFit="1" customWidth="1"/>
    <col min="2575" max="2816" width="9.140625" style="15" customWidth="1"/>
    <col min="2817" max="2817" width="14.140625" style="15" customWidth="1"/>
    <col min="2818" max="2828" width="14.00390625" style="15" bestFit="1" customWidth="1"/>
    <col min="2829" max="2829" width="13.8515625" style="15" bestFit="1" customWidth="1"/>
    <col min="2830" max="2830" width="15.00390625" style="15" bestFit="1" customWidth="1"/>
    <col min="2831" max="3072" width="9.140625" style="15" customWidth="1"/>
    <col min="3073" max="3073" width="14.140625" style="15" customWidth="1"/>
    <col min="3074" max="3084" width="14.00390625" style="15" bestFit="1" customWidth="1"/>
    <col min="3085" max="3085" width="13.8515625" style="15" bestFit="1" customWidth="1"/>
    <col min="3086" max="3086" width="15.00390625" style="15" bestFit="1" customWidth="1"/>
    <col min="3087" max="3328" width="9.140625" style="15" customWidth="1"/>
    <col min="3329" max="3329" width="14.140625" style="15" customWidth="1"/>
    <col min="3330" max="3340" width="14.00390625" style="15" bestFit="1" customWidth="1"/>
    <col min="3341" max="3341" width="13.8515625" style="15" bestFit="1" customWidth="1"/>
    <col min="3342" max="3342" width="15.00390625" style="15" bestFit="1" customWidth="1"/>
    <col min="3343" max="3584" width="9.140625" style="15" customWidth="1"/>
    <col min="3585" max="3585" width="14.140625" style="15" customWidth="1"/>
    <col min="3586" max="3596" width="14.00390625" style="15" bestFit="1" customWidth="1"/>
    <col min="3597" max="3597" width="13.8515625" style="15" bestFit="1" customWidth="1"/>
    <col min="3598" max="3598" width="15.00390625" style="15" bestFit="1" customWidth="1"/>
    <col min="3599" max="3840" width="9.140625" style="15" customWidth="1"/>
    <col min="3841" max="3841" width="14.140625" style="15" customWidth="1"/>
    <col min="3842" max="3852" width="14.00390625" style="15" bestFit="1" customWidth="1"/>
    <col min="3853" max="3853" width="13.8515625" style="15" bestFit="1" customWidth="1"/>
    <col min="3854" max="3854" width="15.00390625" style="15" bestFit="1" customWidth="1"/>
    <col min="3855" max="4096" width="9.140625" style="15" customWidth="1"/>
    <col min="4097" max="4097" width="14.140625" style="15" customWidth="1"/>
    <col min="4098" max="4108" width="14.00390625" style="15" bestFit="1" customWidth="1"/>
    <col min="4109" max="4109" width="13.8515625" style="15" bestFit="1" customWidth="1"/>
    <col min="4110" max="4110" width="15.00390625" style="15" bestFit="1" customWidth="1"/>
    <col min="4111" max="4352" width="9.140625" style="15" customWidth="1"/>
    <col min="4353" max="4353" width="14.140625" style="15" customWidth="1"/>
    <col min="4354" max="4364" width="14.00390625" style="15" bestFit="1" customWidth="1"/>
    <col min="4365" max="4365" width="13.8515625" style="15" bestFit="1" customWidth="1"/>
    <col min="4366" max="4366" width="15.00390625" style="15" bestFit="1" customWidth="1"/>
    <col min="4367" max="4608" width="9.140625" style="15" customWidth="1"/>
    <col min="4609" max="4609" width="14.140625" style="15" customWidth="1"/>
    <col min="4610" max="4620" width="14.00390625" style="15" bestFit="1" customWidth="1"/>
    <col min="4621" max="4621" width="13.8515625" style="15" bestFit="1" customWidth="1"/>
    <col min="4622" max="4622" width="15.00390625" style="15" bestFit="1" customWidth="1"/>
    <col min="4623" max="4864" width="9.140625" style="15" customWidth="1"/>
    <col min="4865" max="4865" width="14.140625" style="15" customWidth="1"/>
    <col min="4866" max="4876" width="14.00390625" style="15" bestFit="1" customWidth="1"/>
    <col min="4877" max="4877" width="13.8515625" style="15" bestFit="1" customWidth="1"/>
    <col min="4878" max="4878" width="15.00390625" style="15" bestFit="1" customWidth="1"/>
    <col min="4879" max="5120" width="9.140625" style="15" customWidth="1"/>
    <col min="5121" max="5121" width="14.140625" style="15" customWidth="1"/>
    <col min="5122" max="5132" width="14.00390625" style="15" bestFit="1" customWidth="1"/>
    <col min="5133" max="5133" width="13.8515625" style="15" bestFit="1" customWidth="1"/>
    <col min="5134" max="5134" width="15.00390625" style="15" bestFit="1" customWidth="1"/>
    <col min="5135" max="5376" width="9.140625" style="15" customWidth="1"/>
    <col min="5377" max="5377" width="14.140625" style="15" customWidth="1"/>
    <col min="5378" max="5388" width="14.00390625" style="15" bestFit="1" customWidth="1"/>
    <col min="5389" max="5389" width="13.8515625" style="15" bestFit="1" customWidth="1"/>
    <col min="5390" max="5390" width="15.00390625" style="15" bestFit="1" customWidth="1"/>
    <col min="5391" max="5632" width="9.140625" style="15" customWidth="1"/>
    <col min="5633" max="5633" width="14.140625" style="15" customWidth="1"/>
    <col min="5634" max="5644" width="14.00390625" style="15" bestFit="1" customWidth="1"/>
    <col min="5645" max="5645" width="13.8515625" style="15" bestFit="1" customWidth="1"/>
    <col min="5646" max="5646" width="15.00390625" style="15" bestFit="1" customWidth="1"/>
    <col min="5647" max="5888" width="9.140625" style="15" customWidth="1"/>
    <col min="5889" max="5889" width="14.140625" style="15" customWidth="1"/>
    <col min="5890" max="5900" width="14.00390625" style="15" bestFit="1" customWidth="1"/>
    <col min="5901" max="5901" width="13.8515625" style="15" bestFit="1" customWidth="1"/>
    <col min="5902" max="5902" width="15.00390625" style="15" bestFit="1" customWidth="1"/>
    <col min="5903" max="6144" width="9.140625" style="15" customWidth="1"/>
    <col min="6145" max="6145" width="14.140625" style="15" customWidth="1"/>
    <col min="6146" max="6156" width="14.00390625" style="15" bestFit="1" customWidth="1"/>
    <col min="6157" max="6157" width="13.8515625" style="15" bestFit="1" customWidth="1"/>
    <col min="6158" max="6158" width="15.00390625" style="15" bestFit="1" customWidth="1"/>
    <col min="6159" max="6400" width="9.140625" style="15" customWidth="1"/>
    <col min="6401" max="6401" width="14.140625" style="15" customWidth="1"/>
    <col min="6402" max="6412" width="14.00390625" style="15" bestFit="1" customWidth="1"/>
    <col min="6413" max="6413" width="13.8515625" style="15" bestFit="1" customWidth="1"/>
    <col min="6414" max="6414" width="15.00390625" style="15" bestFit="1" customWidth="1"/>
    <col min="6415" max="6656" width="9.140625" style="15" customWidth="1"/>
    <col min="6657" max="6657" width="14.140625" style="15" customWidth="1"/>
    <col min="6658" max="6668" width="14.00390625" style="15" bestFit="1" customWidth="1"/>
    <col min="6669" max="6669" width="13.8515625" style="15" bestFit="1" customWidth="1"/>
    <col min="6670" max="6670" width="15.00390625" style="15" bestFit="1" customWidth="1"/>
    <col min="6671" max="6912" width="9.140625" style="15" customWidth="1"/>
    <col min="6913" max="6913" width="14.140625" style="15" customWidth="1"/>
    <col min="6914" max="6924" width="14.00390625" style="15" bestFit="1" customWidth="1"/>
    <col min="6925" max="6925" width="13.8515625" style="15" bestFit="1" customWidth="1"/>
    <col min="6926" max="6926" width="15.00390625" style="15" bestFit="1" customWidth="1"/>
    <col min="6927" max="7168" width="9.140625" style="15" customWidth="1"/>
    <col min="7169" max="7169" width="14.140625" style="15" customWidth="1"/>
    <col min="7170" max="7180" width="14.00390625" style="15" bestFit="1" customWidth="1"/>
    <col min="7181" max="7181" width="13.8515625" style="15" bestFit="1" customWidth="1"/>
    <col min="7182" max="7182" width="15.00390625" style="15" bestFit="1" customWidth="1"/>
    <col min="7183" max="7424" width="9.140625" style="15" customWidth="1"/>
    <col min="7425" max="7425" width="14.140625" style="15" customWidth="1"/>
    <col min="7426" max="7436" width="14.00390625" style="15" bestFit="1" customWidth="1"/>
    <col min="7437" max="7437" width="13.8515625" style="15" bestFit="1" customWidth="1"/>
    <col min="7438" max="7438" width="15.00390625" style="15" bestFit="1" customWidth="1"/>
    <col min="7439" max="7680" width="9.140625" style="15" customWidth="1"/>
    <col min="7681" max="7681" width="14.140625" style="15" customWidth="1"/>
    <col min="7682" max="7692" width="14.00390625" style="15" bestFit="1" customWidth="1"/>
    <col min="7693" max="7693" width="13.8515625" style="15" bestFit="1" customWidth="1"/>
    <col min="7694" max="7694" width="15.00390625" style="15" bestFit="1" customWidth="1"/>
    <col min="7695" max="7936" width="9.140625" style="15" customWidth="1"/>
    <col min="7937" max="7937" width="14.140625" style="15" customWidth="1"/>
    <col min="7938" max="7948" width="14.00390625" style="15" bestFit="1" customWidth="1"/>
    <col min="7949" max="7949" width="13.8515625" style="15" bestFit="1" customWidth="1"/>
    <col min="7950" max="7950" width="15.00390625" style="15" bestFit="1" customWidth="1"/>
    <col min="7951" max="8192" width="9.140625" style="15" customWidth="1"/>
    <col min="8193" max="8193" width="14.140625" style="15" customWidth="1"/>
    <col min="8194" max="8204" width="14.00390625" style="15" bestFit="1" customWidth="1"/>
    <col min="8205" max="8205" width="13.8515625" style="15" bestFit="1" customWidth="1"/>
    <col min="8206" max="8206" width="15.00390625" style="15" bestFit="1" customWidth="1"/>
    <col min="8207" max="8448" width="9.140625" style="15" customWidth="1"/>
    <col min="8449" max="8449" width="14.140625" style="15" customWidth="1"/>
    <col min="8450" max="8460" width="14.00390625" style="15" bestFit="1" customWidth="1"/>
    <col min="8461" max="8461" width="13.8515625" style="15" bestFit="1" customWidth="1"/>
    <col min="8462" max="8462" width="15.00390625" style="15" bestFit="1" customWidth="1"/>
    <col min="8463" max="8704" width="9.140625" style="15" customWidth="1"/>
    <col min="8705" max="8705" width="14.140625" style="15" customWidth="1"/>
    <col min="8706" max="8716" width="14.00390625" style="15" bestFit="1" customWidth="1"/>
    <col min="8717" max="8717" width="13.8515625" style="15" bestFit="1" customWidth="1"/>
    <col min="8718" max="8718" width="15.00390625" style="15" bestFit="1" customWidth="1"/>
    <col min="8719" max="8960" width="9.140625" style="15" customWidth="1"/>
    <col min="8961" max="8961" width="14.140625" style="15" customWidth="1"/>
    <col min="8962" max="8972" width="14.00390625" style="15" bestFit="1" customWidth="1"/>
    <col min="8973" max="8973" width="13.8515625" style="15" bestFit="1" customWidth="1"/>
    <col min="8974" max="8974" width="15.00390625" style="15" bestFit="1" customWidth="1"/>
    <col min="8975" max="9216" width="9.140625" style="15" customWidth="1"/>
    <col min="9217" max="9217" width="14.140625" style="15" customWidth="1"/>
    <col min="9218" max="9228" width="14.00390625" style="15" bestFit="1" customWidth="1"/>
    <col min="9229" max="9229" width="13.8515625" style="15" bestFit="1" customWidth="1"/>
    <col min="9230" max="9230" width="15.00390625" style="15" bestFit="1" customWidth="1"/>
    <col min="9231" max="9472" width="9.140625" style="15" customWidth="1"/>
    <col min="9473" max="9473" width="14.140625" style="15" customWidth="1"/>
    <col min="9474" max="9484" width="14.00390625" style="15" bestFit="1" customWidth="1"/>
    <col min="9485" max="9485" width="13.8515625" style="15" bestFit="1" customWidth="1"/>
    <col min="9486" max="9486" width="15.00390625" style="15" bestFit="1" customWidth="1"/>
    <col min="9487" max="9728" width="9.140625" style="15" customWidth="1"/>
    <col min="9729" max="9729" width="14.140625" style="15" customWidth="1"/>
    <col min="9730" max="9740" width="14.00390625" style="15" bestFit="1" customWidth="1"/>
    <col min="9741" max="9741" width="13.8515625" style="15" bestFit="1" customWidth="1"/>
    <col min="9742" max="9742" width="15.00390625" style="15" bestFit="1" customWidth="1"/>
    <col min="9743" max="9984" width="9.140625" style="15" customWidth="1"/>
    <col min="9985" max="9985" width="14.140625" style="15" customWidth="1"/>
    <col min="9986" max="9996" width="14.00390625" style="15" bestFit="1" customWidth="1"/>
    <col min="9997" max="9997" width="13.8515625" style="15" bestFit="1" customWidth="1"/>
    <col min="9998" max="9998" width="15.00390625" style="15" bestFit="1" customWidth="1"/>
    <col min="9999" max="10240" width="9.140625" style="15" customWidth="1"/>
    <col min="10241" max="10241" width="14.140625" style="15" customWidth="1"/>
    <col min="10242" max="10252" width="14.00390625" style="15" bestFit="1" customWidth="1"/>
    <col min="10253" max="10253" width="13.8515625" style="15" bestFit="1" customWidth="1"/>
    <col min="10254" max="10254" width="15.00390625" style="15" bestFit="1" customWidth="1"/>
    <col min="10255" max="10496" width="9.140625" style="15" customWidth="1"/>
    <col min="10497" max="10497" width="14.140625" style="15" customWidth="1"/>
    <col min="10498" max="10508" width="14.00390625" style="15" bestFit="1" customWidth="1"/>
    <col min="10509" max="10509" width="13.8515625" style="15" bestFit="1" customWidth="1"/>
    <col min="10510" max="10510" width="15.00390625" style="15" bestFit="1" customWidth="1"/>
    <col min="10511" max="10752" width="9.140625" style="15" customWidth="1"/>
    <col min="10753" max="10753" width="14.140625" style="15" customWidth="1"/>
    <col min="10754" max="10764" width="14.00390625" style="15" bestFit="1" customWidth="1"/>
    <col min="10765" max="10765" width="13.8515625" style="15" bestFit="1" customWidth="1"/>
    <col min="10766" max="10766" width="15.00390625" style="15" bestFit="1" customWidth="1"/>
    <col min="10767" max="11008" width="9.140625" style="15" customWidth="1"/>
    <col min="11009" max="11009" width="14.140625" style="15" customWidth="1"/>
    <col min="11010" max="11020" width="14.00390625" style="15" bestFit="1" customWidth="1"/>
    <col min="11021" max="11021" width="13.8515625" style="15" bestFit="1" customWidth="1"/>
    <col min="11022" max="11022" width="15.00390625" style="15" bestFit="1" customWidth="1"/>
    <col min="11023" max="11264" width="9.140625" style="15" customWidth="1"/>
    <col min="11265" max="11265" width="14.140625" style="15" customWidth="1"/>
    <col min="11266" max="11276" width="14.00390625" style="15" bestFit="1" customWidth="1"/>
    <col min="11277" max="11277" width="13.8515625" style="15" bestFit="1" customWidth="1"/>
    <col min="11278" max="11278" width="15.00390625" style="15" bestFit="1" customWidth="1"/>
    <col min="11279" max="11520" width="9.140625" style="15" customWidth="1"/>
    <col min="11521" max="11521" width="14.140625" style="15" customWidth="1"/>
    <col min="11522" max="11532" width="14.00390625" style="15" bestFit="1" customWidth="1"/>
    <col min="11533" max="11533" width="13.8515625" style="15" bestFit="1" customWidth="1"/>
    <col min="11534" max="11534" width="15.00390625" style="15" bestFit="1" customWidth="1"/>
    <col min="11535" max="11776" width="9.140625" style="15" customWidth="1"/>
    <col min="11777" max="11777" width="14.140625" style="15" customWidth="1"/>
    <col min="11778" max="11788" width="14.00390625" style="15" bestFit="1" customWidth="1"/>
    <col min="11789" max="11789" width="13.8515625" style="15" bestFit="1" customWidth="1"/>
    <col min="11790" max="11790" width="15.00390625" style="15" bestFit="1" customWidth="1"/>
    <col min="11791" max="12032" width="9.140625" style="15" customWidth="1"/>
    <col min="12033" max="12033" width="14.140625" style="15" customWidth="1"/>
    <col min="12034" max="12044" width="14.00390625" style="15" bestFit="1" customWidth="1"/>
    <col min="12045" max="12045" width="13.8515625" style="15" bestFit="1" customWidth="1"/>
    <col min="12046" max="12046" width="15.00390625" style="15" bestFit="1" customWidth="1"/>
    <col min="12047" max="12288" width="9.140625" style="15" customWidth="1"/>
    <col min="12289" max="12289" width="14.140625" style="15" customWidth="1"/>
    <col min="12290" max="12300" width="14.00390625" style="15" bestFit="1" customWidth="1"/>
    <col min="12301" max="12301" width="13.8515625" style="15" bestFit="1" customWidth="1"/>
    <col min="12302" max="12302" width="15.00390625" style="15" bestFit="1" customWidth="1"/>
    <col min="12303" max="12544" width="9.140625" style="15" customWidth="1"/>
    <col min="12545" max="12545" width="14.140625" style="15" customWidth="1"/>
    <col min="12546" max="12556" width="14.00390625" style="15" bestFit="1" customWidth="1"/>
    <col min="12557" max="12557" width="13.8515625" style="15" bestFit="1" customWidth="1"/>
    <col min="12558" max="12558" width="15.00390625" style="15" bestFit="1" customWidth="1"/>
    <col min="12559" max="12800" width="9.140625" style="15" customWidth="1"/>
    <col min="12801" max="12801" width="14.140625" style="15" customWidth="1"/>
    <col min="12802" max="12812" width="14.00390625" style="15" bestFit="1" customWidth="1"/>
    <col min="12813" max="12813" width="13.8515625" style="15" bestFit="1" customWidth="1"/>
    <col min="12814" max="12814" width="15.00390625" style="15" bestFit="1" customWidth="1"/>
    <col min="12815" max="13056" width="9.140625" style="15" customWidth="1"/>
    <col min="13057" max="13057" width="14.140625" style="15" customWidth="1"/>
    <col min="13058" max="13068" width="14.00390625" style="15" bestFit="1" customWidth="1"/>
    <col min="13069" max="13069" width="13.8515625" style="15" bestFit="1" customWidth="1"/>
    <col min="13070" max="13070" width="15.00390625" style="15" bestFit="1" customWidth="1"/>
    <col min="13071" max="13312" width="9.140625" style="15" customWidth="1"/>
    <col min="13313" max="13313" width="14.140625" style="15" customWidth="1"/>
    <col min="13314" max="13324" width="14.00390625" style="15" bestFit="1" customWidth="1"/>
    <col min="13325" max="13325" width="13.8515625" style="15" bestFit="1" customWidth="1"/>
    <col min="13326" max="13326" width="15.00390625" style="15" bestFit="1" customWidth="1"/>
    <col min="13327" max="13568" width="9.140625" style="15" customWidth="1"/>
    <col min="13569" max="13569" width="14.140625" style="15" customWidth="1"/>
    <col min="13570" max="13580" width="14.00390625" style="15" bestFit="1" customWidth="1"/>
    <col min="13581" max="13581" width="13.8515625" style="15" bestFit="1" customWidth="1"/>
    <col min="13582" max="13582" width="15.00390625" style="15" bestFit="1" customWidth="1"/>
    <col min="13583" max="13824" width="9.140625" style="15" customWidth="1"/>
    <col min="13825" max="13825" width="14.140625" style="15" customWidth="1"/>
    <col min="13826" max="13836" width="14.00390625" style="15" bestFit="1" customWidth="1"/>
    <col min="13837" max="13837" width="13.8515625" style="15" bestFit="1" customWidth="1"/>
    <col min="13838" max="13838" width="15.00390625" style="15" bestFit="1" customWidth="1"/>
    <col min="13839" max="14080" width="9.140625" style="15" customWidth="1"/>
    <col min="14081" max="14081" width="14.140625" style="15" customWidth="1"/>
    <col min="14082" max="14092" width="14.00390625" style="15" bestFit="1" customWidth="1"/>
    <col min="14093" max="14093" width="13.8515625" style="15" bestFit="1" customWidth="1"/>
    <col min="14094" max="14094" width="15.00390625" style="15" bestFit="1" customWidth="1"/>
    <col min="14095" max="14336" width="9.140625" style="15" customWidth="1"/>
    <col min="14337" max="14337" width="14.140625" style="15" customWidth="1"/>
    <col min="14338" max="14348" width="14.00390625" style="15" bestFit="1" customWidth="1"/>
    <col min="14349" max="14349" width="13.8515625" style="15" bestFit="1" customWidth="1"/>
    <col min="14350" max="14350" width="15.00390625" style="15" bestFit="1" customWidth="1"/>
    <col min="14351" max="14592" width="9.140625" style="15" customWidth="1"/>
    <col min="14593" max="14593" width="14.140625" style="15" customWidth="1"/>
    <col min="14594" max="14604" width="14.00390625" style="15" bestFit="1" customWidth="1"/>
    <col min="14605" max="14605" width="13.8515625" style="15" bestFit="1" customWidth="1"/>
    <col min="14606" max="14606" width="15.00390625" style="15" bestFit="1" customWidth="1"/>
    <col min="14607" max="14848" width="9.140625" style="15" customWidth="1"/>
    <col min="14849" max="14849" width="14.140625" style="15" customWidth="1"/>
    <col min="14850" max="14860" width="14.00390625" style="15" bestFit="1" customWidth="1"/>
    <col min="14861" max="14861" width="13.8515625" style="15" bestFit="1" customWidth="1"/>
    <col min="14862" max="14862" width="15.00390625" style="15" bestFit="1" customWidth="1"/>
    <col min="14863" max="15104" width="9.140625" style="15" customWidth="1"/>
    <col min="15105" max="15105" width="14.140625" style="15" customWidth="1"/>
    <col min="15106" max="15116" width="14.00390625" style="15" bestFit="1" customWidth="1"/>
    <col min="15117" max="15117" width="13.8515625" style="15" bestFit="1" customWidth="1"/>
    <col min="15118" max="15118" width="15.00390625" style="15" bestFit="1" customWidth="1"/>
    <col min="15119" max="15360" width="9.140625" style="15" customWidth="1"/>
    <col min="15361" max="15361" width="14.140625" style="15" customWidth="1"/>
    <col min="15362" max="15372" width="14.00390625" style="15" bestFit="1" customWidth="1"/>
    <col min="15373" max="15373" width="13.8515625" style="15" bestFit="1" customWidth="1"/>
    <col min="15374" max="15374" width="15.00390625" style="15" bestFit="1" customWidth="1"/>
    <col min="15375" max="15616" width="9.140625" style="15" customWidth="1"/>
    <col min="15617" max="15617" width="14.140625" style="15" customWidth="1"/>
    <col min="15618" max="15628" width="14.00390625" style="15" bestFit="1" customWidth="1"/>
    <col min="15629" max="15629" width="13.8515625" style="15" bestFit="1" customWidth="1"/>
    <col min="15630" max="15630" width="15.00390625" style="15" bestFit="1" customWidth="1"/>
    <col min="15631" max="15872" width="9.140625" style="15" customWidth="1"/>
    <col min="15873" max="15873" width="14.140625" style="15" customWidth="1"/>
    <col min="15874" max="15884" width="14.00390625" style="15" bestFit="1" customWidth="1"/>
    <col min="15885" max="15885" width="13.8515625" style="15" bestFit="1" customWidth="1"/>
    <col min="15886" max="15886" width="15.00390625" style="15" bestFit="1" customWidth="1"/>
    <col min="15887" max="16128" width="9.140625" style="15" customWidth="1"/>
    <col min="16129" max="16129" width="14.140625" style="15" customWidth="1"/>
    <col min="16130" max="16140" width="14.00390625" style="15" bestFit="1" customWidth="1"/>
    <col min="16141" max="16141" width="13.8515625" style="15" bestFit="1" customWidth="1"/>
    <col min="16142" max="16142" width="15.00390625" style="15" bestFit="1" customWidth="1"/>
    <col min="16143" max="16384" width="9.140625" style="15" customWidth="1"/>
  </cols>
  <sheetData>
    <row r="2" ht="20.25">
      <c r="A2" s="14" t="s">
        <v>261</v>
      </c>
    </row>
    <row r="4" spans="1:14" s="16" customFormat="1" ht="15">
      <c r="A4" s="16" t="s">
        <v>2</v>
      </c>
      <c r="B4" s="16" t="s">
        <v>27</v>
      </c>
      <c r="C4" s="16" t="s">
        <v>28</v>
      </c>
      <c r="D4" s="16" t="s">
        <v>29</v>
      </c>
      <c r="E4" s="16" t="s">
        <v>30</v>
      </c>
      <c r="F4" s="16" t="s">
        <v>31</v>
      </c>
      <c r="G4" s="16" t="s">
        <v>32</v>
      </c>
      <c r="H4" s="16" t="s">
        <v>33</v>
      </c>
      <c r="I4" s="16" t="s">
        <v>34</v>
      </c>
      <c r="J4" s="16" t="s">
        <v>35</v>
      </c>
      <c r="K4" s="16" t="s">
        <v>36</v>
      </c>
      <c r="L4" s="16" t="s">
        <v>37</v>
      </c>
      <c r="M4" s="16" t="s">
        <v>38</v>
      </c>
      <c r="N4" s="16" t="s">
        <v>39</v>
      </c>
    </row>
    <row r="6" spans="1:14" ht="15">
      <c r="A6" s="15" t="s">
        <v>10</v>
      </c>
      <c r="B6" s="17">
        <v>168168.97</v>
      </c>
      <c r="C6" s="1">
        <v>177286.5</v>
      </c>
      <c r="D6" s="17">
        <v>175483.28</v>
      </c>
      <c r="E6" s="17">
        <v>167166.6</v>
      </c>
      <c r="F6" s="17">
        <v>160812.11</v>
      </c>
      <c r="G6" s="17">
        <v>175414.3</v>
      </c>
      <c r="H6" s="17">
        <v>171248.99</v>
      </c>
      <c r="I6" s="17">
        <v>153330.98</v>
      </c>
      <c r="J6" s="17">
        <v>203788.59</v>
      </c>
      <c r="K6" s="17">
        <v>186659.04</v>
      </c>
      <c r="L6" s="1">
        <v>182098.65</v>
      </c>
      <c r="M6" s="17">
        <v>189370.47999999998</v>
      </c>
      <c r="N6" s="17">
        <f>SUM(B6:M6)</f>
        <v>2110828.49</v>
      </c>
    </row>
    <row r="7" spans="1:14" ht="15">
      <c r="A7" s="15" t="s">
        <v>11</v>
      </c>
      <c r="B7" s="17">
        <v>72931.12</v>
      </c>
      <c r="C7" s="1">
        <v>94613.88</v>
      </c>
      <c r="D7" s="17">
        <v>91523.98</v>
      </c>
      <c r="E7" s="17">
        <v>91091.08</v>
      </c>
      <c r="F7" s="17">
        <v>69412.79</v>
      </c>
      <c r="G7" s="17">
        <v>113347.88</v>
      </c>
      <c r="H7" s="17">
        <v>101372.95</v>
      </c>
      <c r="I7" s="17">
        <v>95333.64</v>
      </c>
      <c r="J7" s="17">
        <v>103829.38</v>
      </c>
      <c r="K7" s="17">
        <v>107141.38</v>
      </c>
      <c r="L7" s="1">
        <v>94354.08</v>
      </c>
      <c r="M7" s="17">
        <v>116260.12</v>
      </c>
      <c r="N7" s="17">
        <f aca="true" t="shared" si="0" ref="N7:N22">SUM(B7:M7)</f>
        <v>1151212.2799999998</v>
      </c>
    </row>
    <row r="8" spans="1:14" ht="15">
      <c r="A8" s="15" t="s">
        <v>12</v>
      </c>
      <c r="B8" s="17">
        <v>7983704.25</v>
      </c>
      <c r="C8" s="1">
        <v>8184592.15</v>
      </c>
      <c r="D8" s="17">
        <v>7704162.53</v>
      </c>
      <c r="E8" s="17">
        <v>7963514.58</v>
      </c>
      <c r="F8" s="17">
        <v>7137710.42</v>
      </c>
      <c r="G8" s="17">
        <v>8668097.36</v>
      </c>
      <c r="H8" s="17">
        <v>8227441.73</v>
      </c>
      <c r="I8" s="17">
        <v>7241346.23</v>
      </c>
      <c r="J8" s="17">
        <v>9554549.08</v>
      </c>
      <c r="K8" s="17">
        <v>8622780.72</v>
      </c>
      <c r="L8" s="1">
        <v>8331382.25</v>
      </c>
      <c r="M8" s="17">
        <v>8939924.450000001</v>
      </c>
      <c r="N8" s="17">
        <f t="shared" si="0"/>
        <v>98559205.75</v>
      </c>
    </row>
    <row r="9" spans="1:14" ht="15">
      <c r="A9" s="15" t="s">
        <v>13</v>
      </c>
      <c r="B9" s="17">
        <v>194622.12</v>
      </c>
      <c r="C9" s="1">
        <v>198102.26</v>
      </c>
      <c r="D9" s="17">
        <v>192912.73</v>
      </c>
      <c r="E9" s="17">
        <v>193685.8</v>
      </c>
      <c r="F9" s="17">
        <v>172416.79</v>
      </c>
      <c r="G9" s="17">
        <v>208259.86</v>
      </c>
      <c r="H9" s="17">
        <v>193616.76</v>
      </c>
      <c r="I9" s="17">
        <v>162790.74</v>
      </c>
      <c r="J9" s="17">
        <v>204269.22</v>
      </c>
      <c r="K9" s="17">
        <v>217917.26</v>
      </c>
      <c r="L9" s="1">
        <v>206332.36</v>
      </c>
      <c r="M9" s="17">
        <v>229011.21</v>
      </c>
      <c r="N9" s="17">
        <f t="shared" si="0"/>
        <v>2373937.11</v>
      </c>
    </row>
    <row r="10" spans="1:14" ht="15">
      <c r="A10" s="15" t="s">
        <v>14</v>
      </c>
      <c r="B10" s="17">
        <v>302903.82</v>
      </c>
      <c r="C10" s="1">
        <v>347864.8</v>
      </c>
      <c r="D10" s="17">
        <v>314178.03</v>
      </c>
      <c r="E10" s="17">
        <v>361131.29</v>
      </c>
      <c r="F10" s="17">
        <v>229194.64</v>
      </c>
      <c r="G10" s="17">
        <v>381073.2</v>
      </c>
      <c r="H10" s="17">
        <v>305073.59</v>
      </c>
      <c r="I10" s="17">
        <v>315368.65</v>
      </c>
      <c r="J10" s="17">
        <v>415412.54</v>
      </c>
      <c r="K10" s="17">
        <v>400006.52</v>
      </c>
      <c r="L10" s="1">
        <v>354586.91</v>
      </c>
      <c r="M10" s="17">
        <v>426022.58999999997</v>
      </c>
      <c r="N10" s="17">
        <f t="shared" si="0"/>
        <v>4152816.58</v>
      </c>
    </row>
    <row r="11" spans="1:14" ht="15">
      <c r="A11" s="15" t="s">
        <v>15</v>
      </c>
      <c r="B11" s="17">
        <v>2427.1</v>
      </c>
      <c r="C11" s="1">
        <v>9827.42</v>
      </c>
      <c r="D11" s="17">
        <v>14746.32</v>
      </c>
      <c r="E11" s="17">
        <v>9661.97</v>
      </c>
      <c r="F11" s="17">
        <v>6677.68</v>
      </c>
      <c r="G11" s="17">
        <v>25514.38</v>
      </c>
      <c r="H11" s="17">
        <v>14261.88</v>
      </c>
      <c r="I11" s="17">
        <v>13982.36</v>
      </c>
      <c r="J11" s="17">
        <v>15858.47</v>
      </c>
      <c r="K11" s="17">
        <v>16571.4</v>
      </c>
      <c r="L11" s="1">
        <v>10450.49</v>
      </c>
      <c r="M11" s="17">
        <v>21396.230000000003</v>
      </c>
      <c r="N11" s="17">
        <f t="shared" si="0"/>
        <v>161375.7</v>
      </c>
    </row>
    <row r="12" spans="1:14" ht="15">
      <c r="A12" s="15" t="s">
        <v>16</v>
      </c>
      <c r="B12" s="17">
        <v>15157.56</v>
      </c>
      <c r="C12" s="1">
        <v>19001.06</v>
      </c>
      <c r="D12" s="17">
        <v>30792.84</v>
      </c>
      <c r="E12" s="17">
        <v>25937.82</v>
      </c>
      <c r="F12" s="17">
        <v>13786.8</v>
      </c>
      <c r="G12" s="17">
        <v>42375.31</v>
      </c>
      <c r="H12" s="17">
        <v>28514.56</v>
      </c>
      <c r="I12" s="17">
        <v>25421.23</v>
      </c>
      <c r="J12" s="17">
        <v>29048.15</v>
      </c>
      <c r="K12" s="17">
        <v>29028.44</v>
      </c>
      <c r="L12" s="1">
        <v>22423.6</v>
      </c>
      <c r="M12" s="17">
        <v>32587.69</v>
      </c>
      <c r="N12" s="17">
        <f t="shared" si="0"/>
        <v>314075.06</v>
      </c>
    </row>
    <row r="13" spans="1:14" ht="15">
      <c r="A13" s="15" t="s">
        <v>17</v>
      </c>
      <c r="B13" s="17">
        <v>93250.9</v>
      </c>
      <c r="C13" s="1">
        <v>113287.69</v>
      </c>
      <c r="D13" s="17">
        <v>127979.85</v>
      </c>
      <c r="E13" s="17">
        <v>122388.99</v>
      </c>
      <c r="F13" s="17">
        <v>79334.88</v>
      </c>
      <c r="G13" s="17">
        <v>164010.65</v>
      </c>
      <c r="H13" s="17">
        <v>128035.24</v>
      </c>
      <c r="I13" s="17">
        <v>128964.88</v>
      </c>
      <c r="J13" s="17">
        <v>144727.06</v>
      </c>
      <c r="K13" s="17">
        <v>147422.26</v>
      </c>
      <c r="L13" s="1">
        <v>121238.97</v>
      </c>
      <c r="M13" s="17">
        <v>155886.56</v>
      </c>
      <c r="N13" s="17">
        <f t="shared" si="0"/>
        <v>1526527.9300000002</v>
      </c>
    </row>
    <row r="14" spans="1:14" ht="15">
      <c r="A14" s="15" t="s">
        <v>18</v>
      </c>
      <c r="B14" s="17">
        <v>37313.65</v>
      </c>
      <c r="C14" s="1">
        <v>55979.35</v>
      </c>
      <c r="D14" s="17">
        <v>57094.2</v>
      </c>
      <c r="E14" s="17">
        <v>45257.34</v>
      </c>
      <c r="F14" s="17">
        <v>42017.22</v>
      </c>
      <c r="G14" s="17">
        <v>79633.16</v>
      </c>
      <c r="H14" s="17">
        <v>68511.55</v>
      </c>
      <c r="I14" s="17">
        <v>58314.01</v>
      </c>
      <c r="J14" s="17">
        <v>77753.62</v>
      </c>
      <c r="K14" s="17">
        <v>70302.88</v>
      </c>
      <c r="L14" s="1">
        <v>50593.99</v>
      </c>
      <c r="M14" s="17">
        <v>67737.89</v>
      </c>
      <c r="N14" s="17">
        <f t="shared" si="0"/>
        <v>710508.86</v>
      </c>
    </row>
    <row r="15" spans="1:14" ht="15">
      <c r="A15" s="15" t="s">
        <v>19</v>
      </c>
      <c r="B15" s="17">
        <v>20614.17</v>
      </c>
      <c r="C15" s="1">
        <v>27509.08</v>
      </c>
      <c r="D15" s="17">
        <v>33432.33</v>
      </c>
      <c r="E15" s="17">
        <v>28851.68</v>
      </c>
      <c r="F15" s="17">
        <v>20180.09</v>
      </c>
      <c r="G15" s="17">
        <v>47307.55</v>
      </c>
      <c r="H15" s="17">
        <v>36317.09</v>
      </c>
      <c r="I15" s="17">
        <v>33563.56</v>
      </c>
      <c r="J15" s="17">
        <v>35658.56</v>
      </c>
      <c r="K15" s="17">
        <v>36579.37</v>
      </c>
      <c r="L15" s="1">
        <v>27588.22</v>
      </c>
      <c r="M15" s="17">
        <v>48011.86</v>
      </c>
      <c r="N15" s="17">
        <f t="shared" si="0"/>
        <v>395613.55999999994</v>
      </c>
    </row>
    <row r="16" spans="1:14" ht="15">
      <c r="A16" s="15" t="s">
        <v>20</v>
      </c>
      <c r="B16" s="17">
        <v>200122.31</v>
      </c>
      <c r="C16" s="1">
        <v>214794.59</v>
      </c>
      <c r="D16" s="17">
        <v>203975.57</v>
      </c>
      <c r="E16" s="17">
        <v>205479</v>
      </c>
      <c r="F16" s="17">
        <v>164616.58</v>
      </c>
      <c r="G16" s="17">
        <v>205499.98</v>
      </c>
      <c r="H16" s="17">
        <v>208947.41</v>
      </c>
      <c r="I16" s="17">
        <v>204247.49</v>
      </c>
      <c r="J16" s="17">
        <v>238527.78</v>
      </c>
      <c r="K16" s="17">
        <v>216371.11</v>
      </c>
      <c r="L16" s="1">
        <v>216306.54</v>
      </c>
      <c r="M16" s="17">
        <v>233344.91</v>
      </c>
      <c r="N16" s="17">
        <f t="shared" si="0"/>
        <v>2512233.27</v>
      </c>
    </row>
    <row r="17" spans="1:14" ht="15">
      <c r="A17" s="15" t="s">
        <v>21</v>
      </c>
      <c r="B17" s="17">
        <v>20330.08</v>
      </c>
      <c r="C17" s="1">
        <v>26256.62</v>
      </c>
      <c r="D17" s="17">
        <v>33690.65</v>
      </c>
      <c r="E17" s="17">
        <v>25610.06</v>
      </c>
      <c r="F17" s="17">
        <v>18496.05</v>
      </c>
      <c r="G17" s="17">
        <v>44699.25</v>
      </c>
      <c r="H17" s="17">
        <v>34058.2</v>
      </c>
      <c r="I17" s="17">
        <v>28086.55</v>
      </c>
      <c r="J17" s="17">
        <v>34476.38</v>
      </c>
      <c r="K17" s="17">
        <v>36368.14</v>
      </c>
      <c r="L17" s="1">
        <v>29542.06</v>
      </c>
      <c r="M17" s="17">
        <v>41010.46</v>
      </c>
      <c r="N17" s="17">
        <f t="shared" si="0"/>
        <v>372624.50000000006</v>
      </c>
    </row>
    <row r="18" spans="1:14" ht="15">
      <c r="A18" s="15" t="s">
        <v>22</v>
      </c>
      <c r="B18" s="17">
        <v>181400.18</v>
      </c>
      <c r="C18" s="1">
        <v>197447.16</v>
      </c>
      <c r="D18" s="17">
        <v>173530.28</v>
      </c>
      <c r="E18" s="17">
        <v>180376.53</v>
      </c>
      <c r="F18" s="17">
        <v>161866.4</v>
      </c>
      <c r="G18" s="17">
        <v>217900</v>
      </c>
      <c r="H18" s="17">
        <v>181455.86</v>
      </c>
      <c r="I18" s="17">
        <v>188473.72</v>
      </c>
      <c r="J18" s="17">
        <v>226100.44</v>
      </c>
      <c r="K18" s="17">
        <v>193141.02</v>
      </c>
      <c r="L18" s="1">
        <v>191761.79</v>
      </c>
      <c r="M18" s="17">
        <v>224419.65000000002</v>
      </c>
      <c r="N18" s="17">
        <f t="shared" si="0"/>
        <v>2317873.0300000003</v>
      </c>
    </row>
    <row r="19" spans="1:14" ht="15">
      <c r="A19" s="15" t="s">
        <v>23</v>
      </c>
      <c r="B19" s="17">
        <v>16380.29</v>
      </c>
      <c r="C19" s="1">
        <v>32714.71</v>
      </c>
      <c r="D19" s="17">
        <v>51678.6</v>
      </c>
      <c r="E19" s="17">
        <v>35161.33</v>
      </c>
      <c r="F19" s="17">
        <v>22522.38</v>
      </c>
      <c r="G19" s="17">
        <v>80488.89</v>
      </c>
      <c r="H19" s="17">
        <v>50490.4</v>
      </c>
      <c r="I19" s="17">
        <v>46229.56</v>
      </c>
      <c r="J19" s="17">
        <v>57077.31</v>
      </c>
      <c r="K19" s="17">
        <v>56114.52</v>
      </c>
      <c r="L19" s="1">
        <v>37732.88</v>
      </c>
      <c r="M19" s="17">
        <v>63794.39</v>
      </c>
      <c r="N19" s="17">
        <f t="shared" si="0"/>
        <v>550385.26</v>
      </c>
    </row>
    <row r="20" spans="1:14" ht="15">
      <c r="A20" s="15" t="s">
        <v>24</v>
      </c>
      <c r="B20" s="17">
        <v>22984.55</v>
      </c>
      <c r="C20" s="1">
        <v>34635.61</v>
      </c>
      <c r="D20" s="17">
        <v>22000.03</v>
      </c>
      <c r="E20" s="17">
        <v>28451.26</v>
      </c>
      <c r="F20" s="17">
        <v>17047.2</v>
      </c>
      <c r="G20" s="17">
        <v>23708.35</v>
      </c>
      <c r="H20" s="17">
        <v>21506.64</v>
      </c>
      <c r="I20" s="17">
        <v>21904.41</v>
      </c>
      <c r="J20" s="17">
        <v>30282.15</v>
      </c>
      <c r="K20" s="17">
        <v>29696.31</v>
      </c>
      <c r="L20" s="1">
        <v>28618.03</v>
      </c>
      <c r="M20" s="17">
        <v>29294</v>
      </c>
      <c r="N20" s="17">
        <f t="shared" si="0"/>
        <v>310128.54000000004</v>
      </c>
    </row>
    <row r="21" spans="1:14" ht="15">
      <c r="A21" s="15" t="s">
        <v>25</v>
      </c>
      <c r="B21" s="17">
        <v>1987261.18</v>
      </c>
      <c r="C21" s="1">
        <v>1930224.54</v>
      </c>
      <c r="D21" s="17">
        <v>1833406.41</v>
      </c>
      <c r="E21" s="17">
        <v>1919330.8299999998</v>
      </c>
      <c r="F21" s="17">
        <v>1688385.74</v>
      </c>
      <c r="G21" s="17">
        <v>1913586.5899999999</v>
      </c>
      <c r="H21" s="17">
        <v>1977079.15</v>
      </c>
      <c r="I21" s="17">
        <v>1749106.95</v>
      </c>
      <c r="J21" s="17">
        <v>2193573.15</v>
      </c>
      <c r="K21" s="17">
        <v>2060016.96</v>
      </c>
      <c r="L21" s="1">
        <v>2053070.65</v>
      </c>
      <c r="M21" s="17">
        <v>2300710.0300000003</v>
      </c>
      <c r="N21" s="17">
        <f t="shared" si="0"/>
        <v>23605752.18</v>
      </c>
    </row>
    <row r="22" spans="1:14" ht="15">
      <c r="A22" s="15" t="s">
        <v>26</v>
      </c>
      <c r="B22" s="43">
        <v>43242.62</v>
      </c>
      <c r="C22" s="19">
        <v>67469.39</v>
      </c>
      <c r="D22" s="43">
        <v>78366.92</v>
      </c>
      <c r="E22" s="43">
        <v>63737.42</v>
      </c>
      <c r="F22" s="43">
        <v>44623</v>
      </c>
      <c r="G22" s="43">
        <v>102896.81</v>
      </c>
      <c r="H22" s="43">
        <v>72544.09</v>
      </c>
      <c r="I22" s="43">
        <v>67963.39</v>
      </c>
      <c r="J22" s="43">
        <v>84092.92</v>
      </c>
      <c r="K22" s="43">
        <v>79978.64</v>
      </c>
      <c r="L22" s="19">
        <v>67597.06</v>
      </c>
      <c r="M22" s="43">
        <v>92537.26</v>
      </c>
      <c r="N22" s="43">
        <f t="shared" si="0"/>
        <v>865049.52</v>
      </c>
    </row>
    <row r="23" spans="2:14" ht="1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5" t="s">
        <v>9</v>
      </c>
      <c r="B24" s="17">
        <f>SUM(B6:B23)</f>
        <v>11362814.87</v>
      </c>
      <c r="C24" s="17">
        <f aca="true" t="shared" si="1" ref="C24:M24">SUM(C6:C23)</f>
        <v>11731606.810000002</v>
      </c>
      <c r="D24" s="17">
        <f t="shared" si="1"/>
        <v>11138954.549999999</v>
      </c>
      <c r="E24" s="17">
        <f t="shared" si="1"/>
        <v>11466833.58</v>
      </c>
      <c r="F24" s="17">
        <f t="shared" si="1"/>
        <v>10049100.77</v>
      </c>
      <c r="G24" s="17">
        <f t="shared" si="1"/>
        <v>12493813.520000001</v>
      </c>
      <c r="H24" s="17">
        <f t="shared" si="1"/>
        <v>11820476.090000002</v>
      </c>
      <c r="I24" s="17">
        <f t="shared" si="1"/>
        <v>10534428.350000003</v>
      </c>
      <c r="J24" s="17">
        <f t="shared" si="1"/>
        <v>13649024.800000003</v>
      </c>
      <c r="K24" s="17">
        <f t="shared" si="1"/>
        <v>12506095.969999999</v>
      </c>
      <c r="L24" s="17">
        <f t="shared" si="1"/>
        <v>12025678.530000001</v>
      </c>
      <c r="M24" s="17">
        <f t="shared" si="1"/>
        <v>13211319.780000003</v>
      </c>
      <c r="N24" s="17">
        <f>SUM(N6:N22)</f>
        <v>141990147.62000003</v>
      </c>
    </row>
    <row r="25" spans="2:14" ht="1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39" ht="15">
      <c r="A39" s="15" t="str">
        <f ca="1">CELL("filename")</f>
        <v>S:\Div - Adm Svc\Distribution &amp; Statistics\Distributions\FY 15 MONTHLY CTX\Million $ and Stat Reports\[Sales Statistics- Breakdown by County May.xlsm]7-27-15</v>
      </c>
    </row>
  </sheetData>
  <printOptions horizontalCentered="1"/>
  <pageMargins left="0" right="0" top="0.5" bottom="0.5" header="0.5" footer="0.5"/>
  <pageSetup fitToHeight="1" fitToWidth="1" horizontalDpi="600" verticalDpi="600" orientation="landscape" paperSize="5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2"/>
  <sheetViews>
    <sheetView workbookViewId="0" topLeftCell="A1">
      <pane xSplit="1" ySplit="3" topLeftCell="G244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M238" sqref="M238"/>
    </sheetView>
  </sheetViews>
  <sheetFormatPr defaultColWidth="9.140625" defaultRowHeight="15"/>
  <cols>
    <col min="1" max="1" width="43.28125" style="46" bestFit="1" customWidth="1"/>
    <col min="2" max="2" width="16.57421875" style="46" customWidth="1"/>
    <col min="3" max="3" width="14.28125" style="46" bestFit="1" customWidth="1"/>
    <col min="4" max="8" width="13.57421875" style="46" customWidth="1"/>
    <col min="9" max="9" width="13.57421875" style="47" customWidth="1"/>
    <col min="10" max="10" width="13.421875" style="46" customWidth="1"/>
    <col min="11" max="13" width="13.57421875" style="46" customWidth="1"/>
    <col min="14" max="14" width="16.140625" style="46" customWidth="1"/>
    <col min="15" max="15" width="13.57421875" style="46" bestFit="1" customWidth="1"/>
    <col min="16" max="16" width="12.421875" style="46" bestFit="1" customWidth="1"/>
    <col min="17" max="256" width="9.140625" style="46" customWidth="1"/>
    <col min="257" max="257" width="31.28125" style="46" customWidth="1"/>
    <col min="258" max="258" width="16.57421875" style="46" bestFit="1" customWidth="1"/>
    <col min="259" max="259" width="13.421875" style="46" bestFit="1" customWidth="1"/>
    <col min="260" max="265" width="13.57421875" style="46" bestFit="1" customWidth="1"/>
    <col min="266" max="267" width="13.421875" style="46" bestFit="1" customWidth="1"/>
    <col min="268" max="269" width="13.57421875" style="46" bestFit="1" customWidth="1"/>
    <col min="270" max="270" width="16.140625" style="46" bestFit="1" customWidth="1"/>
    <col min="271" max="271" width="13.57421875" style="46" bestFit="1" customWidth="1"/>
    <col min="272" max="512" width="9.140625" style="46" customWidth="1"/>
    <col min="513" max="513" width="31.28125" style="46" customWidth="1"/>
    <col min="514" max="514" width="16.57421875" style="46" bestFit="1" customWidth="1"/>
    <col min="515" max="515" width="13.421875" style="46" bestFit="1" customWidth="1"/>
    <col min="516" max="521" width="13.57421875" style="46" bestFit="1" customWidth="1"/>
    <col min="522" max="523" width="13.421875" style="46" bestFit="1" customWidth="1"/>
    <col min="524" max="525" width="13.57421875" style="46" bestFit="1" customWidth="1"/>
    <col min="526" max="526" width="16.140625" style="46" bestFit="1" customWidth="1"/>
    <col min="527" max="527" width="13.57421875" style="46" bestFit="1" customWidth="1"/>
    <col min="528" max="768" width="9.140625" style="46" customWidth="1"/>
    <col min="769" max="769" width="31.28125" style="46" customWidth="1"/>
    <col min="770" max="770" width="16.57421875" style="46" bestFit="1" customWidth="1"/>
    <col min="771" max="771" width="13.421875" style="46" bestFit="1" customWidth="1"/>
    <col min="772" max="777" width="13.57421875" style="46" bestFit="1" customWidth="1"/>
    <col min="778" max="779" width="13.421875" style="46" bestFit="1" customWidth="1"/>
    <col min="780" max="781" width="13.57421875" style="46" bestFit="1" customWidth="1"/>
    <col min="782" max="782" width="16.140625" style="46" bestFit="1" customWidth="1"/>
    <col min="783" max="783" width="13.57421875" style="46" bestFit="1" customWidth="1"/>
    <col min="784" max="1024" width="9.140625" style="46" customWidth="1"/>
    <col min="1025" max="1025" width="31.28125" style="46" customWidth="1"/>
    <col min="1026" max="1026" width="16.57421875" style="46" bestFit="1" customWidth="1"/>
    <col min="1027" max="1027" width="13.421875" style="46" bestFit="1" customWidth="1"/>
    <col min="1028" max="1033" width="13.57421875" style="46" bestFit="1" customWidth="1"/>
    <col min="1034" max="1035" width="13.421875" style="46" bestFit="1" customWidth="1"/>
    <col min="1036" max="1037" width="13.57421875" style="46" bestFit="1" customWidth="1"/>
    <col min="1038" max="1038" width="16.140625" style="46" bestFit="1" customWidth="1"/>
    <col min="1039" max="1039" width="13.57421875" style="46" bestFit="1" customWidth="1"/>
    <col min="1040" max="1280" width="9.140625" style="46" customWidth="1"/>
    <col min="1281" max="1281" width="31.28125" style="46" customWidth="1"/>
    <col min="1282" max="1282" width="16.57421875" style="46" bestFit="1" customWidth="1"/>
    <col min="1283" max="1283" width="13.421875" style="46" bestFit="1" customWidth="1"/>
    <col min="1284" max="1289" width="13.57421875" style="46" bestFit="1" customWidth="1"/>
    <col min="1290" max="1291" width="13.421875" style="46" bestFit="1" customWidth="1"/>
    <col min="1292" max="1293" width="13.57421875" style="46" bestFit="1" customWidth="1"/>
    <col min="1294" max="1294" width="16.140625" style="46" bestFit="1" customWidth="1"/>
    <col min="1295" max="1295" width="13.57421875" style="46" bestFit="1" customWidth="1"/>
    <col min="1296" max="1536" width="9.140625" style="46" customWidth="1"/>
    <col min="1537" max="1537" width="31.28125" style="46" customWidth="1"/>
    <col min="1538" max="1538" width="16.57421875" style="46" bestFit="1" customWidth="1"/>
    <col min="1539" max="1539" width="13.421875" style="46" bestFit="1" customWidth="1"/>
    <col min="1540" max="1545" width="13.57421875" style="46" bestFit="1" customWidth="1"/>
    <col min="1546" max="1547" width="13.421875" style="46" bestFit="1" customWidth="1"/>
    <col min="1548" max="1549" width="13.57421875" style="46" bestFit="1" customWidth="1"/>
    <col min="1550" max="1550" width="16.140625" style="46" bestFit="1" customWidth="1"/>
    <col min="1551" max="1551" width="13.57421875" style="46" bestFit="1" customWidth="1"/>
    <col min="1552" max="1792" width="9.140625" style="46" customWidth="1"/>
    <col min="1793" max="1793" width="31.28125" style="46" customWidth="1"/>
    <col min="1794" max="1794" width="16.57421875" style="46" bestFit="1" customWidth="1"/>
    <col min="1795" max="1795" width="13.421875" style="46" bestFit="1" customWidth="1"/>
    <col min="1796" max="1801" width="13.57421875" style="46" bestFit="1" customWidth="1"/>
    <col min="1802" max="1803" width="13.421875" style="46" bestFit="1" customWidth="1"/>
    <col min="1804" max="1805" width="13.57421875" style="46" bestFit="1" customWidth="1"/>
    <col min="1806" max="1806" width="16.140625" style="46" bestFit="1" customWidth="1"/>
    <col min="1807" max="1807" width="13.57421875" style="46" bestFit="1" customWidth="1"/>
    <col min="1808" max="2048" width="9.140625" style="46" customWidth="1"/>
    <col min="2049" max="2049" width="31.28125" style="46" customWidth="1"/>
    <col min="2050" max="2050" width="16.57421875" style="46" bestFit="1" customWidth="1"/>
    <col min="2051" max="2051" width="13.421875" style="46" bestFit="1" customWidth="1"/>
    <col min="2052" max="2057" width="13.57421875" style="46" bestFit="1" customWidth="1"/>
    <col min="2058" max="2059" width="13.421875" style="46" bestFit="1" customWidth="1"/>
    <col min="2060" max="2061" width="13.57421875" style="46" bestFit="1" customWidth="1"/>
    <col min="2062" max="2062" width="16.140625" style="46" bestFit="1" customWidth="1"/>
    <col min="2063" max="2063" width="13.57421875" style="46" bestFit="1" customWidth="1"/>
    <col min="2064" max="2304" width="9.140625" style="46" customWidth="1"/>
    <col min="2305" max="2305" width="31.28125" style="46" customWidth="1"/>
    <col min="2306" max="2306" width="16.57421875" style="46" bestFit="1" customWidth="1"/>
    <col min="2307" max="2307" width="13.421875" style="46" bestFit="1" customWidth="1"/>
    <col min="2308" max="2313" width="13.57421875" style="46" bestFit="1" customWidth="1"/>
    <col min="2314" max="2315" width="13.421875" style="46" bestFit="1" customWidth="1"/>
    <col min="2316" max="2317" width="13.57421875" style="46" bestFit="1" customWidth="1"/>
    <col min="2318" max="2318" width="16.140625" style="46" bestFit="1" customWidth="1"/>
    <col min="2319" max="2319" width="13.57421875" style="46" bestFit="1" customWidth="1"/>
    <col min="2320" max="2560" width="9.140625" style="46" customWidth="1"/>
    <col min="2561" max="2561" width="31.28125" style="46" customWidth="1"/>
    <col min="2562" max="2562" width="16.57421875" style="46" bestFit="1" customWidth="1"/>
    <col min="2563" max="2563" width="13.421875" style="46" bestFit="1" customWidth="1"/>
    <col min="2564" max="2569" width="13.57421875" style="46" bestFit="1" customWidth="1"/>
    <col min="2570" max="2571" width="13.421875" style="46" bestFit="1" customWidth="1"/>
    <col min="2572" max="2573" width="13.57421875" style="46" bestFit="1" customWidth="1"/>
    <col min="2574" max="2574" width="16.140625" style="46" bestFit="1" customWidth="1"/>
    <col min="2575" max="2575" width="13.57421875" style="46" bestFit="1" customWidth="1"/>
    <col min="2576" max="2816" width="9.140625" style="46" customWidth="1"/>
    <col min="2817" max="2817" width="31.28125" style="46" customWidth="1"/>
    <col min="2818" max="2818" width="16.57421875" style="46" bestFit="1" customWidth="1"/>
    <col min="2819" max="2819" width="13.421875" style="46" bestFit="1" customWidth="1"/>
    <col min="2820" max="2825" width="13.57421875" style="46" bestFit="1" customWidth="1"/>
    <col min="2826" max="2827" width="13.421875" style="46" bestFit="1" customWidth="1"/>
    <col min="2828" max="2829" width="13.57421875" style="46" bestFit="1" customWidth="1"/>
    <col min="2830" max="2830" width="16.140625" style="46" bestFit="1" customWidth="1"/>
    <col min="2831" max="2831" width="13.57421875" style="46" bestFit="1" customWidth="1"/>
    <col min="2832" max="3072" width="9.140625" style="46" customWidth="1"/>
    <col min="3073" max="3073" width="31.28125" style="46" customWidth="1"/>
    <col min="3074" max="3074" width="16.57421875" style="46" bestFit="1" customWidth="1"/>
    <col min="3075" max="3075" width="13.421875" style="46" bestFit="1" customWidth="1"/>
    <col min="3076" max="3081" width="13.57421875" style="46" bestFit="1" customWidth="1"/>
    <col min="3082" max="3083" width="13.421875" style="46" bestFit="1" customWidth="1"/>
    <col min="3084" max="3085" width="13.57421875" style="46" bestFit="1" customWidth="1"/>
    <col min="3086" max="3086" width="16.140625" style="46" bestFit="1" customWidth="1"/>
    <col min="3087" max="3087" width="13.57421875" style="46" bestFit="1" customWidth="1"/>
    <col min="3088" max="3328" width="9.140625" style="46" customWidth="1"/>
    <col min="3329" max="3329" width="31.28125" style="46" customWidth="1"/>
    <col min="3330" max="3330" width="16.57421875" style="46" bestFit="1" customWidth="1"/>
    <col min="3331" max="3331" width="13.421875" style="46" bestFit="1" customWidth="1"/>
    <col min="3332" max="3337" width="13.57421875" style="46" bestFit="1" customWidth="1"/>
    <col min="3338" max="3339" width="13.421875" style="46" bestFit="1" customWidth="1"/>
    <col min="3340" max="3341" width="13.57421875" style="46" bestFit="1" customWidth="1"/>
    <col min="3342" max="3342" width="16.140625" style="46" bestFit="1" customWidth="1"/>
    <col min="3343" max="3343" width="13.57421875" style="46" bestFit="1" customWidth="1"/>
    <col min="3344" max="3584" width="9.140625" style="46" customWidth="1"/>
    <col min="3585" max="3585" width="31.28125" style="46" customWidth="1"/>
    <col min="3586" max="3586" width="16.57421875" style="46" bestFit="1" customWidth="1"/>
    <col min="3587" max="3587" width="13.421875" style="46" bestFit="1" customWidth="1"/>
    <col min="3588" max="3593" width="13.57421875" style="46" bestFit="1" customWidth="1"/>
    <col min="3594" max="3595" width="13.421875" style="46" bestFit="1" customWidth="1"/>
    <col min="3596" max="3597" width="13.57421875" style="46" bestFit="1" customWidth="1"/>
    <col min="3598" max="3598" width="16.140625" style="46" bestFit="1" customWidth="1"/>
    <col min="3599" max="3599" width="13.57421875" style="46" bestFit="1" customWidth="1"/>
    <col min="3600" max="3840" width="9.140625" style="46" customWidth="1"/>
    <col min="3841" max="3841" width="31.28125" style="46" customWidth="1"/>
    <col min="3842" max="3842" width="16.57421875" style="46" bestFit="1" customWidth="1"/>
    <col min="3843" max="3843" width="13.421875" style="46" bestFit="1" customWidth="1"/>
    <col min="3844" max="3849" width="13.57421875" style="46" bestFit="1" customWidth="1"/>
    <col min="3850" max="3851" width="13.421875" style="46" bestFit="1" customWidth="1"/>
    <col min="3852" max="3853" width="13.57421875" style="46" bestFit="1" customWidth="1"/>
    <col min="3854" max="3854" width="16.140625" style="46" bestFit="1" customWidth="1"/>
    <col min="3855" max="3855" width="13.57421875" style="46" bestFit="1" customWidth="1"/>
    <col min="3856" max="4096" width="9.140625" style="46" customWidth="1"/>
    <col min="4097" max="4097" width="31.28125" style="46" customWidth="1"/>
    <col min="4098" max="4098" width="16.57421875" style="46" bestFit="1" customWidth="1"/>
    <col min="4099" max="4099" width="13.421875" style="46" bestFit="1" customWidth="1"/>
    <col min="4100" max="4105" width="13.57421875" style="46" bestFit="1" customWidth="1"/>
    <col min="4106" max="4107" width="13.421875" style="46" bestFit="1" customWidth="1"/>
    <col min="4108" max="4109" width="13.57421875" style="46" bestFit="1" customWidth="1"/>
    <col min="4110" max="4110" width="16.140625" style="46" bestFit="1" customWidth="1"/>
    <col min="4111" max="4111" width="13.57421875" style="46" bestFit="1" customWidth="1"/>
    <col min="4112" max="4352" width="9.140625" style="46" customWidth="1"/>
    <col min="4353" max="4353" width="31.28125" style="46" customWidth="1"/>
    <col min="4354" max="4354" width="16.57421875" style="46" bestFit="1" customWidth="1"/>
    <col min="4355" max="4355" width="13.421875" style="46" bestFit="1" customWidth="1"/>
    <col min="4356" max="4361" width="13.57421875" style="46" bestFit="1" customWidth="1"/>
    <col min="4362" max="4363" width="13.421875" style="46" bestFit="1" customWidth="1"/>
    <col min="4364" max="4365" width="13.57421875" style="46" bestFit="1" customWidth="1"/>
    <col min="4366" max="4366" width="16.140625" style="46" bestFit="1" customWidth="1"/>
    <col min="4367" max="4367" width="13.57421875" style="46" bestFit="1" customWidth="1"/>
    <col min="4368" max="4608" width="9.140625" style="46" customWidth="1"/>
    <col min="4609" max="4609" width="31.28125" style="46" customWidth="1"/>
    <col min="4610" max="4610" width="16.57421875" style="46" bestFit="1" customWidth="1"/>
    <col min="4611" max="4611" width="13.421875" style="46" bestFit="1" customWidth="1"/>
    <col min="4612" max="4617" width="13.57421875" style="46" bestFit="1" customWidth="1"/>
    <col min="4618" max="4619" width="13.421875" style="46" bestFit="1" customWidth="1"/>
    <col min="4620" max="4621" width="13.57421875" style="46" bestFit="1" customWidth="1"/>
    <col min="4622" max="4622" width="16.140625" style="46" bestFit="1" customWidth="1"/>
    <col min="4623" max="4623" width="13.57421875" style="46" bestFit="1" customWidth="1"/>
    <col min="4624" max="4864" width="9.140625" style="46" customWidth="1"/>
    <col min="4865" max="4865" width="31.28125" style="46" customWidth="1"/>
    <col min="4866" max="4866" width="16.57421875" style="46" bestFit="1" customWidth="1"/>
    <col min="4867" max="4867" width="13.421875" style="46" bestFit="1" customWidth="1"/>
    <col min="4868" max="4873" width="13.57421875" style="46" bestFit="1" customWidth="1"/>
    <col min="4874" max="4875" width="13.421875" style="46" bestFit="1" customWidth="1"/>
    <col min="4876" max="4877" width="13.57421875" style="46" bestFit="1" customWidth="1"/>
    <col min="4878" max="4878" width="16.140625" style="46" bestFit="1" customWidth="1"/>
    <col min="4879" max="4879" width="13.57421875" style="46" bestFit="1" customWidth="1"/>
    <col min="4880" max="5120" width="9.140625" style="46" customWidth="1"/>
    <col min="5121" max="5121" width="31.28125" style="46" customWidth="1"/>
    <col min="5122" max="5122" width="16.57421875" style="46" bestFit="1" customWidth="1"/>
    <col min="5123" max="5123" width="13.421875" style="46" bestFit="1" customWidth="1"/>
    <col min="5124" max="5129" width="13.57421875" style="46" bestFit="1" customWidth="1"/>
    <col min="5130" max="5131" width="13.421875" style="46" bestFit="1" customWidth="1"/>
    <col min="5132" max="5133" width="13.57421875" style="46" bestFit="1" customWidth="1"/>
    <col min="5134" max="5134" width="16.140625" style="46" bestFit="1" customWidth="1"/>
    <col min="5135" max="5135" width="13.57421875" style="46" bestFit="1" customWidth="1"/>
    <col min="5136" max="5376" width="9.140625" style="46" customWidth="1"/>
    <col min="5377" max="5377" width="31.28125" style="46" customWidth="1"/>
    <col min="5378" max="5378" width="16.57421875" style="46" bestFit="1" customWidth="1"/>
    <col min="5379" max="5379" width="13.421875" style="46" bestFit="1" customWidth="1"/>
    <col min="5380" max="5385" width="13.57421875" style="46" bestFit="1" customWidth="1"/>
    <col min="5386" max="5387" width="13.421875" style="46" bestFit="1" customWidth="1"/>
    <col min="5388" max="5389" width="13.57421875" style="46" bestFit="1" customWidth="1"/>
    <col min="5390" max="5390" width="16.140625" style="46" bestFit="1" customWidth="1"/>
    <col min="5391" max="5391" width="13.57421875" style="46" bestFit="1" customWidth="1"/>
    <col min="5392" max="5632" width="9.140625" style="46" customWidth="1"/>
    <col min="5633" max="5633" width="31.28125" style="46" customWidth="1"/>
    <col min="5634" max="5634" width="16.57421875" style="46" bestFit="1" customWidth="1"/>
    <col min="5635" max="5635" width="13.421875" style="46" bestFit="1" customWidth="1"/>
    <col min="5636" max="5641" width="13.57421875" style="46" bestFit="1" customWidth="1"/>
    <col min="5642" max="5643" width="13.421875" style="46" bestFit="1" customWidth="1"/>
    <col min="5644" max="5645" width="13.57421875" style="46" bestFit="1" customWidth="1"/>
    <col min="5646" max="5646" width="16.140625" style="46" bestFit="1" customWidth="1"/>
    <col min="5647" max="5647" width="13.57421875" style="46" bestFit="1" customWidth="1"/>
    <col min="5648" max="5888" width="9.140625" style="46" customWidth="1"/>
    <col min="5889" max="5889" width="31.28125" style="46" customWidth="1"/>
    <col min="5890" max="5890" width="16.57421875" style="46" bestFit="1" customWidth="1"/>
    <col min="5891" max="5891" width="13.421875" style="46" bestFit="1" customWidth="1"/>
    <col min="5892" max="5897" width="13.57421875" style="46" bestFit="1" customWidth="1"/>
    <col min="5898" max="5899" width="13.421875" style="46" bestFit="1" customWidth="1"/>
    <col min="5900" max="5901" width="13.57421875" style="46" bestFit="1" customWidth="1"/>
    <col min="5902" max="5902" width="16.140625" style="46" bestFit="1" customWidth="1"/>
    <col min="5903" max="5903" width="13.57421875" style="46" bestFit="1" customWidth="1"/>
    <col min="5904" max="6144" width="9.140625" style="46" customWidth="1"/>
    <col min="6145" max="6145" width="31.28125" style="46" customWidth="1"/>
    <col min="6146" max="6146" width="16.57421875" style="46" bestFit="1" customWidth="1"/>
    <col min="6147" max="6147" width="13.421875" style="46" bestFit="1" customWidth="1"/>
    <col min="6148" max="6153" width="13.57421875" style="46" bestFit="1" customWidth="1"/>
    <col min="6154" max="6155" width="13.421875" style="46" bestFit="1" customWidth="1"/>
    <col min="6156" max="6157" width="13.57421875" style="46" bestFit="1" customWidth="1"/>
    <col min="6158" max="6158" width="16.140625" style="46" bestFit="1" customWidth="1"/>
    <col min="6159" max="6159" width="13.57421875" style="46" bestFit="1" customWidth="1"/>
    <col min="6160" max="6400" width="9.140625" style="46" customWidth="1"/>
    <col min="6401" max="6401" width="31.28125" style="46" customWidth="1"/>
    <col min="6402" max="6402" width="16.57421875" style="46" bestFit="1" customWidth="1"/>
    <col min="6403" max="6403" width="13.421875" style="46" bestFit="1" customWidth="1"/>
    <col min="6404" max="6409" width="13.57421875" style="46" bestFit="1" customWidth="1"/>
    <col min="6410" max="6411" width="13.421875" style="46" bestFit="1" customWidth="1"/>
    <col min="6412" max="6413" width="13.57421875" style="46" bestFit="1" customWidth="1"/>
    <col min="6414" max="6414" width="16.140625" style="46" bestFit="1" customWidth="1"/>
    <col min="6415" max="6415" width="13.57421875" style="46" bestFit="1" customWidth="1"/>
    <col min="6416" max="6656" width="9.140625" style="46" customWidth="1"/>
    <col min="6657" max="6657" width="31.28125" style="46" customWidth="1"/>
    <col min="6658" max="6658" width="16.57421875" style="46" bestFit="1" customWidth="1"/>
    <col min="6659" max="6659" width="13.421875" style="46" bestFit="1" customWidth="1"/>
    <col min="6660" max="6665" width="13.57421875" style="46" bestFit="1" customWidth="1"/>
    <col min="6666" max="6667" width="13.421875" style="46" bestFit="1" customWidth="1"/>
    <col min="6668" max="6669" width="13.57421875" style="46" bestFit="1" customWidth="1"/>
    <col min="6670" max="6670" width="16.140625" style="46" bestFit="1" customWidth="1"/>
    <col min="6671" max="6671" width="13.57421875" style="46" bestFit="1" customWidth="1"/>
    <col min="6672" max="6912" width="9.140625" style="46" customWidth="1"/>
    <col min="6913" max="6913" width="31.28125" style="46" customWidth="1"/>
    <col min="6914" max="6914" width="16.57421875" style="46" bestFit="1" customWidth="1"/>
    <col min="6915" max="6915" width="13.421875" style="46" bestFit="1" customWidth="1"/>
    <col min="6916" max="6921" width="13.57421875" style="46" bestFit="1" customWidth="1"/>
    <col min="6922" max="6923" width="13.421875" style="46" bestFit="1" customWidth="1"/>
    <col min="6924" max="6925" width="13.57421875" style="46" bestFit="1" customWidth="1"/>
    <col min="6926" max="6926" width="16.140625" style="46" bestFit="1" customWidth="1"/>
    <col min="6927" max="6927" width="13.57421875" style="46" bestFit="1" customWidth="1"/>
    <col min="6928" max="7168" width="9.140625" style="46" customWidth="1"/>
    <col min="7169" max="7169" width="31.28125" style="46" customWidth="1"/>
    <col min="7170" max="7170" width="16.57421875" style="46" bestFit="1" customWidth="1"/>
    <col min="7171" max="7171" width="13.421875" style="46" bestFit="1" customWidth="1"/>
    <col min="7172" max="7177" width="13.57421875" style="46" bestFit="1" customWidth="1"/>
    <col min="7178" max="7179" width="13.421875" style="46" bestFit="1" customWidth="1"/>
    <col min="7180" max="7181" width="13.57421875" style="46" bestFit="1" customWidth="1"/>
    <col min="7182" max="7182" width="16.140625" style="46" bestFit="1" customWidth="1"/>
    <col min="7183" max="7183" width="13.57421875" style="46" bestFit="1" customWidth="1"/>
    <col min="7184" max="7424" width="9.140625" style="46" customWidth="1"/>
    <col min="7425" max="7425" width="31.28125" style="46" customWidth="1"/>
    <col min="7426" max="7426" width="16.57421875" style="46" bestFit="1" customWidth="1"/>
    <col min="7427" max="7427" width="13.421875" style="46" bestFit="1" customWidth="1"/>
    <col min="7428" max="7433" width="13.57421875" style="46" bestFit="1" customWidth="1"/>
    <col min="7434" max="7435" width="13.421875" style="46" bestFit="1" customWidth="1"/>
    <col min="7436" max="7437" width="13.57421875" style="46" bestFit="1" customWidth="1"/>
    <col min="7438" max="7438" width="16.140625" style="46" bestFit="1" customWidth="1"/>
    <col min="7439" max="7439" width="13.57421875" style="46" bestFit="1" customWidth="1"/>
    <col min="7440" max="7680" width="9.140625" style="46" customWidth="1"/>
    <col min="7681" max="7681" width="31.28125" style="46" customWidth="1"/>
    <col min="7682" max="7682" width="16.57421875" style="46" bestFit="1" customWidth="1"/>
    <col min="7683" max="7683" width="13.421875" style="46" bestFit="1" customWidth="1"/>
    <col min="7684" max="7689" width="13.57421875" style="46" bestFit="1" customWidth="1"/>
    <col min="7690" max="7691" width="13.421875" style="46" bestFit="1" customWidth="1"/>
    <col min="7692" max="7693" width="13.57421875" style="46" bestFit="1" customWidth="1"/>
    <col min="7694" max="7694" width="16.140625" style="46" bestFit="1" customWidth="1"/>
    <col min="7695" max="7695" width="13.57421875" style="46" bestFit="1" customWidth="1"/>
    <col min="7696" max="7936" width="9.140625" style="46" customWidth="1"/>
    <col min="7937" max="7937" width="31.28125" style="46" customWidth="1"/>
    <col min="7938" max="7938" width="16.57421875" style="46" bestFit="1" customWidth="1"/>
    <col min="7939" max="7939" width="13.421875" style="46" bestFit="1" customWidth="1"/>
    <col min="7940" max="7945" width="13.57421875" style="46" bestFit="1" customWidth="1"/>
    <col min="7946" max="7947" width="13.421875" style="46" bestFit="1" customWidth="1"/>
    <col min="7948" max="7949" width="13.57421875" style="46" bestFit="1" customWidth="1"/>
    <col min="7950" max="7950" width="16.140625" style="46" bestFit="1" customWidth="1"/>
    <col min="7951" max="7951" width="13.57421875" style="46" bestFit="1" customWidth="1"/>
    <col min="7952" max="8192" width="9.140625" style="46" customWidth="1"/>
    <col min="8193" max="8193" width="31.28125" style="46" customWidth="1"/>
    <col min="8194" max="8194" width="16.57421875" style="46" bestFit="1" customWidth="1"/>
    <col min="8195" max="8195" width="13.421875" style="46" bestFit="1" customWidth="1"/>
    <col min="8196" max="8201" width="13.57421875" style="46" bestFit="1" customWidth="1"/>
    <col min="8202" max="8203" width="13.421875" style="46" bestFit="1" customWidth="1"/>
    <col min="8204" max="8205" width="13.57421875" style="46" bestFit="1" customWidth="1"/>
    <col min="8206" max="8206" width="16.140625" style="46" bestFit="1" customWidth="1"/>
    <col min="8207" max="8207" width="13.57421875" style="46" bestFit="1" customWidth="1"/>
    <col min="8208" max="8448" width="9.140625" style="46" customWidth="1"/>
    <col min="8449" max="8449" width="31.28125" style="46" customWidth="1"/>
    <col min="8450" max="8450" width="16.57421875" style="46" bestFit="1" customWidth="1"/>
    <col min="8451" max="8451" width="13.421875" style="46" bestFit="1" customWidth="1"/>
    <col min="8452" max="8457" width="13.57421875" style="46" bestFit="1" customWidth="1"/>
    <col min="8458" max="8459" width="13.421875" style="46" bestFit="1" customWidth="1"/>
    <col min="8460" max="8461" width="13.57421875" style="46" bestFit="1" customWidth="1"/>
    <col min="8462" max="8462" width="16.140625" style="46" bestFit="1" customWidth="1"/>
    <col min="8463" max="8463" width="13.57421875" style="46" bestFit="1" customWidth="1"/>
    <col min="8464" max="8704" width="9.140625" style="46" customWidth="1"/>
    <col min="8705" max="8705" width="31.28125" style="46" customWidth="1"/>
    <col min="8706" max="8706" width="16.57421875" style="46" bestFit="1" customWidth="1"/>
    <col min="8707" max="8707" width="13.421875" style="46" bestFit="1" customWidth="1"/>
    <col min="8708" max="8713" width="13.57421875" style="46" bestFit="1" customWidth="1"/>
    <col min="8714" max="8715" width="13.421875" style="46" bestFit="1" customWidth="1"/>
    <col min="8716" max="8717" width="13.57421875" style="46" bestFit="1" customWidth="1"/>
    <col min="8718" max="8718" width="16.140625" style="46" bestFit="1" customWidth="1"/>
    <col min="8719" max="8719" width="13.57421875" style="46" bestFit="1" customWidth="1"/>
    <col min="8720" max="8960" width="9.140625" style="46" customWidth="1"/>
    <col min="8961" max="8961" width="31.28125" style="46" customWidth="1"/>
    <col min="8962" max="8962" width="16.57421875" style="46" bestFit="1" customWidth="1"/>
    <col min="8963" max="8963" width="13.421875" style="46" bestFit="1" customWidth="1"/>
    <col min="8964" max="8969" width="13.57421875" style="46" bestFit="1" customWidth="1"/>
    <col min="8970" max="8971" width="13.421875" style="46" bestFit="1" customWidth="1"/>
    <col min="8972" max="8973" width="13.57421875" style="46" bestFit="1" customWidth="1"/>
    <col min="8974" max="8974" width="16.140625" style="46" bestFit="1" customWidth="1"/>
    <col min="8975" max="8975" width="13.57421875" style="46" bestFit="1" customWidth="1"/>
    <col min="8976" max="9216" width="9.140625" style="46" customWidth="1"/>
    <col min="9217" max="9217" width="31.28125" style="46" customWidth="1"/>
    <col min="9218" max="9218" width="16.57421875" style="46" bestFit="1" customWidth="1"/>
    <col min="9219" max="9219" width="13.421875" style="46" bestFit="1" customWidth="1"/>
    <col min="9220" max="9225" width="13.57421875" style="46" bestFit="1" customWidth="1"/>
    <col min="9226" max="9227" width="13.421875" style="46" bestFit="1" customWidth="1"/>
    <col min="9228" max="9229" width="13.57421875" style="46" bestFit="1" customWidth="1"/>
    <col min="9230" max="9230" width="16.140625" style="46" bestFit="1" customWidth="1"/>
    <col min="9231" max="9231" width="13.57421875" style="46" bestFit="1" customWidth="1"/>
    <col min="9232" max="9472" width="9.140625" style="46" customWidth="1"/>
    <col min="9473" max="9473" width="31.28125" style="46" customWidth="1"/>
    <col min="9474" max="9474" width="16.57421875" style="46" bestFit="1" customWidth="1"/>
    <col min="9475" max="9475" width="13.421875" style="46" bestFit="1" customWidth="1"/>
    <col min="9476" max="9481" width="13.57421875" style="46" bestFit="1" customWidth="1"/>
    <col min="9482" max="9483" width="13.421875" style="46" bestFit="1" customWidth="1"/>
    <col min="9484" max="9485" width="13.57421875" style="46" bestFit="1" customWidth="1"/>
    <col min="9486" max="9486" width="16.140625" style="46" bestFit="1" customWidth="1"/>
    <col min="9487" max="9487" width="13.57421875" style="46" bestFit="1" customWidth="1"/>
    <col min="9488" max="9728" width="9.140625" style="46" customWidth="1"/>
    <col min="9729" max="9729" width="31.28125" style="46" customWidth="1"/>
    <col min="9730" max="9730" width="16.57421875" style="46" bestFit="1" customWidth="1"/>
    <col min="9731" max="9731" width="13.421875" style="46" bestFit="1" customWidth="1"/>
    <col min="9732" max="9737" width="13.57421875" style="46" bestFit="1" customWidth="1"/>
    <col min="9738" max="9739" width="13.421875" style="46" bestFit="1" customWidth="1"/>
    <col min="9740" max="9741" width="13.57421875" style="46" bestFit="1" customWidth="1"/>
    <col min="9742" max="9742" width="16.140625" style="46" bestFit="1" customWidth="1"/>
    <col min="9743" max="9743" width="13.57421875" style="46" bestFit="1" customWidth="1"/>
    <col min="9744" max="9984" width="9.140625" style="46" customWidth="1"/>
    <col min="9985" max="9985" width="31.28125" style="46" customWidth="1"/>
    <col min="9986" max="9986" width="16.57421875" style="46" bestFit="1" customWidth="1"/>
    <col min="9987" max="9987" width="13.421875" style="46" bestFit="1" customWidth="1"/>
    <col min="9988" max="9993" width="13.57421875" style="46" bestFit="1" customWidth="1"/>
    <col min="9994" max="9995" width="13.421875" style="46" bestFit="1" customWidth="1"/>
    <col min="9996" max="9997" width="13.57421875" style="46" bestFit="1" customWidth="1"/>
    <col min="9998" max="9998" width="16.140625" style="46" bestFit="1" customWidth="1"/>
    <col min="9999" max="9999" width="13.57421875" style="46" bestFit="1" customWidth="1"/>
    <col min="10000" max="10240" width="9.140625" style="46" customWidth="1"/>
    <col min="10241" max="10241" width="31.28125" style="46" customWidth="1"/>
    <col min="10242" max="10242" width="16.57421875" style="46" bestFit="1" customWidth="1"/>
    <col min="10243" max="10243" width="13.421875" style="46" bestFit="1" customWidth="1"/>
    <col min="10244" max="10249" width="13.57421875" style="46" bestFit="1" customWidth="1"/>
    <col min="10250" max="10251" width="13.421875" style="46" bestFit="1" customWidth="1"/>
    <col min="10252" max="10253" width="13.57421875" style="46" bestFit="1" customWidth="1"/>
    <col min="10254" max="10254" width="16.140625" style="46" bestFit="1" customWidth="1"/>
    <col min="10255" max="10255" width="13.57421875" style="46" bestFit="1" customWidth="1"/>
    <col min="10256" max="10496" width="9.140625" style="46" customWidth="1"/>
    <col min="10497" max="10497" width="31.28125" style="46" customWidth="1"/>
    <col min="10498" max="10498" width="16.57421875" style="46" bestFit="1" customWidth="1"/>
    <col min="10499" max="10499" width="13.421875" style="46" bestFit="1" customWidth="1"/>
    <col min="10500" max="10505" width="13.57421875" style="46" bestFit="1" customWidth="1"/>
    <col min="10506" max="10507" width="13.421875" style="46" bestFit="1" customWidth="1"/>
    <col min="10508" max="10509" width="13.57421875" style="46" bestFit="1" customWidth="1"/>
    <col min="10510" max="10510" width="16.140625" style="46" bestFit="1" customWidth="1"/>
    <col min="10511" max="10511" width="13.57421875" style="46" bestFit="1" customWidth="1"/>
    <col min="10512" max="10752" width="9.140625" style="46" customWidth="1"/>
    <col min="10753" max="10753" width="31.28125" style="46" customWidth="1"/>
    <col min="10754" max="10754" width="16.57421875" style="46" bestFit="1" customWidth="1"/>
    <col min="10755" max="10755" width="13.421875" style="46" bestFit="1" customWidth="1"/>
    <col min="10756" max="10761" width="13.57421875" style="46" bestFit="1" customWidth="1"/>
    <col min="10762" max="10763" width="13.421875" style="46" bestFit="1" customWidth="1"/>
    <col min="10764" max="10765" width="13.57421875" style="46" bestFit="1" customWidth="1"/>
    <col min="10766" max="10766" width="16.140625" style="46" bestFit="1" customWidth="1"/>
    <col min="10767" max="10767" width="13.57421875" style="46" bestFit="1" customWidth="1"/>
    <col min="10768" max="11008" width="9.140625" style="46" customWidth="1"/>
    <col min="11009" max="11009" width="31.28125" style="46" customWidth="1"/>
    <col min="11010" max="11010" width="16.57421875" style="46" bestFit="1" customWidth="1"/>
    <col min="11011" max="11011" width="13.421875" style="46" bestFit="1" customWidth="1"/>
    <col min="11012" max="11017" width="13.57421875" style="46" bestFit="1" customWidth="1"/>
    <col min="11018" max="11019" width="13.421875" style="46" bestFit="1" customWidth="1"/>
    <col min="11020" max="11021" width="13.57421875" style="46" bestFit="1" customWidth="1"/>
    <col min="11022" max="11022" width="16.140625" style="46" bestFit="1" customWidth="1"/>
    <col min="11023" max="11023" width="13.57421875" style="46" bestFit="1" customWidth="1"/>
    <col min="11024" max="11264" width="9.140625" style="46" customWidth="1"/>
    <col min="11265" max="11265" width="31.28125" style="46" customWidth="1"/>
    <col min="11266" max="11266" width="16.57421875" style="46" bestFit="1" customWidth="1"/>
    <col min="11267" max="11267" width="13.421875" style="46" bestFit="1" customWidth="1"/>
    <col min="11268" max="11273" width="13.57421875" style="46" bestFit="1" customWidth="1"/>
    <col min="11274" max="11275" width="13.421875" style="46" bestFit="1" customWidth="1"/>
    <col min="11276" max="11277" width="13.57421875" style="46" bestFit="1" customWidth="1"/>
    <col min="11278" max="11278" width="16.140625" style="46" bestFit="1" customWidth="1"/>
    <col min="11279" max="11279" width="13.57421875" style="46" bestFit="1" customWidth="1"/>
    <col min="11280" max="11520" width="9.140625" style="46" customWidth="1"/>
    <col min="11521" max="11521" width="31.28125" style="46" customWidth="1"/>
    <col min="11522" max="11522" width="16.57421875" style="46" bestFit="1" customWidth="1"/>
    <col min="11523" max="11523" width="13.421875" style="46" bestFit="1" customWidth="1"/>
    <col min="11524" max="11529" width="13.57421875" style="46" bestFit="1" customWidth="1"/>
    <col min="11530" max="11531" width="13.421875" style="46" bestFit="1" customWidth="1"/>
    <col min="11532" max="11533" width="13.57421875" style="46" bestFit="1" customWidth="1"/>
    <col min="11534" max="11534" width="16.140625" style="46" bestFit="1" customWidth="1"/>
    <col min="11535" max="11535" width="13.57421875" style="46" bestFit="1" customWidth="1"/>
    <col min="11536" max="11776" width="9.140625" style="46" customWidth="1"/>
    <col min="11777" max="11777" width="31.28125" style="46" customWidth="1"/>
    <col min="11778" max="11778" width="16.57421875" style="46" bestFit="1" customWidth="1"/>
    <col min="11779" max="11779" width="13.421875" style="46" bestFit="1" customWidth="1"/>
    <col min="11780" max="11785" width="13.57421875" style="46" bestFit="1" customWidth="1"/>
    <col min="11786" max="11787" width="13.421875" style="46" bestFit="1" customWidth="1"/>
    <col min="11788" max="11789" width="13.57421875" style="46" bestFit="1" customWidth="1"/>
    <col min="11790" max="11790" width="16.140625" style="46" bestFit="1" customWidth="1"/>
    <col min="11791" max="11791" width="13.57421875" style="46" bestFit="1" customWidth="1"/>
    <col min="11792" max="12032" width="9.140625" style="46" customWidth="1"/>
    <col min="12033" max="12033" width="31.28125" style="46" customWidth="1"/>
    <col min="12034" max="12034" width="16.57421875" style="46" bestFit="1" customWidth="1"/>
    <col min="12035" max="12035" width="13.421875" style="46" bestFit="1" customWidth="1"/>
    <col min="12036" max="12041" width="13.57421875" style="46" bestFit="1" customWidth="1"/>
    <col min="12042" max="12043" width="13.421875" style="46" bestFit="1" customWidth="1"/>
    <col min="12044" max="12045" width="13.57421875" style="46" bestFit="1" customWidth="1"/>
    <col min="12046" max="12046" width="16.140625" style="46" bestFit="1" customWidth="1"/>
    <col min="12047" max="12047" width="13.57421875" style="46" bestFit="1" customWidth="1"/>
    <col min="12048" max="12288" width="9.140625" style="46" customWidth="1"/>
    <col min="12289" max="12289" width="31.28125" style="46" customWidth="1"/>
    <col min="12290" max="12290" width="16.57421875" style="46" bestFit="1" customWidth="1"/>
    <col min="12291" max="12291" width="13.421875" style="46" bestFit="1" customWidth="1"/>
    <col min="12292" max="12297" width="13.57421875" style="46" bestFit="1" customWidth="1"/>
    <col min="12298" max="12299" width="13.421875" style="46" bestFit="1" customWidth="1"/>
    <col min="12300" max="12301" width="13.57421875" style="46" bestFit="1" customWidth="1"/>
    <col min="12302" max="12302" width="16.140625" style="46" bestFit="1" customWidth="1"/>
    <col min="12303" max="12303" width="13.57421875" style="46" bestFit="1" customWidth="1"/>
    <col min="12304" max="12544" width="9.140625" style="46" customWidth="1"/>
    <col min="12545" max="12545" width="31.28125" style="46" customWidth="1"/>
    <col min="12546" max="12546" width="16.57421875" style="46" bestFit="1" customWidth="1"/>
    <col min="12547" max="12547" width="13.421875" style="46" bestFit="1" customWidth="1"/>
    <col min="12548" max="12553" width="13.57421875" style="46" bestFit="1" customWidth="1"/>
    <col min="12554" max="12555" width="13.421875" style="46" bestFit="1" customWidth="1"/>
    <col min="12556" max="12557" width="13.57421875" style="46" bestFit="1" customWidth="1"/>
    <col min="12558" max="12558" width="16.140625" style="46" bestFit="1" customWidth="1"/>
    <col min="12559" max="12559" width="13.57421875" style="46" bestFit="1" customWidth="1"/>
    <col min="12560" max="12800" width="9.140625" style="46" customWidth="1"/>
    <col min="12801" max="12801" width="31.28125" style="46" customWidth="1"/>
    <col min="12802" max="12802" width="16.57421875" style="46" bestFit="1" customWidth="1"/>
    <col min="12803" max="12803" width="13.421875" style="46" bestFit="1" customWidth="1"/>
    <col min="12804" max="12809" width="13.57421875" style="46" bestFit="1" customWidth="1"/>
    <col min="12810" max="12811" width="13.421875" style="46" bestFit="1" customWidth="1"/>
    <col min="12812" max="12813" width="13.57421875" style="46" bestFit="1" customWidth="1"/>
    <col min="12814" max="12814" width="16.140625" style="46" bestFit="1" customWidth="1"/>
    <col min="12815" max="12815" width="13.57421875" style="46" bestFit="1" customWidth="1"/>
    <col min="12816" max="13056" width="9.140625" style="46" customWidth="1"/>
    <col min="13057" max="13057" width="31.28125" style="46" customWidth="1"/>
    <col min="13058" max="13058" width="16.57421875" style="46" bestFit="1" customWidth="1"/>
    <col min="13059" max="13059" width="13.421875" style="46" bestFit="1" customWidth="1"/>
    <col min="13060" max="13065" width="13.57421875" style="46" bestFit="1" customWidth="1"/>
    <col min="13066" max="13067" width="13.421875" style="46" bestFit="1" customWidth="1"/>
    <col min="13068" max="13069" width="13.57421875" style="46" bestFit="1" customWidth="1"/>
    <col min="13070" max="13070" width="16.140625" style="46" bestFit="1" customWidth="1"/>
    <col min="13071" max="13071" width="13.57421875" style="46" bestFit="1" customWidth="1"/>
    <col min="13072" max="13312" width="9.140625" style="46" customWidth="1"/>
    <col min="13313" max="13313" width="31.28125" style="46" customWidth="1"/>
    <col min="13314" max="13314" width="16.57421875" style="46" bestFit="1" customWidth="1"/>
    <col min="13315" max="13315" width="13.421875" style="46" bestFit="1" customWidth="1"/>
    <col min="13316" max="13321" width="13.57421875" style="46" bestFit="1" customWidth="1"/>
    <col min="13322" max="13323" width="13.421875" style="46" bestFit="1" customWidth="1"/>
    <col min="13324" max="13325" width="13.57421875" style="46" bestFit="1" customWidth="1"/>
    <col min="13326" max="13326" width="16.140625" style="46" bestFit="1" customWidth="1"/>
    <col min="13327" max="13327" width="13.57421875" style="46" bestFit="1" customWidth="1"/>
    <col min="13328" max="13568" width="9.140625" style="46" customWidth="1"/>
    <col min="13569" max="13569" width="31.28125" style="46" customWidth="1"/>
    <col min="13570" max="13570" width="16.57421875" style="46" bestFit="1" customWidth="1"/>
    <col min="13571" max="13571" width="13.421875" style="46" bestFit="1" customWidth="1"/>
    <col min="13572" max="13577" width="13.57421875" style="46" bestFit="1" customWidth="1"/>
    <col min="13578" max="13579" width="13.421875" style="46" bestFit="1" customWidth="1"/>
    <col min="13580" max="13581" width="13.57421875" style="46" bestFit="1" customWidth="1"/>
    <col min="13582" max="13582" width="16.140625" style="46" bestFit="1" customWidth="1"/>
    <col min="13583" max="13583" width="13.57421875" style="46" bestFit="1" customWidth="1"/>
    <col min="13584" max="13824" width="9.140625" style="46" customWidth="1"/>
    <col min="13825" max="13825" width="31.28125" style="46" customWidth="1"/>
    <col min="13826" max="13826" width="16.57421875" style="46" bestFit="1" customWidth="1"/>
    <col min="13827" max="13827" width="13.421875" style="46" bestFit="1" customWidth="1"/>
    <col min="13828" max="13833" width="13.57421875" style="46" bestFit="1" customWidth="1"/>
    <col min="13834" max="13835" width="13.421875" style="46" bestFit="1" customWidth="1"/>
    <col min="13836" max="13837" width="13.57421875" style="46" bestFit="1" customWidth="1"/>
    <col min="13838" max="13838" width="16.140625" style="46" bestFit="1" customWidth="1"/>
    <col min="13839" max="13839" width="13.57421875" style="46" bestFit="1" customWidth="1"/>
    <col min="13840" max="14080" width="9.140625" style="46" customWidth="1"/>
    <col min="14081" max="14081" width="31.28125" style="46" customWidth="1"/>
    <col min="14082" max="14082" width="16.57421875" style="46" bestFit="1" customWidth="1"/>
    <col min="14083" max="14083" width="13.421875" style="46" bestFit="1" customWidth="1"/>
    <col min="14084" max="14089" width="13.57421875" style="46" bestFit="1" customWidth="1"/>
    <col min="14090" max="14091" width="13.421875" style="46" bestFit="1" customWidth="1"/>
    <col min="14092" max="14093" width="13.57421875" style="46" bestFit="1" customWidth="1"/>
    <col min="14094" max="14094" width="16.140625" style="46" bestFit="1" customWidth="1"/>
    <col min="14095" max="14095" width="13.57421875" style="46" bestFit="1" customWidth="1"/>
    <col min="14096" max="14336" width="9.140625" style="46" customWidth="1"/>
    <col min="14337" max="14337" width="31.28125" style="46" customWidth="1"/>
    <col min="14338" max="14338" width="16.57421875" style="46" bestFit="1" customWidth="1"/>
    <col min="14339" max="14339" width="13.421875" style="46" bestFit="1" customWidth="1"/>
    <col min="14340" max="14345" width="13.57421875" style="46" bestFit="1" customWidth="1"/>
    <col min="14346" max="14347" width="13.421875" style="46" bestFit="1" customWidth="1"/>
    <col min="14348" max="14349" width="13.57421875" style="46" bestFit="1" customWidth="1"/>
    <col min="14350" max="14350" width="16.140625" style="46" bestFit="1" customWidth="1"/>
    <col min="14351" max="14351" width="13.57421875" style="46" bestFit="1" customWidth="1"/>
    <col min="14352" max="14592" width="9.140625" style="46" customWidth="1"/>
    <col min="14593" max="14593" width="31.28125" style="46" customWidth="1"/>
    <col min="14594" max="14594" width="16.57421875" style="46" bestFit="1" customWidth="1"/>
    <col min="14595" max="14595" width="13.421875" style="46" bestFit="1" customWidth="1"/>
    <col min="14596" max="14601" width="13.57421875" style="46" bestFit="1" customWidth="1"/>
    <col min="14602" max="14603" width="13.421875" style="46" bestFit="1" customWidth="1"/>
    <col min="14604" max="14605" width="13.57421875" style="46" bestFit="1" customWidth="1"/>
    <col min="14606" max="14606" width="16.140625" style="46" bestFit="1" customWidth="1"/>
    <col min="14607" max="14607" width="13.57421875" style="46" bestFit="1" customWidth="1"/>
    <col min="14608" max="14848" width="9.140625" style="46" customWidth="1"/>
    <col min="14849" max="14849" width="31.28125" style="46" customWidth="1"/>
    <col min="14850" max="14850" width="16.57421875" style="46" bestFit="1" customWidth="1"/>
    <col min="14851" max="14851" width="13.421875" style="46" bestFit="1" customWidth="1"/>
    <col min="14852" max="14857" width="13.57421875" style="46" bestFit="1" customWidth="1"/>
    <col min="14858" max="14859" width="13.421875" style="46" bestFit="1" customWidth="1"/>
    <col min="14860" max="14861" width="13.57421875" style="46" bestFit="1" customWidth="1"/>
    <col min="14862" max="14862" width="16.140625" style="46" bestFit="1" customWidth="1"/>
    <col min="14863" max="14863" width="13.57421875" style="46" bestFit="1" customWidth="1"/>
    <col min="14864" max="15104" width="9.140625" style="46" customWidth="1"/>
    <col min="15105" max="15105" width="31.28125" style="46" customWidth="1"/>
    <col min="15106" max="15106" width="16.57421875" style="46" bestFit="1" customWidth="1"/>
    <col min="15107" max="15107" width="13.421875" style="46" bestFit="1" customWidth="1"/>
    <col min="15108" max="15113" width="13.57421875" style="46" bestFit="1" customWidth="1"/>
    <col min="15114" max="15115" width="13.421875" style="46" bestFit="1" customWidth="1"/>
    <col min="15116" max="15117" width="13.57421875" style="46" bestFit="1" customWidth="1"/>
    <col min="15118" max="15118" width="16.140625" style="46" bestFit="1" customWidth="1"/>
    <col min="15119" max="15119" width="13.57421875" style="46" bestFit="1" customWidth="1"/>
    <col min="15120" max="15360" width="9.140625" style="46" customWidth="1"/>
    <col min="15361" max="15361" width="31.28125" style="46" customWidth="1"/>
    <col min="15362" max="15362" width="16.57421875" style="46" bestFit="1" customWidth="1"/>
    <col min="15363" max="15363" width="13.421875" style="46" bestFit="1" customWidth="1"/>
    <col min="15364" max="15369" width="13.57421875" style="46" bestFit="1" customWidth="1"/>
    <col min="15370" max="15371" width="13.421875" style="46" bestFit="1" customWidth="1"/>
    <col min="15372" max="15373" width="13.57421875" style="46" bestFit="1" customWidth="1"/>
    <col min="15374" max="15374" width="16.140625" style="46" bestFit="1" customWidth="1"/>
    <col min="15375" max="15375" width="13.57421875" style="46" bestFit="1" customWidth="1"/>
    <col min="15376" max="15616" width="9.140625" style="46" customWidth="1"/>
    <col min="15617" max="15617" width="31.28125" style="46" customWidth="1"/>
    <col min="15618" max="15618" width="16.57421875" style="46" bestFit="1" customWidth="1"/>
    <col min="15619" max="15619" width="13.421875" style="46" bestFit="1" customWidth="1"/>
    <col min="15620" max="15625" width="13.57421875" style="46" bestFit="1" customWidth="1"/>
    <col min="15626" max="15627" width="13.421875" style="46" bestFit="1" customWidth="1"/>
    <col min="15628" max="15629" width="13.57421875" style="46" bestFit="1" customWidth="1"/>
    <col min="15630" max="15630" width="16.140625" style="46" bestFit="1" customWidth="1"/>
    <col min="15631" max="15631" width="13.57421875" style="46" bestFit="1" customWidth="1"/>
    <col min="15632" max="15872" width="9.140625" style="46" customWidth="1"/>
    <col min="15873" max="15873" width="31.28125" style="46" customWidth="1"/>
    <col min="15874" max="15874" width="16.57421875" style="46" bestFit="1" customWidth="1"/>
    <col min="15875" max="15875" width="13.421875" style="46" bestFit="1" customWidth="1"/>
    <col min="15876" max="15881" width="13.57421875" style="46" bestFit="1" customWidth="1"/>
    <col min="15882" max="15883" width="13.421875" style="46" bestFit="1" customWidth="1"/>
    <col min="15884" max="15885" width="13.57421875" style="46" bestFit="1" customWidth="1"/>
    <col min="15886" max="15886" width="16.140625" style="46" bestFit="1" customWidth="1"/>
    <col min="15887" max="15887" width="13.57421875" style="46" bestFit="1" customWidth="1"/>
    <col min="15888" max="16128" width="9.140625" style="46" customWidth="1"/>
    <col min="16129" max="16129" width="31.28125" style="46" customWidth="1"/>
    <col min="16130" max="16130" width="16.57421875" style="46" bestFit="1" customWidth="1"/>
    <col min="16131" max="16131" width="13.421875" style="46" bestFit="1" customWidth="1"/>
    <col min="16132" max="16137" width="13.57421875" style="46" bestFit="1" customWidth="1"/>
    <col min="16138" max="16139" width="13.421875" style="46" bestFit="1" customWidth="1"/>
    <col min="16140" max="16141" width="13.57421875" style="46" bestFit="1" customWidth="1"/>
    <col min="16142" max="16142" width="16.140625" style="46" bestFit="1" customWidth="1"/>
    <col min="16143" max="16143" width="13.57421875" style="46" bestFit="1" customWidth="1"/>
    <col min="16144" max="16384" width="9.140625" style="46" customWidth="1"/>
  </cols>
  <sheetData>
    <row r="1" spans="2:14" ht="12.75">
      <c r="B1" s="15"/>
      <c r="C1" s="15"/>
      <c r="N1" s="48" t="s">
        <v>39</v>
      </c>
    </row>
    <row r="2" spans="1:14" ht="15">
      <c r="A2" s="49" t="s">
        <v>64</v>
      </c>
      <c r="B2" s="50" t="s">
        <v>27</v>
      </c>
      <c r="C2" s="50" t="s">
        <v>28</v>
      </c>
      <c r="D2" s="50" t="s">
        <v>29</v>
      </c>
      <c r="E2" s="50" t="s">
        <v>30</v>
      </c>
      <c r="F2" s="50" t="s">
        <v>31</v>
      </c>
      <c r="G2" s="50" t="s">
        <v>32</v>
      </c>
      <c r="H2" s="50" t="s">
        <v>33</v>
      </c>
      <c r="I2" s="49" t="s">
        <v>34</v>
      </c>
      <c r="J2" s="50" t="s">
        <v>35</v>
      </c>
      <c r="K2" s="50" t="s">
        <v>36</v>
      </c>
      <c r="L2" s="50" t="s">
        <v>37</v>
      </c>
      <c r="M2" s="50" t="s">
        <v>38</v>
      </c>
      <c r="N2" s="50" t="s">
        <v>9</v>
      </c>
    </row>
    <row r="3" spans="1:3" ht="12.75">
      <c r="A3" s="47"/>
      <c r="B3" s="15"/>
      <c r="C3" s="15"/>
    </row>
    <row r="4" spans="1:3" ht="12.75">
      <c r="A4" s="51" t="s">
        <v>65</v>
      </c>
      <c r="B4" s="15"/>
      <c r="C4" s="15"/>
    </row>
    <row r="5" spans="1:14" ht="15">
      <c r="A5" s="52" t="s">
        <v>10</v>
      </c>
      <c r="B5" s="47">
        <v>1910624.31</v>
      </c>
      <c r="C5" s="47">
        <v>1881290.98</v>
      </c>
      <c r="D5" s="47">
        <v>1866832.84</v>
      </c>
      <c r="E5" s="47">
        <v>1784953</v>
      </c>
      <c r="F5" s="47">
        <v>1813756.41</v>
      </c>
      <c r="G5" s="47">
        <v>2075528.49</v>
      </c>
      <c r="H5" s="47">
        <v>1754656.86</v>
      </c>
      <c r="I5" s="47">
        <v>1662924.82</v>
      </c>
      <c r="J5" s="47">
        <v>2167729.11</v>
      </c>
      <c r="K5" s="47">
        <v>1917855.29</v>
      </c>
      <c r="L5" s="47">
        <v>1941041.95</v>
      </c>
      <c r="M5" s="47">
        <v>2216780.28</v>
      </c>
      <c r="N5" s="47">
        <f>SUM(B5:M5)</f>
        <v>22993974.34</v>
      </c>
    </row>
    <row r="6" spans="1:14" ht="15">
      <c r="A6" s="52"/>
      <c r="B6" s="47"/>
      <c r="C6" s="47"/>
      <c r="D6" s="47"/>
      <c r="E6" s="47"/>
      <c r="F6" s="47"/>
      <c r="G6" s="47"/>
      <c r="H6" s="47"/>
      <c r="J6" s="47"/>
      <c r="K6" s="47"/>
      <c r="L6" s="47"/>
      <c r="M6" s="47"/>
      <c r="N6" s="47"/>
    </row>
    <row r="7" spans="1:14" ht="15">
      <c r="A7" s="51" t="s">
        <v>66</v>
      </c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</row>
    <row r="8" spans="1:14" ht="15">
      <c r="A8" s="52" t="s">
        <v>67</v>
      </c>
      <c r="B8" s="47">
        <v>2448.28</v>
      </c>
      <c r="C8" s="47">
        <v>2409.02</v>
      </c>
      <c r="D8" s="47">
        <v>2390.96</v>
      </c>
      <c r="E8" s="47">
        <v>2285</v>
      </c>
      <c r="F8" s="47">
        <v>2322.27</v>
      </c>
      <c r="G8" s="47">
        <v>2661.04</v>
      </c>
      <c r="H8" s="47">
        <v>2245.8</v>
      </c>
      <c r="I8" s="47">
        <v>2128.39</v>
      </c>
      <c r="J8" s="47">
        <v>2780.36</v>
      </c>
      <c r="K8" s="47">
        <v>2456.99</v>
      </c>
      <c r="L8" s="47">
        <v>2487</v>
      </c>
      <c r="M8" s="47">
        <v>2843.84</v>
      </c>
      <c r="N8" s="47">
        <f>SUM(B8:M8)</f>
        <v>29458.95</v>
      </c>
    </row>
    <row r="9" spans="1:14" ht="15">
      <c r="A9" s="52" t="s">
        <v>68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SUM(B9:M9)</f>
        <v>0</v>
      </c>
    </row>
    <row r="10" spans="1:14" ht="15">
      <c r="A10" s="52"/>
      <c r="B10" s="47"/>
      <c r="C10" s="47"/>
      <c r="D10" s="47"/>
      <c r="E10" s="47"/>
      <c r="F10" s="47"/>
      <c r="G10" s="47"/>
      <c r="H10" s="47"/>
      <c r="J10" s="47"/>
      <c r="K10" s="47"/>
      <c r="L10" s="47"/>
      <c r="M10" s="47"/>
      <c r="N10" s="47"/>
    </row>
    <row r="11" spans="1:15" ht="15">
      <c r="A11" s="53" t="s">
        <v>69</v>
      </c>
      <c r="B11" s="54">
        <v>1913072.59</v>
      </c>
      <c r="C11" s="54">
        <v>1883700</v>
      </c>
      <c r="D11" s="54">
        <v>1869223.8</v>
      </c>
      <c r="E11" s="54">
        <v>1787238</v>
      </c>
      <c r="F11" s="54">
        <v>1816078.68</v>
      </c>
      <c r="G11" s="54">
        <v>2078189.53</v>
      </c>
      <c r="H11" s="54">
        <v>1756902.6600000001</v>
      </c>
      <c r="I11" s="54">
        <v>1665053.21</v>
      </c>
      <c r="J11" s="54">
        <v>2170509.4699999997</v>
      </c>
      <c r="K11" s="54">
        <v>1920312.28</v>
      </c>
      <c r="L11" s="54">
        <v>1943528.95</v>
      </c>
      <c r="M11" s="54">
        <v>2219624.1199999996</v>
      </c>
      <c r="N11" s="54">
        <f>SUM(B11:M11)</f>
        <v>23023433.29</v>
      </c>
      <c r="O11" s="47"/>
    </row>
    <row r="12" spans="1:14" ht="15">
      <c r="A12" s="53"/>
      <c r="B12" s="47"/>
      <c r="C12" s="47"/>
      <c r="D12" s="47"/>
      <c r="E12" s="47"/>
      <c r="F12" s="47"/>
      <c r="G12" s="47"/>
      <c r="H12" s="47"/>
      <c r="J12" s="47"/>
      <c r="K12" s="47"/>
      <c r="L12" s="47"/>
      <c r="M12" s="47"/>
      <c r="N12" s="47"/>
    </row>
    <row r="13" spans="1:14" ht="15">
      <c r="A13" s="51" t="s">
        <v>70</v>
      </c>
      <c r="B13" s="47"/>
      <c r="C13" s="47"/>
      <c r="D13" s="47"/>
      <c r="E13" s="47"/>
      <c r="F13" s="47"/>
      <c r="G13" s="47"/>
      <c r="H13" s="47"/>
      <c r="J13" s="47"/>
      <c r="K13" s="47"/>
      <c r="L13" s="47"/>
      <c r="M13" s="47"/>
      <c r="N13" s="47"/>
    </row>
    <row r="14" spans="1:14" ht="15">
      <c r="A14" s="51" t="s">
        <v>71</v>
      </c>
      <c r="B14" s="47"/>
      <c r="C14" s="47"/>
      <c r="D14" s="47"/>
      <c r="E14" s="47"/>
      <c r="F14" s="47"/>
      <c r="G14" s="47"/>
      <c r="H14" s="47"/>
      <c r="J14" s="47"/>
      <c r="K14" s="47"/>
      <c r="L14" s="47"/>
      <c r="M14" s="47"/>
      <c r="N14" s="47"/>
    </row>
    <row r="15" spans="1:14" ht="15">
      <c r="A15" s="52" t="s">
        <v>72</v>
      </c>
      <c r="B15" s="47">
        <v>401446.1</v>
      </c>
      <c r="C15" s="47">
        <v>434546.97</v>
      </c>
      <c r="D15" s="47">
        <v>452276.9300000001</v>
      </c>
      <c r="E15" s="47">
        <v>446312.95</v>
      </c>
      <c r="F15" s="47">
        <v>399714.04</v>
      </c>
      <c r="G15" s="47">
        <v>532898.7399999999</v>
      </c>
      <c r="H15" s="47">
        <v>390461.22</v>
      </c>
      <c r="I15" s="47">
        <v>385821.28</v>
      </c>
      <c r="J15" s="47">
        <v>468061.83</v>
      </c>
      <c r="K15" s="47">
        <v>438109.72</v>
      </c>
      <c r="L15" s="47">
        <v>343331.82</v>
      </c>
      <c r="M15" s="47">
        <v>501575.35</v>
      </c>
      <c r="N15" s="47">
        <f aca="true" t="shared" si="0" ref="N15:N78">SUM(B15:M15)</f>
        <v>5194556.949999999</v>
      </c>
    </row>
    <row r="16" spans="1:14" ht="15">
      <c r="A16" s="52"/>
      <c r="B16" s="47"/>
      <c r="C16" s="47"/>
      <c r="D16" s="47"/>
      <c r="E16" s="47"/>
      <c r="F16" s="47"/>
      <c r="G16" s="47"/>
      <c r="H16" s="47"/>
      <c r="J16" s="47"/>
      <c r="K16" s="47"/>
      <c r="L16" s="47"/>
      <c r="M16" s="47"/>
      <c r="N16" s="47"/>
    </row>
    <row r="17" spans="1:14" ht="15">
      <c r="A17" s="52" t="s">
        <v>73</v>
      </c>
      <c r="B17" s="47">
        <v>115023</v>
      </c>
      <c r="C17" s="47">
        <v>124500.79</v>
      </c>
      <c r="D17" s="47">
        <v>129354.6</v>
      </c>
      <c r="E17" s="47">
        <v>127578.07</v>
      </c>
      <c r="F17" s="47">
        <v>114523.71</v>
      </c>
      <c r="G17" s="47">
        <v>151567.16</v>
      </c>
      <c r="H17" s="47">
        <v>111872.64</v>
      </c>
      <c r="I17" s="47">
        <v>110543.23</v>
      </c>
      <c r="J17" s="47">
        <v>134106.31</v>
      </c>
      <c r="K17" s="47">
        <v>125524.61</v>
      </c>
      <c r="L17" s="47">
        <v>98369.41</v>
      </c>
      <c r="M17" s="47">
        <v>143708.4</v>
      </c>
      <c r="N17" s="47">
        <f t="shared" si="0"/>
        <v>1486671.93</v>
      </c>
    </row>
    <row r="18" spans="1:14" ht="15">
      <c r="A18" s="52"/>
      <c r="B18" s="47"/>
      <c r="C18" s="47"/>
      <c r="D18" s="47"/>
      <c r="E18" s="47"/>
      <c r="F18" s="47"/>
      <c r="G18" s="47"/>
      <c r="H18" s="47"/>
      <c r="J18" s="47"/>
      <c r="K18" s="47"/>
      <c r="L18" s="47"/>
      <c r="M18" s="47"/>
      <c r="N18" s="47"/>
    </row>
    <row r="19" spans="1:14" ht="15">
      <c r="A19" s="51" t="s">
        <v>66</v>
      </c>
      <c r="B19" s="47"/>
      <c r="C19" s="47"/>
      <c r="D19" s="47"/>
      <c r="E19" s="47"/>
      <c r="F19" s="47"/>
      <c r="G19" s="47"/>
      <c r="H19" s="47"/>
      <c r="J19" s="47"/>
      <c r="K19" s="47"/>
      <c r="L19" s="47"/>
      <c r="M19" s="47"/>
      <c r="N19" s="47"/>
    </row>
    <row r="20" spans="1:14" ht="15">
      <c r="A20" s="52" t="s">
        <v>67</v>
      </c>
      <c r="B20" s="47">
        <v>603.77</v>
      </c>
      <c r="C20" s="47">
        <v>653.59</v>
      </c>
      <c r="D20" s="47">
        <v>680.58</v>
      </c>
      <c r="E20" s="47">
        <v>671.71</v>
      </c>
      <c r="F20" s="47">
        <v>601.19</v>
      </c>
      <c r="G20" s="47">
        <v>803.15</v>
      </c>
      <c r="H20" s="47">
        <v>587.27</v>
      </c>
      <c r="I20" s="47">
        <v>580.29</v>
      </c>
      <c r="J20" s="47">
        <v>703.98</v>
      </c>
      <c r="K20" s="47">
        <v>658.93</v>
      </c>
      <c r="L20" s="47">
        <v>516.38</v>
      </c>
      <c r="M20" s="47">
        <v>754.39</v>
      </c>
      <c r="N20" s="47">
        <f t="shared" si="0"/>
        <v>7815.230000000001</v>
      </c>
    </row>
    <row r="21" spans="1:14" ht="15">
      <c r="A21" s="52" t="s">
        <v>74</v>
      </c>
      <c r="B21" s="47">
        <v>20079.87</v>
      </c>
      <c r="C21" s="47">
        <v>21737.01</v>
      </c>
      <c r="D21" s="47">
        <v>22634.45</v>
      </c>
      <c r="E21" s="47">
        <v>22339.47</v>
      </c>
      <c r="F21" s="47">
        <v>19993.94</v>
      </c>
      <c r="G21" s="47">
        <v>26710.89</v>
      </c>
      <c r="H21" s="47">
        <v>19531.11</v>
      </c>
      <c r="I21" s="47">
        <v>19299.01</v>
      </c>
      <c r="J21" s="47">
        <v>23412.74</v>
      </c>
      <c r="K21" s="47">
        <v>21914.51</v>
      </c>
      <c r="L21" s="47">
        <v>17173.67</v>
      </c>
      <c r="M21" s="47">
        <v>25089.1</v>
      </c>
      <c r="N21" s="47">
        <f t="shared" si="0"/>
        <v>259915.77</v>
      </c>
    </row>
    <row r="22" spans="1:14" ht="15">
      <c r="A22" s="52"/>
      <c r="B22" s="47"/>
      <c r="C22" s="47"/>
      <c r="D22" s="47"/>
      <c r="E22" s="47"/>
      <c r="F22" s="47"/>
      <c r="G22" s="47"/>
      <c r="H22" s="47"/>
      <c r="J22" s="47"/>
      <c r="K22" s="47"/>
      <c r="L22" s="47"/>
      <c r="M22" s="47"/>
      <c r="N22" s="47"/>
    </row>
    <row r="23" spans="1:14" ht="15">
      <c r="A23" s="53" t="s">
        <v>75</v>
      </c>
      <c r="B23" s="54">
        <v>537152.74</v>
      </c>
      <c r="C23" s="54">
        <v>581438.36</v>
      </c>
      <c r="D23" s="54">
        <v>604946.56</v>
      </c>
      <c r="E23" s="54">
        <v>596902.2</v>
      </c>
      <c r="F23" s="54">
        <v>534832.88</v>
      </c>
      <c r="G23" s="54">
        <v>711979.94</v>
      </c>
      <c r="H23" s="54">
        <v>522452.24</v>
      </c>
      <c r="I23" s="54">
        <v>516243.81</v>
      </c>
      <c r="J23" s="54">
        <v>626284.86</v>
      </c>
      <c r="K23" s="54">
        <v>586207.77</v>
      </c>
      <c r="L23" s="54">
        <v>459391.27999999997</v>
      </c>
      <c r="M23" s="54">
        <v>671127.24</v>
      </c>
      <c r="N23" s="54">
        <f t="shared" si="0"/>
        <v>6948959.88</v>
      </c>
    </row>
    <row r="24" spans="1:14" ht="15">
      <c r="A24" s="55"/>
      <c r="B24" s="47"/>
      <c r="C24" s="47"/>
      <c r="D24" s="47"/>
      <c r="E24" s="47"/>
      <c r="F24" s="47"/>
      <c r="G24" s="47"/>
      <c r="H24" s="47"/>
      <c r="J24" s="47"/>
      <c r="K24" s="47"/>
      <c r="L24" s="47"/>
      <c r="M24" s="47"/>
      <c r="N24" s="47"/>
    </row>
    <row r="25" spans="1:14" ht="15">
      <c r="A25" s="51" t="s">
        <v>76</v>
      </c>
      <c r="B25" s="47"/>
      <c r="C25" s="47"/>
      <c r="D25" s="47"/>
      <c r="E25" s="47"/>
      <c r="F25" s="47"/>
      <c r="G25" s="47"/>
      <c r="H25" s="47"/>
      <c r="J25" s="47"/>
      <c r="K25" s="47"/>
      <c r="L25" s="47"/>
      <c r="M25" s="47"/>
      <c r="N25" s="47"/>
    </row>
    <row r="26" spans="1:14" ht="15">
      <c r="A26" s="51" t="s">
        <v>77</v>
      </c>
      <c r="B26" s="47"/>
      <c r="C26" s="47"/>
      <c r="D26" s="47"/>
      <c r="E26" s="47"/>
      <c r="F26" s="47"/>
      <c r="G26" s="47"/>
      <c r="H26" s="47"/>
      <c r="J26" s="47"/>
      <c r="K26" s="47"/>
      <c r="L26" s="47"/>
      <c r="M26" s="47"/>
      <c r="N26" s="47"/>
    </row>
    <row r="27" spans="1:14" ht="15">
      <c r="A27" s="52" t="s">
        <v>78</v>
      </c>
      <c r="B27" s="47">
        <v>862.17</v>
      </c>
      <c r="C27" s="47">
        <v>862.17</v>
      </c>
      <c r="D27" s="47">
        <v>862.17</v>
      </c>
      <c r="E27" s="47">
        <v>862.17</v>
      </c>
      <c r="F27" s="47">
        <v>862.17</v>
      </c>
      <c r="G27" s="47">
        <v>862.17</v>
      </c>
      <c r="H27" s="47">
        <v>862.17</v>
      </c>
      <c r="I27" s="47">
        <v>862.17</v>
      </c>
      <c r="J27" s="47">
        <v>862.17</v>
      </c>
      <c r="K27" s="47">
        <v>862.17</v>
      </c>
      <c r="L27" s="47">
        <v>862.17</v>
      </c>
      <c r="M27" s="47">
        <v>862.17</v>
      </c>
      <c r="N27" s="47">
        <f t="shared" si="0"/>
        <v>10346.039999999999</v>
      </c>
    </row>
    <row r="28" spans="1:14" ht="15">
      <c r="A28" s="51" t="s">
        <v>71</v>
      </c>
      <c r="B28" s="47"/>
      <c r="C28" s="47"/>
      <c r="D28" s="47"/>
      <c r="E28" s="47"/>
      <c r="F28" s="47"/>
      <c r="G28" s="47"/>
      <c r="H28" s="47"/>
      <c r="J28" s="47"/>
      <c r="K28" s="47"/>
      <c r="L28" s="47"/>
      <c r="M28" s="47"/>
      <c r="N28" s="47"/>
    </row>
    <row r="29" spans="1:14" ht="15">
      <c r="A29" s="52" t="s">
        <v>79</v>
      </c>
      <c r="B29" s="47">
        <v>25299337.819166686</v>
      </c>
      <c r="C29" s="78">
        <v>26398832.41</v>
      </c>
      <c r="D29" s="47">
        <v>28635318.880599987</v>
      </c>
      <c r="E29" s="47">
        <v>26392671.85060002</v>
      </c>
      <c r="F29" s="47">
        <v>25588625.1806</v>
      </c>
      <c r="G29" s="47">
        <v>33041342.62060001</v>
      </c>
      <c r="H29" s="47">
        <v>24813645.260599997</v>
      </c>
      <c r="I29" s="47">
        <v>24892467.3706</v>
      </c>
      <c r="J29" s="47">
        <v>31670270.130600024</v>
      </c>
      <c r="K29" s="47">
        <v>27061216.170600012</v>
      </c>
      <c r="L29" s="47">
        <v>28785968.700600024</v>
      </c>
      <c r="M29" s="47">
        <v>30678450.53060004</v>
      </c>
      <c r="N29" s="47">
        <f t="shared" si="0"/>
        <v>333258146.92516685</v>
      </c>
    </row>
    <row r="30" spans="1:14" ht="15">
      <c r="A30" s="52"/>
      <c r="B30" s="47"/>
      <c r="C30" s="47"/>
      <c r="D30" s="47"/>
      <c r="E30" s="47"/>
      <c r="F30" s="47"/>
      <c r="G30" s="47"/>
      <c r="H30" s="47"/>
      <c r="J30" s="47"/>
      <c r="K30" s="47"/>
      <c r="L30" s="47"/>
      <c r="M30" s="47"/>
      <c r="N30" s="47"/>
    </row>
    <row r="31" spans="1:14" ht="15">
      <c r="A31" s="52" t="s">
        <v>80</v>
      </c>
      <c r="B31" s="47">
        <v>719024.33</v>
      </c>
      <c r="C31" s="47">
        <v>832598.64</v>
      </c>
      <c r="D31" s="47">
        <v>825517.35</v>
      </c>
      <c r="E31" s="47">
        <v>789009.92</v>
      </c>
      <c r="F31" s="47">
        <v>767994.27</v>
      </c>
      <c r="G31" s="47">
        <v>861166.92</v>
      </c>
      <c r="H31" s="47">
        <v>744734.71</v>
      </c>
      <c r="I31" s="47">
        <v>747100.41</v>
      </c>
      <c r="J31" s="47">
        <v>894430.68</v>
      </c>
      <c r="K31" s="47">
        <v>794859.78</v>
      </c>
      <c r="L31" s="47">
        <v>809951.63</v>
      </c>
      <c r="M31" s="47">
        <v>826511.14</v>
      </c>
      <c r="N31" s="47">
        <f t="shared" si="0"/>
        <v>9612899.780000001</v>
      </c>
    </row>
    <row r="32" spans="1:14" ht="15">
      <c r="A32" s="52" t="s">
        <v>81</v>
      </c>
      <c r="B32" s="47">
        <v>7045398.75</v>
      </c>
      <c r="C32" s="47">
        <v>7633149.88</v>
      </c>
      <c r="D32" s="47">
        <v>8084347.17</v>
      </c>
      <c r="E32" s="47">
        <v>7489385.8</v>
      </c>
      <c r="F32" s="47">
        <v>7265322.49</v>
      </c>
      <c r="G32" s="47">
        <v>9204296.86</v>
      </c>
      <c r="H32" s="47">
        <v>7045284.13</v>
      </c>
      <c r="I32" s="47">
        <v>7067663.92</v>
      </c>
      <c r="J32" s="47">
        <v>8915969.24</v>
      </c>
      <c r="K32" s="47">
        <v>7659918.2</v>
      </c>
      <c r="L32" s="47">
        <v>8099868.38</v>
      </c>
      <c r="M32" s="47">
        <v>8582602.99</v>
      </c>
      <c r="N32" s="47">
        <f t="shared" si="0"/>
        <v>94093207.80999999</v>
      </c>
    </row>
    <row r="33" spans="1:14" ht="15">
      <c r="A33" s="52" t="s">
        <v>82</v>
      </c>
      <c r="B33" s="47">
        <v>20055498.4</v>
      </c>
      <c r="C33" s="47">
        <v>20921169.98</v>
      </c>
      <c r="D33" s="47">
        <v>22469930.59</v>
      </c>
      <c r="E33" s="47">
        <v>20898349.45</v>
      </c>
      <c r="F33" s="47">
        <v>20281890.13</v>
      </c>
      <c r="G33" s="47">
        <v>25316307.09</v>
      </c>
      <c r="H33" s="47">
        <v>19667630.55</v>
      </c>
      <c r="I33" s="47">
        <v>19730106.01</v>
      </c>
      <c r="J33" s="47">
        <v>24727188.03</v>
      </c>
      <c r="K33" s="47">
        <v>21333188.38</v>
      </c>
      <c r="L33" s="47">
        <v>22455013.11</v>
      </c>
      <c r="M33" s="47">
        <v>23685933.41</v>
      </c>
      <c r="N33" s="47">
        <f t="shared" si="0"/>
        <v>261542205.12999997</v>
      </c>
    </row>
    <row r="34" spans="1:14" ht="15">
      <c r="A34" s="52" t="s">
        <v>83</v>
      </c>
      <c r="B34" s="47">
        <v>590107.61</v>
      </c>
      <c r="C34" s="47">
        <v>615292.95</v>
      </c>
      <c r="D34" s="47">
        <v>638137.26</v>
      </c>
      <c r="E34" s="47">
        <v>612661.71</v>
      </c>
      <c r="F34" s="47">
        <v>596627.37</v>
      </c>
      <c r="G34" s="47">
        <v>656782.74</v>
      </c>
      <c r="H34" s="47">
        <v>578557.85</v>
      </c>
      <c r="I34" s="47">
        <v>580395.67</v>
      </c>
      <c r="J34" s="47">
        <v>689595.99</v>
      </c>
      <c r="K34" s="47">
        <v>615874.44</v>
      </c>
      <c r="L34" s="47">
        <v>624162.84</v>
      </c>
      <c r="M34" s="47">
        <v>633257.28</v>
      </c>
      <c r="N34" s="47">
        <f t="shared" si="0"/>
        <v>7431453.71</v>
      </c>
    </row>
    <row r="35" spans="1:14" ht="15">
      <c r="A35" s="52" t="s">
        <v>84</v>
      </c>
      <c r="B35" s="47">
        <v>3526691.77</v>
      </c>
      <c r="C35" s="47">
        <v>3807637.79</v>
      </c>
      <c r="D35" s="47">
        <v>4097894.07</v>
      </c>
      <c r="E35" s="47">
        <v>3747539.68</v>
      </c>
      <c r="F35" s="47">
        <v>3630213.78</v>
      </c>
      <c r="G35" s="47">
        <v>4823924.86</v>
      </c>
      <c r="H35" s="47">
        <v>3520268.73</v>
      </c>
      <c r="I35" s="47">
        <v>3531451.08</v>
      </c>
      <c r="J35" s="47">
        <v>4551634.91</v>
      </c>
      <c r="K35" s="47">
        <v>3857242.82</v>
      </c>
      <c r="L35" s="47">
        <v>4140261.87</v>
      </c>
      <c r="M35" s="47">
        <v>4450804.04</v>
      </c>
      <c r="N35" s="47">
        <f t="shared" si="0"/>
        <v>47685565.4</v>
      </c>
    </row>
    <row r="36" spans="1:14" ht="15">
      <c r="A36" s="56"/>
      <c r="B36" s="47"/>
      <c r="C36" s="47"/>
      <c r="D36" s="47"/>
      <c r="E36" s="47"/>
      <c r="F36" s="47"/>
      <c r="G36" s="47"/>
      <c r="H36" s="47"/>
      <c r="J36" s="47"/>
      <c r="K36" s="47"/>
      <c r="L36" s="47"/>
      <c r="M36" s="47"/>
      <c r="N36" s="47"/>
    </row>
    <row r="37" spans="1:14" ht="15">
      <c r="A37" s="52" t="s">
        <v>85</v>
      </c>
      <c r="B37" s="47">
        <v>45126.67</v>
      </c>
      <c r="C37" s="47">
        <v>43578.42</v>
      </c>
      <c r="D37" s="47">
        <v>46888.8</v>
      </c>
      <c r="E37" s="47">
        <v>45079.03</v>
      </c>
      <c r="F37" s="47">
        <v>43905.64</v>
      </c>
      <c r="G37" s="47">
        <v>48057.19</v>
      </c>
      <c r="H37" s="47">
        <v>42575.91</v>
      </c>
      <c r="I37" s="47">
        <v>42711.15</v>
      </c>
      <c r="J37" s="47">
        <v>50628.86</v>
      </c>
      <c r="K37" s="47">
        <v>45285.47</v>
      </c>
      <c r="L37" s="47">
        <v>45818.06</v>
      </c>
      <c r="M37" s="47">
        <v>46402.44</v>
      </c>
      <c r="N37" s="47">
        <f t="shared" si="0"/>
        <v>546057.64</v>
      </c>
    </row>
    <row r="38" spans="1:14" ht="15">
      <c r="A38" s="52" t="s">
        <v>86</v>
      </c>
      <c r="B38" s="47">
        <v>309648.62</v>
      </c>
      <c r="C38" s="79">
        <v>333268.54</v>
      </c>
      <c r="D38" s="47">
        <v>371685.75</v>
      </c>
      <c r="E38" s="47">
        <v>329649.86</v>
      </c>
      <c r="F38" s="47">
        <v>318219.51</v>
      </c>
      <c r="G38" s="47">
        <v>470840.1</v>
      </c>
      <c r="H38" s="47">
        <v>308581.87</v>
      </c>
      <c r="I38" s="47">
        <v>309562.1</v>
      </c>
      <c r="J38" s="47">
        <v>419612.82</v>
      </c>
      <c r="K38" s="47">
        <v>344492.6</v>
      </c>
      <c r="L38" s="47">
        <v>382784.83</v>
      </c>
      <c r="M38" s="47">
        <v>424800.92</v>
      </c>
      <c r="N38" s="47">
        <f t="shared" si="0"/>
        <v>4323147.5200000005</v>
      </c>
    </row>
    <row r="39" spans="1:14" ht="15">
      <c r="A39" s="52" t="s">
        <v>87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0"/>
        <v>0</v>
      </c>
    </row>
    <row r="40" spans="1:14" ht="15">
      <c r="A40" s="52" t="s">
        <v>88</v>
      </c>
      <c r="B40" s="47">
        <v>551480.47</v>
      </c>
      <c r="C40" s="47">
        <v>533060.41</v>
      </c>
      <c r="D40" s="47">
        <v>600566.95</v>
      </c>
      <c r="E40" s="47">
        <v>553659.83</v>
      </c>
      <c r="F40" s="47">
        <v>536806.43</v>
      </c>
      <c r="G40" s="47">
        <v>692559.39</v>
      </c>
      <c r="H40" s="47">
        <v>520548.65</v>
      </c>
      <c r="I40" s="47">
        <v>522202.2</v>
      </c>
      <c r="J40" s="47">
        <v>664134.45</v>
      </c>
      <c r="K40" s="47">
        <v>567620.22</v>
      </c>
      <c r="L40" s="47">
        <v>603636.13</v>
      </c>
      <c r="M40" s="47">
        <v>643154.52</v>
      </c>
      <c r="N40" s="47">
        <f t="shared" si="0"/>
        <v>6989429.65</v>
      </c>
    </row>
    <row r="41" spans="1:14" ht="15">
      <c r="A41" s="52" t="s">
        <v>89</v>
      </c>
      <c r="B41" s="47">
        <v>62744.85</v>
      </c>
      <c r="C41" s="47">
        <v>56578.92</v>
      </c>
      <c r="D41" s="47">
        <v>64327.4</v>
      </c>
      <c r="E41" s="47">
        <v>60754.33</v>
      </c>
      <c r="F41" s="47">
        <v>59060.72</v>
      </c>
      <c r="G41" s="47">
        <v>69469.59</v>
      </c>
      <c r="H41" s="47">
        <v>57272</v>
      </c>
      <c r="I41" s="47">
        <v>57453.93</v>
      </c>
      <c r="J41" s="47">
        <v>70178.15</v>
      </c>
      <c r="K41" s="47">
        <v>61557.51</v>
      </c>
      <c r="L41" s="47">
        <v>63629.61</v>
      </c>
      <c r="M41" s="47">
        <v>65903.21</v>
      </c>
      <c r="N41" s="47">
        <f t="shared" si="0"/>
        <v>748930.2199999999</v>
      </c>
    </row>
    <row r="42" spans="1:14" ht="15">
      <c r="A42" s="52" t="s">
        <v>90</v>
      </c>
      <c r="B42" s="47">
        <v>5335365.53</v>
      </c>
      <c r="C42" s="47">
        <v>5341592.92</v>
      </c>
      <c r="D42" s="47">
        <v>5911911.93</v>
      </c>
      <c r="E42" s="47">
        <v>5450560.21</v>
      </c>
      <c r="F42" s="47">
        <v>5284687.77</v>
      </c>
      <c r="G42" s="47">
        <v>6816187.39</v>
      </c>
      <c r="H42" s="47">
        <v>5124635.13</v>
      </c>
      <c r="I42" s="47">
        <v>5140913.85</v>
      </c>
      <c r="J42" s="47">
        <v>6537401.3</v>
      </c>
      <c r="K42" s="47">
        <v>5587795.59</v>
      </c>
      <c r="L42" s="47">
        <v>5941844.03</v>
      </c>
      <c r="M42" s="47">
        <v>6330323.08</v>
      </c>
      <c r="N42" s="47">
        <f t="shared" si="0"/>
        <v>68803218.73</v>
      </c>
    </row>
    <row r="43" spans="1:14" ht="15">
      <c r="A43" s="52" t="s">
        <v>91</v>
      </c>
      <c r="B43" s="47">
        <v>31202.29</v>
      </c>
      <c r="C43" s="47">
        <v>31241.66</v>
      </c>
      <c r="D43" s="47">
        <v>32660.63</v>
      </c>
      <c r="E43" s="47">
        <v>31701.53</v>
      </c>
      <c r="F43" s="47">
        <v>30907.38</v>
      </c>
      <c r="G43" s="47">
        <v>32495.68</v>
      </c>
      <c r="H43" s="47">
        <v>29971.31</v>
      </c>
      <c r="I43" s="47">
        <v>30066.52</v>
      </c>
      <c r="J43" s="47">
        <v>35066.75</v>
      </c>
      <c r="K43" s="47">
        <v>31701.53</v>
      </c>
      <c r="L43" s="47">
        <v>31701.53</v>
      </c>
      <c r="M43" s="47">
        <v>31701.53</v>
      </c>
      <c r="N43" s="47">
        <f t="shared" si="0"/>
        <v>380418.3400000001</v>
      </c>
    </row>
    <row r="44" spans="1:14" ht="15">
      <c r="A44" s="52" t="s">
        <v>92</v>
      </c>
      <c r="B44" s="47">
        <v>1545877.71</v>
      </c>
      <c r="C44" s="47">
        <v>1614143.51</v>
      </c>
      <c r="D44" s="47">
        <v>1776606.96</v>
      </c>
      <c r="E44" s="47">
        <v>1615652.46</v>
      </c>
      <c r="F44" s="47">
        <v>1564090.14</v>
      </c>
      <c r="G44" s="47">
        <v>2120788.18</v>
      </c>
      <c r="H44" s="47">
        <v>1516719.93</v>
      </c>
      <c r="I44" s="47">
        <v>1521537.89</v>
      </c>
      <c r="J44" s="47">
        <v>1979304.35</v>
      </c>
      <c r="K44" s="47">
        <v>1667535</v>
      </c>
      <c r="L44" s="47">
        <v>1801384.81</v>
      </c>
      <c r="M44" s="47">
        <v>1948251.3</v>
      </c>
      <c r="N44" s="47">
        <f t="shared" si="0"/>
        <v>20671892.24</v>
      </c>
    </row>
    <row r="45" spans="1:14" ht="15">
      <c r="A45" s="52" t="s">
        <v>93</v>
      </c>
      <c r="B45" s="47">
        <v>11551.65</v>
      </c>
      <c r="C45" s="47">
        <v>12021.87</v>
      </c>
      <c r="D45" s="47">
        <v>12730.2</v>
      </c>
      <c r="E45" s="47">
        <v>12004.58</v>
      </c>
      <c r="F45" s="47">
        <v>11667.99</v>
      </c>
      <c r="G45" s="47">
        <v>13807.96</v>
      </c>
      <c r="H45" s="47">
        <v>11314.62</v>
      </c>
      <c r="I45" s="47">
        <v>11350.56</v>
      </c>
      <c r="J45" s="47">
        <v>13900.28</v>
      </c>
      <c r="K45" s="47">
        <v>12172.36</v>
      </c>
      <c r="L45" s="47">
        <v>12605.21</v>
      </c>
      <c r="M45" s="47">
        <v>13080.16</v>
      </c>
      <c r="N45" s="47">
        <f t="shared" si="0"/>
        <v>148207.44</v>
      </c>
    </row>
    <row r="46" spans="1:14" ht="15">
      <c r="A46" s="52" t="s">
        <v>94</v>
      </c>
      <c r="B46" s="47">
        <v>766528.7</v>
      </c>
      <c r="C46" s="47">
        <v>764349.12</v>
      </c>
      <c r="D46" s="47">
        <v>864609.93</v>
      </c>
      <c r="E46" s="47">
        <v>783066.71</v>
      </c>
      <c r="F46" s="47">
        <v>757726.22</v>
      </c>
      <c r="G46" s="47">
        <v>1042539.53</v>
      </c>
      <c r="H46" s="47">
        <v>734777.64</v>
      </c>
      <c r="I46" s="47">
        <v>737111.7</v>
      </c>
      <c r="J46" s="47">
        <v>965376.14</v>
      </c>
      <c r="K46" s="47">
        <v>809848.22</v>
      </c>
      <c r="L46" s="47">
        <v>878940.82</v>
      </c>
      <c r="M46" s="47">
        <v>954752.57</v>
      </c>
      <c r="N46" s="47">
        <f t="shared" si="0"/>
        <v>10059627.299999999</v>
      </c>
    </row>
    <row r="47" spans="1:14" ht="15">
      <c r="A47" s="52" t="s">
        <v>95</v>
      </c>
      <c r="B47" s="47">
        <v>61204.97</v>
      </c>
      <c r="C47" s="47">
        <v>63882.76</v>
      </c>
      <c r="D47" s="47">
        <v>71247.62</v>
      </c>
      <c r="E47" s="47">
        <v>64039.4</v>
      </c>
      <c r="F47" s="47">
        <v>61913.66</v>
      </c>
      <c r="G47" s="47">
        <v>87496.31</v>
      </c>
      <c r="H47" s="47">
        <v>60038.53</v>
      </c>
      <c r="I47" s="47">
        <v>60229.25</v>
      </c>
      <c r="J47" s="47">
        <v>79873.81</v>
      </c>
      <c r="K47" s="47">
        <v>66479.39</v>
      </c>
      <c r="L47" s="47">
        <v>72774.23</v>
      </c>
      <c r="M47" s="47">
        <v>79681.24</v>
      </c>
      <c r="N47" s="47">
        <f t="shared" si="0"/>
        <v>828861.17</v>
      </c>
    </row>
    <row r="48" spans="1:14" ht="15">
      <c r="A48" s="52" t="s">
        <v>96</v>
      </c>
      <c r="B48" s="47">
        <v>1062581.41</v>
      </c>
      <c r="C48" s="47">
        <v>1063922.16</v>
      </c>
      <c r="D48" s="47">
        <v>1112244.56</v>
      </c>
      <c r="E48" s="47">
        <v>1079582.71</v>
      </c>
      <c r="F48" s="47">
        <v>1052538.28</v>
      </c>
      <c r="G48" s="47">
        <v>1106627.15</v>
      </c>
      <c r="H48" s="47">
        <v>1020660.98</v>
      </c>
      <c r="I48" s="47">
        <v>1023903.18</v>
      </c>
      <c r="J48" s="47">
        <v>1194183.97</v>
      </c>
      <c r="K48" s="47">
        <v>1079582.71</v>
      </c>
      <c r="L48" s="47">
        <v>1079582.71</v>
      </c>
      <c r="M48" s="47">
        <v>1079582.71</v>
      </c>
      <c r="N48" s="47">
        <f t="shared" si="0"/>
        <v>12954992.530000001</v>
      </c>
    </row>
    <row r="49" spans="1:14" ht="15">
      <c r="A49" s="57"/>
      <c r="B49" s="47"/>
      <c r="C49" s="47"/>
      <c r="D49" s="47"/>
      <c r="E49" s="47"/>
      <c r="F49" s="47"/>
      <c r="G49" s="47"/>
      <c r="H49" s="47"/>
      <c r="J49" s="47"/>
      <c r="K49" s="47"/>
      <c r="L49" s="47"/>
      <c r="M49" s="47"/>
      <c r="N49" s="47"/>
    </row>
    <row r="50" spans="1:14" ht="15">
      <c r="A50" s="51" t="s">
        <v>66</v>
      </c>
      <c r="B50" s="47"/>
      <c r="C50" s="47"/>
      <c r="D50" s="47"/>
      <c r="E50" s="47"/>
      <c r="F50" s="47"/>
      <c r="G50" s="47"/>
      <c r="H50" s="47"/>
      <c r="J50" s="47"/>
      <c r="K50" s="47"/>
      <c r="L50" s="47"/>
      <c r="M50" s="47"/>
      <c r="N50" s="47"/>
    </row>
    <row r="51" spans="1:14" ht="15">
      <c r="A51" s="52" t="s">
        <v>97</v>
      </c>
      <c r="B51" s="47">
        <v>45320.12</v>
      </c>
      <c r="C51" s="47">
        <v>48052.24</v>
      </c>
      <c r="D51" s="47">
        <v>51013.92</v>
      </c>
      <c r="E51" s="47">
        <v>47603.23</v>
      </c>
      <c r="F51" s="47">
        <v>46215.76</v>
      </c>
      <c r="G51" s="47">
        <v>56965.45</v>
      </c>
      <c r="H51" s="47">
        <v>44816.07</v>
      </c>
      <c r="I51" s="47">
        <v>44958.43</v>
      </c>
      <c r="J51" s="47">
        <v>56034.77</v>
      </c>
      <c r="K51" s="47">
        <v>48515.43</v>
      </c>
      <c r="L51" s="47">
        <v>50868.78</v>
      </c>
      <c r="M51" s="47">
        <v>53451</v>
      </c>
      <c r="N51" s="47">
        <f t="shared" si="0"/>
        <v>593815.2000000001</v>
      </c>
    </row>
    <row r="52" spans="1:14" ht="15">
      <c r="A52" s="52" t="s">
        <v>98</v>
      </c>
      <c r="B52" s="47">
        <v>3594664.4</v>
      </c>
      <c r="C52" s="47">
        <v>3811368.49</v>
      </c>
      <c r="D52" s="47">
        <v>4046280.57</v>
      </c>
      <c r="E52" s="47">
        <v>3775754.07</v>
      </c>
      <c r="F52" s="47">
        <v>3665704.2</v>
      </c>
      <c r="G52" s="47">
        <v>4518339.02</v>
      </c>
      <c r="H52" s="47">
        <v>3554684.27</v>
      </c>
      <c r="I52" s="47">
        <v>3565975.95</v>
      </c>
      <c r="J52" s="47">
        <v>4444520.51</v>
      </c>
      <c r="K52" s="47">
        <v>3848107.35</v>
      </c>
      <c r="L52" s="47">
        <v>4034768.88</v>
      </c>
      <c r="M52" s="47">
        <v>4239582.93</v>
      </c>
      <c r="N52" s="47">
        <f t="shared" si="0"/>
        <v>47099750.64</v>
      </c>
    </row>
    <row r="53" spans="1:14" ht="15">
      <c r="A53" s="52" t="s">
        <v>99</v>
      </c>
      <c r="B53" s="47">
        <v>162396.42</v>
      </c>
      <c r="C53" s="47">
        <v>172186.47</v>
      </c>
      <c r="D53" s="47">
        <v>182799.11</v>
      </c>
      <c r="E53" s="47">
        <v>170577.52</v>
      </c>
      <c r="F53" s="47">
        <v>165605.79</v>
      </c>
      <c r="G53" s="47">
        <v>204125.33</v>
      </c>
      <c r="H53" s="47">
        <v>160590.23</v>
      </c>
      <c r="I53" s="47">
        <v>161100.36</v>
      </c>
      <c r="J53" s="47">
        <v>200790.43</v>
      </c>
      <c r="K53" s="47">
        <v>173846.23</v>
      </c>
      <c r="L53" s="47">
        <v>182279.05</v>
      </c>
      <c r="M53" s="47">
        <v>191531.95</v>
      </c>
      <c r="N53" s="47">
        <f t="shared" si="0"/>
        <v>2127828.89</v>
      </c>
    </row>
    <row r="54" spans="1:14" ht="15">
      <c r="A54" s="52" t="s">
        <v>100</v>
      </c>
      <c r="B54" s="47">
        <v>1484976.25</v>
      </c>
      <c r="C54" s="47">
        <v>1574497.94</v>
      </c>
      <c r="D54" s="47">
        <v>1671541.45</v>
      </c>
      <c r="E54" s="47">
        <v>1559785.42</v>
      </c>
      <c r="F54" s="47">
        <v>1514323.2</v>
      </c>
      <c r="G54" s="47">
        <v>1866551.47</v>
      </c>
      <c r="H54" s="47">
        <v>1468460.24</v>
      </c>
      <c r="I54" s="47">
        <v>1473124.89</v>
      </c>
      <c r="J54" s="47">
        <v>1836056.63</v>
      </c>
      <c r="K54" s="47">
        <v>1589674.97</v>
      </c>
      <c r="L54" s="47">
        <v>1666785.91</v>
      </c>
      <c r="M54" s="47">
        <v>1751395.75</v>
      </c>
      <c r="N54" s="47">
        <f t="shared" si="0"/>
        <v>19457174.12</v>
      </c>
    </row>
    <row r="55" spans="1:14" ht="15">
      <c r="A55" s="52" t="s">
        <v>101</v>
      </c>
      <c r="B55" s="47">
        <v>62425.48</v>
      </c>
      <c r="C55" s="47">
        <v>66188.8</v>
      </c>
      <c r="D55" s="47">
        <v>70268.31</v>
      </c>
      <c r="E55" s="47">
        <v>65570.31</v>
      </c>
      <c r="F55" s="47">
        <v>63659.17</v>
      </c>
      <c r="G55" s="47">
        <v>78466.15</v>
      </c>
      <c r="H55" s="47">
        <v>61731.18</v>
      </c>
      <c r="I55" s="47">
        <v>61927.27</v>
      </c>
      <c r="J55" s="47">
        <v>77184.21</v>
      </c>
      <c r="K55" s="47">
        <v>66826.81</v>
      </c>
      <c r="L55" s="47">
        <v>70068.4</v>
      </c>
      <c r="M55" s="47">
        <v>73625.23</v>
      </c>
      <c r="N55" s="47">
        <f t="shared" si="0"/>
        <v>817941.32</v>
      </c>
    </row>
    <row r="56" spans="1:14" ht="15">
      <c r="A56" s="52" t="s">
        <v>102</v>
      </c>
      <c r="B56" s="47">
        <v>11896.2</v>
      </c>
      <c r="C56" s="47">
        <v>12613.37</v>
      </c>
      <c r="D56" s="47">
        <v>13390.79</v>
      </c>
      <c r="E56" s="47">
        <v>12495.5</v>
      </c>
      <c r="F56" s="47">
        <v>12131.3</v>
      </c>
      <c r="G56" s="47">
        <v>14953.02</v>
      </c>
      <c r="H56" s="47">
        <v>11763.89</v>
      </c>
      <c r="I56" s="47">
        <v>11801.26</v>
      </c>
      <c r="J56" s="47">
        <v>14708.72</v>
      </c>
      <c r="K56" s="47">
        <v>12734.95</v>
      </c>
      <c r="L56" s="47">
        <v>13352.69</v>
      </c>
      <c r="M56" s="47">
        <v>14030.5</v>
      </c>
      <c r="N56" s="47">
        <f t="shared" si="0"/>
        <v>155872.19</v>
      </c>
    </row>
    <row r="57" spans="1:14" ht="15">
      <c r="A57" s="52"/>
      <c r="B57" s="47"/>
      <c r="C57" s="47"/>
      <c r="D57" s="47"/>
      <c r="E57" s="47"/>
      <c r="F57" s="47"/>
      <c r="G57" s="47"/>
      <c r="H57" s="47"/>
      <c r="J57" s="47"/>
      <c r="K57" s="47"/>
      <c r="L57" s="47"/>
      <c r="M57" s="47"/>
      <c r="N57" s="47"/>
    </row>
    <row r="58" spans="1:14" ht="15">
      <c r="A58" s="53" t="s">
        <v>103</v>
      </c>
      <c r="B58" s="54">
        <v>72381912.58916669</v>
      </c>
      <c r="C58" s="54">
        <v>75752091.42</v>
      </c>
      <c r="D58" s="54">
        <v>81652782.3706</v>
      </c>
      <c r="E58" s="54">
        <v>75588017.28060001</v>
      </c>
      <c r="F58" s="54">
        <v>73320698.55060002</v>
      </c>
      <c r="G58" s="54">
        <v>93144952.17060001</v>
      </c>
      <c r="H58" s="54">
        <v>71100125.8506</v>
      </c>
      <c r="I58" s="54">
        <v>71325977.12060001</v>
      </c>
      <c r="J58" s="54">
        <v>90088907.30060002</v>
      </c>
      <c r="K58" s="54">
        <v>77336938.3006</v>
      </c>
      <c r="L58" s="54">
        <v>81848914.3806</v>
      </c>
      <c r="M58" s="54">
        <v>86799672.60060003</v>
      </c>
      <c r="N58" s="54">
        <f t="shared" si="0"/>
        <v>950340989.9351668</v>
      </c>
    </row>
    <row r="59" spans="1:14" ht="15">
      <c r="A59" s="55"/>
      <c r="B59" s="47"/>
      <c r="C59" s="47"/>
      <c r="D59" s="47"/>
      <c r="E59" s="47"/>
      <c r="F59" s="47"/>
      <c r="G59" s="47"/>
      <c r="H59" s="47"/>
      <c r="J59" s="47"/>
      <c r="K59" s="47"/>
      <c r="L59" s="47"/>
      <c r="M59" s="47"/>
      <c r="N59" s="47"/>
    </row>
    <row r="60" spans="1:14" ht="15">
      <c r="A60" s="51" t="s">
        <v>104</v>
      </c>
      <c r="B60" s="47"/>
      <c r="C60" s="47"/>
      <c r="D60" s="47"/>
      <c r="E60" s="47"/>
      <c r="F60" s="47"/>
      <c r="G60" s="47"/>
      <c r="H60" s="47"/>
      <c r="J60" s="47"/>
      <c r="K60" s="47"/>
      <c r="L60" s="47"/>
      <c r="M60" s="47"/>
      <c r="N60" s="47"/>
    </row>
    <row r="61" spans="1:14" ht="15">
      <c r="A61" s="51" t="s">
        <v>105</v>
      </c>
      <c r="B61" s="47"/>
      <c r="C61" s="47"/>
      <c r="D61" s="47"/>
      <c r="E61" s="47"/>
      <c r="F61" s="47"/>
      <c r="G61" s="47"/>
      <c r="H61" s="47"/>
      <c r="J61" s="47"/>
      <c r="K61" s="47"/>
      <c r="L61" s="47"/>
      <c r="M61" s="47"/>
      <c r="N61" s="47"/>
    </row>
    <row r="62" spans="1:14" ht="15">
      <c r="A62" s="52" t="s">
        <v>106</v>
      </c>
      <c r="B62" s="47">
        <v>11498.7</v>
      </c>
      <c r="C62" s="47">
        <v>11498.7</v>
      </c>
      <c r="D62" s="47">
        <v>11498.7</v>
      </c>
      <c r="E62" s="47">
        <v>11498.7</v>
      </c>
      <c r="F62" s="47">
        <v>11498.7</v>
      </c>
      <c r="G62" s="47">
        <v>11498.7</v>
      </c>
      <c r="H62" s="47">
        <v>11498.7</v>
      </c>
      <c r="I62" s="47">
        <v>11498.7</v>
      </c>
      <c r="J62" s="47">
        <v>11498.7</v>
      </c>
      <c r="K62" s="47">
        <v>11498.7</v>
      </c>
      <c r="L62" s="47">
        <v>11498.7</v>
      </c>
      <c r="M62" s="47">
        <v>11498.7</v>
      </c>
      <c r="N62" s="47">
        <f t="shared" si="0"/>
        <v>137984.4</v>
      </c>
    </row>
    <row r="63" spans="1:14" ht="15">
      <c r="A63" s="52" t="s">
        <v>107</v>
      </c>
      <c r="B63" s="47">
        <v>609.25</v>
      </c>
      <c r="C63" s="47">
        <v>609.25</v>
      </c>
      <c r="D63" s="47">
        <v>609.25</v>
      </c>
      <c r="E63" s="47">
        <v>609.25</v>
      </c>
      <c r="F63" s="47">
        <v>609.25</v>
      </c>
      <c r="G63" s="47">
        <v>609.25</v>
      </c>
      <c r="H63" s="47">
        <v>609.25</v>
      </c>
      <c r="I63" s="47">
        <v>609.25</v>
      </c>
      <c r="J63" s="47">
        <v>609.25</v>
      </c>
      <c r="K63" s="47">
        <v>609.25</v>
      </c>
      <c r="L63" s="47">
        <v>609.25</v>
      </c>
      <c r="M63" s="47">
        <v>609.25</v>
      </c>
      <c r="N63" s="47">
        <f t="shared" si="0"/>
        <v>7311</v>
      </c>
    </row>
    <row r="64" spans="1:14" ht="15">
      <c r="A64" s="52" t="s">
        <v>108</v>
      </c>
      <c r="B64" s="47">
        <v>11221.62</v>
      </c>
      <c r="C64" s="47">
        <v>11221.62</v>
      </c>
      <c r="D64" s="47">
        <v>11221.62</v>
      </c>
      <c r="E64" s="47">
        <v>11221.62</v>
      </c>
      <c r="F64" s="47">
        <v>11221.62</v>
      </c>
      <c r="G64" s="47">
        <v>11221.62</v>
      </c>
      <c r="H64" s="47">
        <v>11221.62</v>
      </c>
      <c r="I64" s="47">
        <v>11221.62</v>
      </c>
      <c r="J64" s="47">
        <v>11221.62</v>
      </c>
      <c r="K64" s="47">
        <v>11221.62</v>
      </c>
      <c r="L64" s="47">
        <v>11221.62</v>
      </c>
      <c r="M64" s="47">
        <v>11221.62</v>
      </c>
      <c r="N64" s="47">
        <f t="shared" si="0"/>
        <v>134659.43999999997</v>
      </c>
    </row>
    <row r="65" spans="1:14" ht="15">
      <c r="A65" s="52" t="s">
        <v>109</v>
      </c>
      <c r="B65" s="47">
        <v>36472.53</v>
      </c>
      <c r="C65" s="47">
        <v>36472.53</v>
      </c>
      <c r="D65" s="47">
        <v>36472.53</v>
      </c>
      <c r="E65" s="47">
        <v>36472.53</v>
      </c>
      <c r="F65" s="47">
        <v>36472.53</v>
      </c>
      <c r="G65" s="47">
        <v>36472.53</v>
      </c>
      <c r="H65" s="47">
        <v>36472.53</v>
      </c>
      <c r="I65" s="47">
        <v>36472.53</v>
      </c>
      <c r="J65" s="47">
        <v>36472.53</v>
      </c>
      <c r="K65" s="47">
        <v>36472.53</v>
      </c>
      <c r="L65" s="47">
        <v>36472.53</v>
      </c>
      <c r="M65" s="47">
        <v>36472.53</v>
      </c>
      <c r="N65" s="47">
        <f t="shared" si="0"/>
        <v>437670.3600000001</v>
      </c>
    </row>
    <row r="66" spans="1:14" ht="15">
      <c r="A66" s="52"/>
      <c r="B66" s="47"/>
      <c r="C66" s="47"/>
      <c r="D66" s="47"/>
      <c r="E66" s="47"/>
      <c r="F66" s="47"/>
      <c r="G66" s="47"/>
      <c r="H66" s="47"/>
      <c r="J66" s="47"/>
      <c r="K66" s="47"/>
      <c r="L66" s="47"/>
      <c r="M66" s="47"/>
      <c r="N66" s="47"/>
    </row>
    <row r="67" spans="1:14" ht="15">
      <c r="A67" s="51" t="s">
        <v>71</v>
      </c>
      <c r="B67" s="47"/>
      <c r="C67" s="47"/>
      <c r="D67" s="47"/>
      <c r="E67" s="47"/>
      <c r="F67" s="47"/>
      <c r="G67" s="47"/>
      <c r="H67" s="47"/>
      <c r="J67" s="47"/>
      <c r="K67" s="47"/>
      <c r="L67" s="47"/>
      <c r="M67" s="47"/>
      <c r="N67" s="47"/>
    </row>
    <row r="68" spans="1:14" ht="15">
      <c r="A68" s="52" t="s">
        <v>110</v>
      </c>
      <c r="B68" s="47">
        <v>897045.5325333339</v>
      </c>
      <c r="C68" s="47">
        <v>895149.71</v>
      </c>
      <c r="D68" s="47">
        <v>1007412.37</v>
      </c>
      <c r="E68" s="47">
        <v>877839.8600000002</v>
      </c>
      <c r="F68" s="47">
        <v>853717.2800000003</v>
      </c>
      <c r="G68" s="47">
        <v>1017328.8199999997</v>
      </c>
      <c r="H68" s="47">
        <v>854659.6699999996</v>
      </c>
      <c r="I68" s="47">
        <v>828864.1899999992</v>
      </c>
      <c r="J68" s="47">
        <v>910962.1799999996</v>
      </c>
      <c r="K68" s="47">
        <v>945519.0600000005</v>
      </c>
      <c r="L68" s="47">
        <v>886158.26</v>
      </c>
      <c r="M68" s="47">
        <v>1029719.6</v>
      </c>
      <c r="N68" s="47">
        <f t="shared" si="0"/>
        <v>11004376.532533333</v>
      </c>
    </row>
    <row r="69" spans="1:14" ht="15">
      <c r="A69" s="52"/>
      <c r="B69" s="47"/>
      <c r="C69" s="47"/>
      <c r="D69" s="47"/>
      <c r="E69" s="47"/>
      <c r="F69" s="47"/>
      <c r="G69" s="47"/>
      <c r="H69" s="47"/>
      <c r="J69" s="47"/>
      <c r="K69" s="47"/>
      <c r="L69" s="47"/>
      <c r="M69" s="47"/>
      <c r="N69" s="47"/>
    </row>
    <row r="70" spans="1:14" ht="15">
      <c r="A70" s="52" t="s">
        <v>111</v>
      </c>
      <c r="B70" s="47">
        <v>21540.92</v>
      </c>
      <c r="C70" s="47">
        <v>21468.07</v>
      </c>
      <c r="D70" s="47">
        <v>24256.23</v>
      </c>
      <c r="E70" s="47">
        <v>21066.35</v>
      </c>
      <c r="F70" s="47">
        <v>20487.46</v>
      </c>
      <c r="G70" s="47">
        <v>24455.4</v>
      </c>
      <c r="H70" s="47">
        <v>20510.07</v>
      </c>
      <c r="I70" s="47">
        <v>19891.03</v>
      </c>
      <c r="J70" s="47">
        <v>21861.21</v>
      </c>
      <c r="K70" s="47">
        <v>22690.51</v>
      </c>
      <c r="L70" s="47">
        <v>21265.97</v>
      </c>
      <c r="M70" s="47">
        <v>24762.3</v>
      </c>
      <c r="N70" s="47">
        <f t="shared" si="0"/>
        <v>264255.52</v>
      </c>
    </row>
    <row r="71" spans="1:14" ht="15">
      <c r="A71" s="52" t="s">
        <v>112</v>
      </c>
      <c r="B71" s="47">
        <v>883.71</v>
      </c>
      <c r="C71" s="47">
        <v>882.84</v>
      </c>
      <c r="D71" s="47">
        <v>987.05</v>
      </c>
      <c r="E71" s="47">
        <v>865.28</v>
      </c>
      <c r="F71" s="47">
        <v>841.5</v>
      </c>
      <c r="G71" s="47">
        <v>999.69</v>
      </c>
      <c r="H71" s="47">
        <v>842.43</v>
      </c>
      <c r="I71" s="47">
        <v>817</v>
      </c>
      <c r="J71" s="47">
        <v>897.93</v>
      </c>
      <c r="K71" s="47">
        <v>931.99</v>
      </c>
      <c r="L71" s="47">
        <v>873.48</v>
      </c>
      <c r="M71" s="47">
        <v>1011.2</v>
      </c>
      <c r="N71" s="47">
        <f t="shared" si="0"/>
        <v>10834.1</v>
      </c>
    </row>
    <row r="72" spans="1:14" ht="15">
      <c r="A72" s="52" t="s">
        <v>113</v>
      </c>
      <c r="B72" s="47">
        <v>28503.58</v>
      </c>
      <c r="C72" s="47">
        <v>28460.46</v>
      </c>
      <c r="D72" s="47">
        <v>31981.81</v>
      </c>
      <c r="E72" s="47">
        <v>27901.71</v>
      </c>
      <c r="F72" s="47">
        <v>27134.98</v>
      </c>
      <c r="G72" s="47">
        <v>32315.48</v>
      </c>
      <c r="H72" s="47">
        <v>27164.93</v>
      </c>
      <c r="I72" s="47">
        <v>26345.04</v>
      </c>
      <c r="J72" s="47">
        <v>28954.48</v>
      </c>
      <c r="K72" s="47">
        <v>30052.85</v>
      </c>
      <c r="L72" s="47">
        <v>28166.1</v>
      </c>
      <c r="M72" s="47">
        <v>32704.77</v>
      </c>
      <c r="N72" s="47">
        <f t="shared" si="0"/>
        <v>349686.19</v>
      </c>
    </row>
    <row r="73" spans="1:14" ht="15">
      <c r="A73" s="52"/>
      <c r="B73" s="47"/>
      <c r="C73" s="47"/>
      <c r="D73" s="47"/>
      <c r="E73" s="47"/>
      <c r="F73" s="47"/>
      <c r="G73" s="47"/>
      <c r="H73" s="47"/>
      <c r="J73" s="47"/>
      <c r="K73" s="47"/>
      <c r="L73" s="47"/>
      <c r="M73" s="47"/>
      <c r="N73" s="47"/>
    </row>
    <row r="74" spans="1:14" ht="15">
      <c r="A74" s="51" t="s">
        <v>66</v>
      </c>
      <c r="B74" s="47"/>
      <c r="C74" s="47"/>
      <c r="D74" s="47"/>
      <c r="E74" s="47"/>
      <c r="F74" s="47"/>
      <c r="G74" s="47"/>
      <c r="H74" s="47"/>
      <c r="J74" s="47"/>
      <c r="K74" s="47"/>
      <c r="L74" s="47"/>
      <c r="M74" s="47"/>
      <c r="N74" s="47"/>
    </row>
    <row r="75" spans="1:14" ht="15">
      <c r="A75" s="52" t="s">
        <v>67</v>
      </c>
      <c r="B75" s="47">
        <v>1955.75</v>
      </c>
      <c r="C75" s="47">
        <v>1951.17</v>
      </c>
      <c r="D75" s="47">
        <v>2199.41</v>
      </c>
      <c r="E75" s="47">
        <v>1913.66</v>
      </c>
      <c r="F75" s="47">
        <v>1861.08</v>
      </c>
      <c r="G75" s="47">
        <v>2219.44</v>
      </c>
      <c r="H75" s="47">
        <v>1863.13</v>
      </c>
      <c r="I75" s="47">
        <v>1806.9</v>
      </c>
      <c r="J75" s="47">
        <v>1985.87</v>
      </c>
      <c r="K75" s="47">
        <v>2061.2</v>
      </c>
      <c r="L75" s="47">
        <v>1931.8</v>
      </c>
      <c r="M75" s="47">
        <v>2246.84</v>
      </c>
      <c r="N75" s="47">
        <f t="shared" si="0"/>
        <v>23996.25</v>
      </c>
    </row>
    <row r="76" spans="1:14" ht="15">
      <c r="A76" s="52" t="s">
        <v>114</v>
      </c>
      <c r="B76" s="47">
        <v>1477.52</v>
      </c>
      <c r="C76" s="47">
        <v>1474.62</v>
      </c>
      <c r="D76" s="47">
        <v>1667.97</v>
      </c>
      <c r="E76" s="47">
        <v>1446</v>
      </c>
      <c r="F76" s="47">
        <v>1406.26</v>
      </c>
      <c r="G76" s="47">
        <v>1680.18</v>
      </c>
      <c r="H76" s="47">
        <v>1407.81</v>
      </c>
      <c r="I76" s="47">
        <v>1365.32</v>
      </c>
      <c r="J76" s="47">
        <v>1500.56</v>
      </c>
      <c r="K76" s="47">
        <v>1557.48</v>
      </c>
      <c r="L76" s="47">
        <v>1459.7</v>
      </c>
      <c r="M76" s="47">
        <v>1701.61</v>
      </c>
      <c r="N76" s="47">
        <f t="shared" si="0"/>
        <v>18145.03</v>
      </c>
    </row>
    <row r="77" spans="1:14" ht="15">
      <c r="A77" s="52" t="s">
        <v>115</v>
      </c>
      <c r="B77" s="47">
        <v>10772.78</v>
      </c>
      <c r="C77" s="47">
        <v>10742.43</v>
      </c>
      <c r="D77" s="47">
        <v>12100.95</v>
      </c>
      <c r="E77" s="47">
        <v>10538.42</v>
      </c>
      <c r="F77" s="47">
        <v>10248.83</v>
      </c>
      <c r="G77" s="47">
        <v>12216.61</v>
      </c>
      <c r="H77" s="47">
        <v>10260.14</v>
      </c>
      <c r="I77" s="47">
        <v>9950.47</v>
      </c>
      <c r="J77" s="47">
        <v>10936.05</v>
      </c>
      <c r="K77" s="47">
        <v>11350.9</v>
      </c>
      <c r="L77" s="47">
        <v>10638.28</v>
      </c>
      <c r="M77" s="47">
        <v>12366.2</v>
      </c>
      <c r="N77" s="47">
        <f t="shared" si="0"/>
        <v>132122.06</v>
      </c>
    </row>
    <row r="78" spans="1:14" ht="15">
      <c r="A78" s="52" t="s">
        <v>116</v>
      </c>
      <c r="B78" s="47">
        <v>136381.31</v>
      </c>
      <c r="C78" s="47">
        <v>136294.13</v>
      </c>
      <c r="D78" s="47">
        <v>153363.01</v>
      </c>
      <c r="E78" s="47">
        <v>133559.87</v>
      </c>
      <c r="F78" s="47">
        <v>129889.72</v>
      </c>
      <c r="G78" s="47">
        <v>154828.72</v>
      </c>
      <c r="H78" s="47">
        <v>130033.1</v>
      </c>
      <c r="I78" s="47">
        <v>126108.42</v>
      </c>
      <c r="J78" s="47">
        <v>138599.3</v>
      </c>
      <c r="K78" s="47">
        <v>143856.99</v>
      </c>
      <c r="L78" s="47">
        <v>134825.48</v>
      </c>
      <c r="M78" s="47">
        <v>156724.52</v>
      </c>
      <c r="N78" s="47">
        <f t="shared" si="0"/>
        <v>1674464.57</v>
      </c>
    </row>
    <row r="79" spans="1:14" ht="15">
      <c r="A79" s="52" t="s">
        <v>117</v>
      </c>
      <c r="B79" s="47">
        <v>63070.94</v>
      </c>
      <c r="C79" s="47">
        <v>62806.55</v>
      </c>
      <c r="D79" s="47">
        <v>70820.37</v>
      </c>
      <c r="E79" s="47">
        <v>61656.39</v>
      </c>
      <c r="F79" s="47">
        <v>59962.1</v>
      </c>
      <c r="G79" s="47">
        <v>71486.33</v>
      </c>
      <c r="H79" s="47">
        <v>60028.29</v>
      </c>
      <c r="I79" s="47">
        <v>58216.51</v>
      </c>
      <c r="J79" s="47">
        <v>63982.78</v>
      </c>
      <c r="K79" s="47">
        <v>66409.93</v>
      </c>
      <c r="L79" s="47">
        <v>62240.64</v>
      </c>
      <c r="M79" s="47">
        <v>72364.13</v>
      </c>
      <c r="N79" s="47">
        <f aca="true" t="shared" si="1" ref="N79:N138">SUM(B79:M79)</f>
        <v>773044.96</v>
      </c>
    </row>
    <row r="80" spans="1:14" ht="15">
      <c r="A80" s="52" t="s">
        <v>118</v>
      </c>
      <c r="B80" s="47">
        <v>21635.01</v>
      </c>
      <c r="C80" s="47">
        <v>21575.79</v>
      </c>
      <c r="D80" s="47">
        <v>24282.64</v>
      </c>
      <c r="E80" s="47">
        <v>21165.19</v>
      </c>
      <c r="F80" s="47">
        <v>20583.58</v>
      </c>
      <c r="G80" s="47">
        <v>24524.93</v>
      </c>
      <c r="H80" s="47">
        <v>20606.31</v>
      </c>
      <c r="I80" s="47">
        <v>19984.36</v>
      </c>
      <c r="J80" s="47">
        <v>21963.79</v>
      </c>
      <c r="K80" s="47">
        <v>22796.97</v>
      </c>
      <c r="L80" s="47">
        <v>21365.75</v>
      </c>
      <c r="M80" s="47">
        <v>24822.89</v>
      </c>
      <c r="N80" s="47">
        <f t="shared" si="1"/>
        <v>265307.21</v>
      </c>
    </row>
    <row r="81" spans="1:14" ht="15">
      <c r="A81" s="52" t="s">
        <v>119</v>
      </c>
      <c r="B81" s="47">
        <v>43353.64</v>
      </c>
      <c r="C81" s="47">
        <v>43266.02</v>
      </c>
      <c r="D81" s="47">
        <v>48838.22</v>
      </c>
      <c r="E81" s="47">
        <v>42427.4</v>
      </c>
      <c r="F81" s="47">
        <v>41261.52</v>
      </c>
      <c r="G81" s="47">
        <v>49245.89</v>
      </c>
      <c r="H81" s="47">
        <v>41307.07</v>
      </c>
      <c r="I81" s="47">
        <v>40060.33</v>
      </c>
      <c r="J81" s="47">
        <v>44028.25</v>
      </c>
      <c r="K81" s="47">
        <v>45698.44</v>
      </c>
      <c r="L81" s="47">
        <v>42829.44</v>
      </c>
      <c r="M81" s="47">
        <v>49862.38</v>
      </c>
      <c r="N81" s="47">
        <f t="shared" si="1"/>
        <v>532178.6</v>
      </c>
    </row>
    <row r="82" spans="1:14" ht="15">
      <c r="A82" s="52" t="s">
        <v>120</v>
      </c>
      <c r="B82" s="47">
        <v>1395.75</v>
      </c>
      <c r="C82" s="47">
        <v>1394.75</v>
      </c>
      <c r="D82" s="47">
        <v>1575.97</v>
      </c>
      <c r="E82" s="47">
        <v>1366.82</v>
      </c>
      <c r="F82" s="47">
        <v>1329.26</v>
      </c>
      <c r="G82" s="47">
        <v>1587.84</v>
      </c>
      <c r="H82" s="47">
        <v>1330.73</v>
      </c>
      <c r="I82" s="47">
        <v>1290.56</v>
      </c>
      <c r="J82" s="47">
        <v>1418.39</v>
      </c>
      <c r="K82" s="47">
        <v>1472.2</v>
      </c>
      <c r="L82" s="47">
        <v>1379.77</v>
      </c>
      <c r="M82" s="47">
        <v>1608.01</v>
      </c>
      <c r="N82" s="47">
        <f t="shared" si="1"/>
        <v>17150.05</v>
      </c>
    </row>
    <row r="83" spans="1:14" ht="15">
      <c r="A83" s="52" t="s">
        <v>121</v>
      </c>
      <c r="B83" s="47">
        <v>600.6</v>
      </c>
      <c r="C83" s="47">
        <v>599.02</v>
      </c>
      <c r="D83" s="47">
        <v>678.95</v>
      </c>
      <c r="E83" s="47">
        <v>587.59</v>
      </c>
      <c r="F83" s="47">
        <v>571.44</v>
      </c>
      <c r="G83" s="47">
        <v>683.35</v>
      </c>
      <c r="H83" s="47">
        <v>572.07</v>
      </c>
      <c r="I83" s="47">
        <v>554.81</v>
      </c>
      <c r="J83" s="47">
        <v>609.76</v>
      </c>
      <c r="K83" s="47">
        <v>632.89</v>
      </c>
      <c r="L83" s="47">
        <v>593.16</v>
      </c>
      <c r="M83" s="47">
        <v>692.19</v>
      </c>
      <c r="N83" s="47">
        <f t="shared" si="1"/>
        <v>7375.83</v>
      </c>
    </row>
    <row r="84" spans="1:14" ht="15">
      <c r="A84" s="52" t="s">
        <v>122</v>
      </c>
      <c r="B84" s="47">
        <v>4330.86</v>
      </c>
      <c r="C84" s="47">
        <v>4323.53</v>
      </c>
      <c r="D84" s="47">
        <v>4879.59</v>
      </c>
      <c r="E84" s="47">
        <v>4239.03</v>
      </c>
      <c r="F84" s="47">
        <v>4122.54</v>
      </c>
      <c r="G84" s="47">
        <v>4920.3</v>
      </c>
      <c r="H84" s="47">
        <v>4127.09</v>
      </c>
      <c r="I84" s="47">
        <v>4002.53</v>
      </c>
      <c r="J84" s="47">
        <v>4398.97</v>
      </c>
      <c r="K84" s="47">
        <v>4565.85</v>
      </c>
      <c r="L84" s="47">
        <v>4279.2</v>
      </c>
      <c r="M84" s="47">
        <v>4981.91</v>
      </c>
      <c r="N84" s="47">
        <f t="shared" si="1"/>
        <v>53171.399999999994</v>
      </c>
    </row>
    <row r="85" spans="1:14" ht="15">
      <c r="A85" s="52" t="s">
        <v>123</v>
      </c>
      <c r="B85" s="47">
        <v>1582.01</v>
      </c>
      <c r="C85" s="47">
        <v>1580.34</v>
      </c>
      <c r="D85" s="47">
        <v>1779.32</v>
      </c>
      <c r="E85" s="47">
        <v>1548.96</v>
      </c>
      <c r="F85" s="47">
        <v>1506.4</v>
      </c>
      <c r="G85" s="47">
        <v>1795.99</v>
      </c>
      <c r="H85" s="47">
        <v>1508.06</v>
      </c>
      <c r="I85" s="47">
        <v>1462.54</v>
      </c>
      <c r="J85" s="47">
        <v>1607.41</v>
      </c>
      <c r="K85" s="47">
        <v>1668.38</v>
      </c>
      <c r="L85" s="47">
        <v>1563.64</v>
      </c>
      <c r="M85" s="47">
        <v>1818.05</v>
      </c>
      <c r="N85" s="47">
        <f t="shared" si="1"/>
        <v>19421.1</v>
      </c>
    </row>
    <row r="86" spans="1:14" ht="15">
      <c r="A86" s="52" t="s">
        <v>124</v>
      </c>
      <c r="B86" s="47">
        <v>32107.34</v>
      </c>
      <c r="C86" s="47">
        <v>32039.51</v>
      </c>
      <c r="D86" s="47">
        <v>36244.24</v>
      </c>
      <c r="E86" s="47">
        <v>31419.94</v>
      </c>
      <c r="F86" s="47">
        <v>30556.53</v>
      </c>
      <c r="G86" s="47">
        <v>36509.12</v>
      </c>
      <c r="H86" s="47">
        <v>30590.26</v>
      </c>
      <c r="I86" s="47">
        <v>29666.98</v>
      </c>
      <c r="J86" s="47">
        <v>32605.46</v>
      </c>
      <c r="K86" s="47">
        <v>33842.33</v>
      </c>
      <c r="L86" s="47">
        <v>31717.67</v>
      </c>
      <c r="M86" s="47">
        <v>36974.78</v>
      </c>
      <c r="N86" s="47">
        <f t="shared" si="1"/>
        <v>394274.16000000003</v>
      </c>
    </row>
    <row r="87" spans="1:14" ht="15">
      <c r="A87" s="52" t="s">
        <v>68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"/>
        <v>0</v>
      </c>
    </row>
    <row r="88" spans="1:14" ht="15">
      <c r="A88" s="52" t="s">
        <v>125</v>
      </c>
      <c r="B88" s="47">
        <v>6126.17</v>
      </c>
      <c r="C88" s="47">
        <v>6119.27</v>
      </c>
      <c r="D88" s="47">
        <v>6895.9</v>
      </c>
      <c r="E88" s="47">
        <v>5997.97</v>
      </c>
      <c r="F88" s="47">
        <v>5833.15</v>
      </c>
      <c r="G88" s="47">
        <v>6957.57</v>
      </c>
      <c r="H88" s="47">
        <v>5839.59</v>
      </c>
      <c r="I88" s="47">
        <v>5663.34</v>
      </c>
      <c r="J88" s="47">
        <v>6224.28</v>
      </c>
      <c r="K88" s="47">
        <v>6460.4</v>
      </c>
      <c r="L88" s="47">
        <v>6054.81</v>
      </c>
      <c r="M88" s="47">
        <v>7043.73</v>
      </c>
      <c r="N88" s="47">
        <f t="shared" si="1"/>
        <v>75216.18</v>
      </c>
    </row>
    <row r="89" spans="1:14" ht="15">
      <c r="A89" s="52" t="s">
        <v>126</v>
      </c>
      <c r="B89" s="47">
        <v>334196.39</v>
      </c>
      <c r="C89" s="47">
        <v>333589.41</v>
      </c>
      <c r="D89" s="47">
        <v>376587.13</v>
      </c>
      <c r="E89" s="47">
        <v>327089.92</v>
      </c>
      <c r="F89" s="47">
        <v>318101.66</v>
      </c>
      <c r="G89" s="47">
        <v>379694.49</v>
      </c>
      <c r="H89" s="47">
        <v>318452.8</v>
      </c>
      <c r="I89" s="47">
        <v>308841.2</v>
      </c>
      <c r="J89" s="47">
        <v>339431.54</v>
      </c>
      <c r="K89" s="47">
        <v>352307.7</v>
      </c>
      <c r="L89" s="47">
        <v>330189.41</v>
      </c>
      <c r="M89" s="47">
        <v>384456.02</v>
      </c>
      <c r="N89" s="47">
        <f t="shared" si="1"/>
        <v>4102937.6700000004</v>
      </c>
    </row>
    <row r="90" spans="1:14" ht="15">
      <c r="A90" s="52" t="s">
        <v>127</v>
      </c>
      <c r="B90" s="47">
        <v>5351.13</v>
      </c>
      <c r="C90" s="47">
        <v>5359.41</v>
      </c>
      <c r="D90" s="47">
        <v>5972.73</v>
      </c>
      <c r="E90" s="47">
        <v>5246.16</v>
      </c>
      <c r="F90" s="47">
        <v>5101.99</v>
      </c>
      <c r="G90" s="47">
        <v>6055.05</v>
      </c>
      <c r="H90" s="47">
        <v>5107.63</v>
      </c>
      <c r="I90" s="47">
        <v>4953.47</v>
      </c>
      <c r="J90" s="47">
        <v>5444.1</v>
      </c>
      <c r="K90" s="47">
        <v>5650.62</v>
      </c>
      <c r="L90" s="47">
        <v>5295.87</v>
      </c>
      <c r="M90" s="47">
        <v>6123.43</v>
      </c>
      <c r="N90" s="47">
        <f t="shared" si="1"/>
        <v>65661.59</v>
      </c>
    </row>
    <row r="91" spans="1:14" ht="15">
      <c r="A91" s="52" t="s">
        <v>128</v>
      </c>
      <c r="B91" s="47">
        <v>2276</v>
      </c>
      <c r="C91" s="47">
        <v>2273.92</v>
      </c>
      <c r="D91" s="47">
        <v>2562.95</v>
      </c>
      <c r="E91" s="47">
        <v>2228.61</v>
      </c>
      <c r="F91" s="47">
        <v>2167.37</v>
      </c>
      <c r="G91" s="47">
        <v>2585.52</v>
      </c>
      <c r="H91" s="47">
        <v>2169.76</v>
      </c>
      <c r="I91" s="47">
        <v>2104.27</v>
      </c>
      <c r="J91" s="47">
        <v>2312.7</v>
      </c>
      <c r="K91" s="47">
        <v>2400.43</v>
      </c>
      <c r="L91" s="47">
        <v>2249.73</v>
      </c>
      <c r="M91" s="47">
        <v>2617.62</v>
      </c>
      <c r="N91" s="47">
        <f t="shared" si="1"/>
        <v>27948.879999999997</v>
      </c>
    </row>
    <row r="92" spans="1:14" ht="15">
      <c r="A92" s="52" t="s">
        <v>129</v>
      </c>
      <c r="B92" s="47">
        <v>7159.16</v>
      </c>
      <c r="C92" s="47">
        <v>7143.65</v>
      </c>
      <c r="D92" s="47">
        <v>8078.05</v>
      </c>
      <c r="E92" s="47">
        <v>7005.7</v>
      </c>
      <c r="F92" s="47">
        <v>6813.18</v>
      </c>
      <c r="G92" s="47">
        <v>8138.71</v>
      </c>
      <c r="H92" s="47">
        <v>6820.71</v>
      </c>
      <c r="I92" s="47">
        <v>6614.84</v>
      </c>
      <c r="J92" s="47">
        <v>7270.03</v>
      </c>
      <c r="K92" s="47">
        <v>7545.82</v>
      </c>
      <c r="L92" s="47">
        <v>7072.08</v>
      </c>
      <c r="M92" s="47">
        <v>8242.15</v>
      </c>
      <c r="N92" s="47">
        <f t="shared" si="1"/>
        <v>87904.08</v>
      </c>
    </row>
    <row r="93" spans="1:14" ht="15">
      <c r="A93" s="52" t="s">
        <v>130</v>
      </c>
      <c r="B93" s="47">
        <v>262.66</v>
      </c>
      <c r="C93" s="47">
        <v>262.31</v>
      </c>
      <c r="D93" s="47">
        <v>296.02</v>
      </c>
      <c r="E93" s="47">
        <v>257.14</v>
      </c>
      <c r="F93" s="47">
        <v>250.07</v>
      </c>
      <c r="G93" s="47">
        <v>298.48</v>
      </c>
      <c r="H93" s="47">
        <v>250.35</v>
      </c>
      <c r="I93" s="47">
        <v>242.79</v>
      </c>
      <c r="J93" s="47">
        <v>266.84</v>
      </c>
      <c r="K93" s="47">
        <v>276.96</v>
      </c>
      <c r="L93" s="47">
        <v>259.57</v>
      </c>
      <c r="M93" s="47">
        <v>302.22</v>
      </c>
      <c r="N93" s="47">
        <f t="shared" si="1"/>
        <v>3225.4100000000008</v>
      </c>
    </row>
    <row r="94" spans="1:14" ht="15">
      <c r="A94" s="53" t="s">
        <v>131</v>
      </c>
      <c r="B94" s="54">
        <v>1681810.8625333337</v>
      </c>
      <c r="C94" s="54">
        <v>1678559.0099999998</v>
      </c>
      <c r="D94" s="54">
        <v>1883262.98</v>
      </c>
      <c r="E94" s="54">
        <v>1647170.0699999998</v>
      </c>
      <c r="F94" s="54">
        <v>1603550.0000000002</v>
      </c>
      <c r="G94" s="54">
        <v>1900330.0099999998</v>
      </c>
      <c r="H94" s="54">
        <v>1605254.1</v>
      </c>
      <c r="I94" s="54">
        <v>1558608.9999999998</v>
      </c>
      <c r="J94" s="54">
        <v>1707063.9799999997</v>
      </c>
      <c r="K94" s="54">
        <v>1769552</v>
      </c>
      <c r="L94" s="54">
        <v>1662211.9099999997</v>
      </c>
      <c r="M94" s="54">
        <v>1922948.6499999997</v>
      </c>
      <c r="N94" s="54">
        <f t="shared" si="1"/>
        <v>20620322.57253333</v>
      </c>
    </row>
    <row r="95" spans="1:14" ht="15">
      <c r="A95" s="55"/>
      <c r="B95" s="47"/>
      <c r="C95" s="47"/>
      <c r="D95" s="47"/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/>
    </row>
    <row r="96" spans="1:14" ht="15">
      <c r="A96" s="51" t="s">
        <v>132</v>
      </c>
      <c r="B96" s="47"/>
      <c r="C96" s="47"/>
      <c r="D96" s="47"/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/>
    </row>
    <row r="97" spans="1:14" ht="15">
      <c r="A97" s="51" t="s">
        <v>133</v>
      </c>
      <c r="B97" s="47"/>
      <c r="C97" s="47"/>
      <c r="D97" s="47"/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/>
    </row>
    <row r="98" spans="1:14" ht="15">
      <c r="A98" s="52" t="s">
        <v>134</v>
      </c>
      <c r="B98" s="47">
        <v>32616.36</v>
      </c>
      <c r="C98" s="47">
        <v>32616.36</v>
      </c>
      <c r="D98" s="47">
        <v>32616.36</v>
      </c>
      <c r="E98" s="47">
        <v>32616.36</v>
      </c>
      <c r="F98" s="47">
        <v>32616.36</v>
      </c>
      <c r="G98" s="47">
        <v>32616.36</v>
      </c>
      <c r="H98" s="47">
        <v>32616.36</v>
      </c>
      <c r="I98" s="47">
        <v>32616.36</v>
      </c>
      <c r="J98" s="47">
        <v>32616.36</v>
      </c>
      <c r="K98" s="47">
        <v>32616.36</v>
      </c>
      <c r="L98" s="47">
        <v>32616.36</v>
      </c>
      <c r="M98" s="47">
        <v>32616.36</v>
      </c>
      <c r="N98" s="47">
        <f t="shared" si="1"/>
        <v>391396.3199999999</v>
      </c>
    </row>
    <row r="99" spans="1:14" ht="15">
      <c r="A99" s="52" t="s">
        <v>135</v>
      </c>
      <c r="B99" s="47">
        <v>13620.96</v>
      </c>
      <c r="C99" s="47">
        <v>13620.96</v>
      </c>
      <c r="D99" s="47">
        <v>13620.96</v>
      </c>
      <c r="E99" s="47">
        <v>13620.96</v>
      </c>
      <c r="F99" s="47">
        <v>13620.96</v>
      </c>
      <c r="G99" s="47">
        <v>13620.96</v>
      </c>
      <c r="H99" s="47">
        <v>13620.96</v>
      </c>
      <c r="I99" s="47">
        <v>13620.96</v>
      </c>
      <c r="J99" s="47">
        <v>13620.96</v>
      </c>
      <c r="K99" s="47">
        <v>13620.96</v>
      </c>
      <c r="L99" s="47">
        <v>13620.96</v>
      </c>
      <c r="M99" s="47">
        <v>13620.96</v>
      </c>
      <c r="N99" s="47">
        <f t="shared" si="1"/>
        <v>163451.51999999993</v>
      </c>
    </row>
    <row r="100" spans="1:14" ht="15">
      <c r="A100" s="52"/>
      <c r="B100" s="47"/>
      <c r="C100" s="47"/>
      <c r="D100" s="47"/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/>
    </row>
    <row r="101" spans="1:14" ht="15">
      <c r="A101" s="51" t="s">
        <v>71</v>
      </c>
      <c r="B101" s="47"/>
      <c r="C101" s="47"/>
      <c r="D101" s="47"/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/>
    </row>
    <row r="102" spans="1:14" ht="15">
      <c r="A102" s="52" t="s">
        <v>136</v>
      </c>
      <c r="B102" s="47">
        <v>1252185.6300000001</v>
      </c>
      <c r="C102" s="47">
        <v>1189034.01</v>
      </c>
      <c r="D102" s="47">
        <v>1215036.2599999993</v>
      </c>
      <c r="E102" s="47">
        <v>1164900.51</v>
      </c>
      <c r="F102" s="81">
        <v>1027137.2100000002</v>
      </c>
      <c r="G102" s="47">
        <v>1242062.6300000001</v>
      </c>
      <c r="H102" s="47">
        <v>995715.4399999998</v>
      </c>
      <c r="I102" s="47">
        <v>1067306.9000000001</v>
      </c>
      <c r="J102" s="47">
        <v>1236240.0700000003</v>
      </c>
      <c r="K102" s="47">
        <v>1189252.9799999997</v>
      </c>
      <c r="L102" s="47">
        <v>1132903.0499999993</v>
      </c>
      <c r="M102" s="47">
        <v>1332453.97</v>
      </c>
      <c r="N102" s="47">
        <f t="shared" si="1"/>
        <v>14044228.659999998</v>
      </c>
    </row>
    <row r="103" spans="1:14" ht="15">
      <c r="A103" s="52"/>
      <c r="B103" s="47"/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/>
    </row>
    <row r="104" spans="1:14" ht="15">
      <c r="A104" s="52" t="s">
        <v>137</v>
      </c>
      <c r="B104" s="47">
        <v>155555.14</v>
      </c>
      <c r="C104" s="47">
        <v>147251.76</v>
      </c>
      <c r="D104" s="47">
        <v>150722.54</v>
      </c>
      <c r="E104" s="47">
        <v>144597.56</v>
      </c>
      <c r="F104" s="47">
        <v>127525.6</v>
      </c>
      <c r="G104" s="47">
        <v>154209.96</v>
      </c>
      <c r="H104" s="47">
        <v>123624.39</v>
      </c>
      <c r="I104" s="47">
        <v>132512.92</v>
      </c>
      <c r="J104" s="47">
        <v>153487.05</v>
      </c>
      <c r="K104" s="47">
        <v>147653.3</v>
      </c>
      <c r="L104" s="47">
        <v>140657.1</v>
      </c>
      <c r="M104" s="47">
        <v>165365.89</v>
      </c>
      <c r="N104" s="47">
        <f t="shared" si="1"/>
        <v>1743163.21</v>
      </c>
    </row>
    <row r="105" spans="1:14" ht="15">
      <c r="A105" s="52" t="s">
        <v>138</v>
      </c>
      <c r="B105" s="47">
        <v>1120269.13</v>
      </c>
      <c r="C105" s="47">
        <v>1064196.46</v>
      </c>
      <c r="D105" s="47">
        <v>1087327.51</v>
      </c>
      <c r="E105" s="47">
        <v>1043203.05</v>
      </c>
      <c r="F105" s="47">
        <v>920055.57</v>
      </c>
      <c r="G105" s="47">
        <v>1112574.5</v>
      </c>
      <c r="H105" s="47">
        <v>891909.6</v>
      </c>
      <c r="I105" s="47">
        <v>956037.48</v>
      </c>
      <c r="J105" s="47">
        <v>1107358.94</v>
      </c>
      <c r="K105" s="47">
        <v>1065270.37</v>
      </c>
      <c r="L105" s="47">
        <v>1014795.06</v>
      </c>
      <c r="M105" s="47">
        <v>1193017.18</v>
      </c>
      <c r="N105" s="47">
        <f t="shared" si="1"/>
        <v>12576014.85</v>
      </c>
    </row>
    <row r="106" spans="1:14" ht="15">
      <c r="A106" s="52" t="s">
        <v>139</v>
      </c>
      <c r="B106" s="47">
        <v>97033.12</v>
      </c>
      <c r="C106" s="47">
        <v>95415.18</v>
      </c>
      <c r="D106" s="47">
        <v>95820.18</v>
      </c>
      <c r="E106" s="47">
        <v>92186.38</v>
      </c>
      <c r="F106" s="47">
        <v>81380.75</v>
      </c>
      <c r="G106" s="47">
        <v>98409.44</v>
      </c>
      <c r="H106" s="47">
        <v>78891.19</v>
      </c>
      <c r="I106" s="47">
        <v>84563.42</v>
      </c>
      <c r="J106" s="47">
        <v>97948.11</v>
      </c>
      <c r="K106" s="47">
        <v>94225.29</v>
      </c>
      <c r="L106" s="47">
        <v>89760.65</v>
      </c>
      <c r="M106" s="47">
        <v>105344.63</v>
      </c>
      <c r="N106" s="47">
        <f t="shared" si="1"/>
        <v>1110978.34</v>
      </c>
    </row>
    <row r="107" spans="1:14" ht="15">
      <c r="A107" s="52" t="s">
        <v>140</v>
      </c>
      <c r="B107" s="47">
        <v>218489.05</v>
      </c>
      <c r="C107" s="47">
        <v>217101.86</v>
      </c>
      <c r="D107" s="47">
        <v>216907.72</v>
      </c>
      <c r="E107" s="47">
        <v>208922.23</v>
      </c>
      <c r="F107" s="47">
        <v>184505.63</v>
      </c>
      <c r="G107" s="47">
        <v>223112.9</v>
      </c>
      <c r="H107" s="47">
        <v>178861.31</v>
      </c>
      <c r="I107" s="47">
        <v>191721.35</v>
      </c>
      <c r="J107" s="47">
        <v>222066.98</v>
      </c>
      <c r="K107" s="47">
        <v>213626.64</v>
      </c>
      <c r="L107" s="47">
        <v>203504.45</v>
      </c>
      <c r="M107" s="47">
        <v>238666.92</v>
      </c>
      <c r="N107" s="47">
        <f t="shared" si="1"/>
        <v>2517487.04</v>
      </c>
    </row>
    <row r="108" spans="1:14" ht="15">
      <c r="A108" s="52"/>
      <c r="B108" s="47"/>
      <c r="C108" s="47"/>
      <c r="D108" s="47"/>
      <c r="E108" s="47">
        <v>0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/>
    </row>
    <row r="109" spans="1:14" ht="15">
      <c r="A109" s="52" t="s">
        <v>141</v>
      </c>
      <c r="B109" s="47">
        <v>114313.15</v>
      </c>
      <c r="C109" s="47">
        <v>114415.44</v>
      </c>
      <c r="D109" s="47">
        <v>113910.93</v>
      </c>
      <c r="E109" s="47">
        <v>109832.74</v>
      </c>
      <c r="F109" s="81">
        <v>97031.33</v>
      </c>
      <c r="G109" s="47">
        <v>117334.85</v>
      </c>
      <c r="H109" s="47">
        <v>94062.98</v>
      </c>
      <c r="I109" s="47">
        <v>100826.07</v>
      </c>
      <c r="J109" s="47">
        <v>116784.8</v>
      </c>
      <c r="K109" s="47">
        <v>112346.04</v>
      </c>
      <c r="L109" s="47">
        <v>107022.79</v>
      </c>
      <c r="M109" s="47">
        <v>125433.45</v>
      </c>
      <c r="N109" s="47">
        <f t="shared" si="1"/>
        <v>1323314.57</v>
      </c>
    </row>
    <row r="110" spans="1:14" ht="15">
      <c r="A110" s="52" t="s">
        <v>142</v>
      </c>
      <c r="B110" s="47">
        <v>725.41</v>
      </c>
      <c r="C110" s="47">
        <v>728.87</v>
      </c>
      <c r="D110" s="47">
        <v>724.34</v>
      </c>
      <c r="E110" s="47">
        <v>699.14</v>
      </c>
      <c r="F110" s="81">
        <v>617.87</v>
      </c>
      <c r="G110" s="47">
        <v>747.16</v>
      </c>
      <c r="H110" s="47">
        <v>598.97</v>
      </c>
      <c r="I110" s="47">
        <v>642.03</v>
      </c>
      <c r="J110" s="47">
        <v>743.65</v>
      </c>
      <c r="K110" s="47">
        <v>715.39</v>
      </c>
      <c r="L110" s="47">
        <v>681.49</v>
      </c>
      <c r="M110" s="47">
        <v>798.21</v>
      </c>
      <c r="N110" s="47">
        <f t="shared" si="1"/>
        <v>8422.529999999999</v>
      </c>
    </row>
    <row r="111" spans="1:14" ht="15">
      <c r="A111" s="52" t="s">
        <v>143</v>
      </c>
      <c r="B111" s="47">
        <v>587.17</v>
      </c>
      <c r="C111" s="47">
        <v>593.21</v>
      </c>
      <c r="D111" s="47">
        <v>587.79</v>
      </c>
      <c r="E111" s="47">
        <v>566.18</v>
      </c>
      <c r="F111" s="81">
        <v>500.02</v>
      </c>
      <c r="G111" s="47">
        <v>604.65</v>
      </c>
      <c r="H111" s="47">
        <v>484.72</v>
      </c>
      <c r="I111" s="47">
        <v>519.58</v>
      </c>
      <c r="J111" s="47">
        <v>601.81</v>
      </c>
      <c r="K111" s="47">
        <v>578.94</v>
      </c>
      <c r="L111" s="47">
        <v>551.51</v>
      </c>
      <c r="M111" s="47">
        <v>646.78</v>
      </c>
      <c r="N111" s="47">
        <f t="shared" si="1"/>
        <v>6822.36</v>
      </c>
    </row>
    <row r="112" spans="1:14" ht="15">
      <c r="A112" s="52"/>
      <c r="B112" s="47"/>
      <c r="C112" s="47"/>
      <c r="D112" s="47"/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/>
    </row>
    <row r="113" spans="1:14" ht="15">
      <c r="A113" s="53" t="s">
        <v>144</v>
      </c>
      <c r="B113" s="54">
        <v>3005395.12</v>
      </c>
      <c r="C113" s="54">
        <v>2874974.11</v>
      </c>
      <c r="D113" s="54">
        <v>2927274.59</v>
      </c>
      <c r="E113" s="54">
        <v>2811145.110000001</v>
      </c>
      <c r="F113" s="54">
        <v>2484991.3000000003</v>
      </c>
      <c r="G113" s="54">
        <v>2995293.41</v>
      </c>
      <c r="H113" s="54">
        <v>2410385.92</v>
      </c>
      <c r="I113" s="54">
        <v>2580367.07</v>
      </c>
      <c r="J113" s="54">
        <v>2981468.73</v>
      </c>
      <c r="K113" s="54">
        <v>2869906.27</v>
      </c>
      <c r="L113" s="54">
        <v>2736113.4199999995</v>
      </c>
      <c r="M113" s="54">
        <v>3207964.35</v>
      </c>
      <c r="N113" s="54">
        <f t="shared" si="1"/>
        <v>33885279.4</v>
      </c>
    </row>
    <row r="114" spans="1:14" ht="15">
      <c r="A114" s="55"/>
      <c r="B114" s="47"/>
      <c r="C114" s="47"/>
      <c r="D114" s="47"/>
      <c r="E114" s="47">
        <v>0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/>
    </row>
    <row r="115" spans="1:14" ht="15">
      <c r="A115" s="51" t="s">
        <v>145</v>
      </c>
      <c r="B115" s="47"/>
      <c r="C115" s="47"/>
      <c r="D115" s="47"/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/>
    </row>
    <row r="116" spans="1:14" ht="15">
      <c r="A116" s="51" t="s">
        <v>71</v>
      </c>
      <c r="B116" s="47"/>
      <c r="C116" s="47"/>
      <c r="D116" s="47"/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/>
    </row>
    <row r="117" spans="1:14" ht="15">
      <c r="A117" s="52" t="s">
        <v>146</v>
      </c>
      <c r="B117" s="47">
        <v>91121.432975</v>
      </c>
      <c r="C117" s="47">
        <v>99043.14</v>
      </c>
      <c r="D117" s="47">
        <v>102553.61</v>
      </c>
      <c r="E117" s="47">
        <v>97993.61</v>
      </c>
      <c r="F117" s="47">
        <v>96133.09</v>
      </c>
      <c r="G117" s="47">
        <v>113584.64</v>
      </c>
      <c r="H117" s="47">
        <v>99984.87</v>
      </c>
      <c r="I117" s="47">
        <v>101364.79</v>
      </c>
      <c r="J117" s="47">
        <v>104041.29999999999</v>
      </c>
      <c r="K117" s="47">
        <v>101219.21</v>
      </c>
      <c r="L117" s="47">
        <v>99104.59</v>
      </c>
      <c r="M117" s="47">
        <v>109001.23</v>
      </c>
      <c r="N117" s="47">
        <f t="shared" si="1"/>
        <v>1215145.512975</v>
      </c>
    </row>
    <row r="118" spans="1:14" ht="15">
      <c r="A118" s="52"/>
      <c r="B118" s="47"/>
      <c r="C118" s="47"/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/>
    </row>
    <row r="119" spans="1:14" ht="15">
      <c r="A119" s="52" t="s">
        <v>147</v>
      </c>
      <c r="B119" s="47">
        <v>1984.59</v>
      </c>
      <c r="C119" s="47">
        <v>2149.37</v>
      </c>
      <c r="D119" s="47">
        <v>2229.4</v>
      </c>
      <c r="E119" s="47">
        <v>2130.27</v>
      </c>
      <c r="F119" s="47">
        <v>2089.82</v>
      </c>
      <c r="G119" s="47">
        <v>2469.2</v>
      </c>
      <c r="H119" s="47">
        <v>2173.56</v>
      </c>
      <c r="I119" s="47">
        <v>2203.56</v>
      </c>
      <c r="J119" s="47">
        <v>2261.74</v>
      </c>
      <c r="K119" s="47">
        <v>2200.39</v>
      </c>
      <c r="L119" s="47">
        <v>2154.42</v>
      </c>
      <c r="M119" s="47">
        <v>2367.64</v>
      </c>
      <c r="N119" s="47">
        <f t="shared" si="1"/>
        <v>26413.96</v>
      </c>
    </row>
    <row r="120" spans="1:14" ht="15">
      <c r="A120" s="52" t="s">
        <v>148</v>
      </c>
      <c r="B120" s="47">
        <v>1466.49</v>
      </c>
      <c r="C120" s="47">
        <v>1616.14</v>
      </c>
      <c r="D120" s="47">
        <v>1662.43</v>
      </c>
      <c r="E120" s="47">
        <v>1588.51</v>
      </c>
      <c r="F120" s="47">
        <v>1558.35</v>
      </c>
      <c r="G120" s="47">
        <v>1841.25</v>
      </c>
      <c r="H120" s="47">
        <v>1620.79</v>
      </c>
      <c r="I120" s="47">
        <v>1643.16</v>
      </c>
      <c r="J120" s="47">
        <v>1686.55</v>
      </c>
      <c r="K120" s="47">
        <v>1640.8</v>
      </c>
      <c r="L120" s="47">
        <v>1606.52</v>
      </c>
      <c r="M120" s="47">
        <v>1771.82</v>
      </c>
      <c r="N120" s="47">
        <f t="shared" si="1"/>
        <v>19702.809999999998</v>
      </c>
    </row>
    <row r="121" spans="1:14" ht="15">
      <c r="A121" s="52"/>
      <c r="B121" s="47"/>
      <c r="C121" s="47"/>
      <c r="D121" s="47"/>
      <c r="E121" s="47"/>
      <c r="F121" s="47"/>
      <c r="G121" s="47"/>
      <c r="H121" s="47"/>
      <c r="J121" s="47"/>
      <c r="K121" s="47"/>
      <c r="L121" s="47"/>
      <c r="M121" s="47"/>
      <c r="N121" s="47"/>
    </row>
    <row r="122" spans="1:14" ht="15">
      <c r="A122" s="53" t="s">
        <v>149</v>
      </c>
      <c r="B122" s="54">
        <v>94572.512975</v>
      </c>
      <c r="C122" s="54">
        <v>102808.65</v>
      </c>
      <c r="D122" s="54">
        <v>106445.43999999999</v>
      </c>
      <c r="E122" s="54">
        <v>101712.39</v>
      </c>
      <c r="F122" s="54">
        <v>99781.26000000001</v>
      </c>
      <c r="G122" s="54">
        <v>117895.09</v>
      </c>
      <c r="H122" s="54">
        <v>103779.21999999999</v>
      </c>
      <c r="I122" s="54">
        <v>105211.51</v>
      </c>
      <c r="J122" s="54">
        <v>107989.59</v>
      </c>
      <c r="K122" s="54">
        <v>105060.40000000001</v>
      </c>
      <c r="L122" s="54">
        <v>102865.53</v>
      </c>
      <c r="M122" s="54">
        <v>113140.69</v>
      </c>
      <c r="N122" s="54">
        <f t="shared" si="1"/>
        <v>1261262.2829749999</v>
      </c>
    </row>
    <row r="123" spans="1:14" ht="15">
      <c r="A123" s="55"/>
      <c r="B123" s="47"/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/>
    </row>
    <row r="124" spans="1:14" ht="15">
      <c r="A124" s="51" t="s">
        <v>150</v>
      </c>
      <c r="B124" s="47"/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/>
    </row>
    <row r="125" spans="1:14" ht="15">
      <c r="A125" s="51" t="s">
        <v>133</v>
      </c>
      <c r="B125" s="47"/>
      <c r="C125" s="47">
        <v>0</v>
      </c>
      <c r="D125" s="47">
        <v>0</v>
      </c>
      <c r="E125" s="47">
        <v>0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/>
    </row>
    <row r="126" spans="1:14" ht="15">
      <c r="A126" s="52" t="s">
        <v>151</v>
      </c>
      <c r="B126" s="47">
        <v>4589.82</v>
      </c>
      <c r="C126" s="47">
        <v>4589.82</v>
      </c>
      <c r="D126" s="47">
        <v>4589.82</v>
      </c>
      <c r="E126" s="47">
        <v>4589.82</v>
      </c>
      <c r="F126" s="47">
        <v>4589.82</v>
      </c>
      <c r="G126" s="47">
        <v>4589.82</v>
      </c>
      <c r="H126" s="47">
        <v>4589.82</v>
      </c>
      <c r="I126" s="47">
        <v>4589.82</v>
      </c>
      <c r="J126" s="47">
        <v>4589.82</v>
      </c>
      <c r="K126" s="47">
        <v>4589.82</v>
      </c>
      <c r="L126" s="47">
        <v>4589.82</v>
      </c>
      <c r="M126" s="47">
        <v>4589.82</v>
      </c>
      <c r="N126" s="47">
        <f t="shared" si="1"/>
        <v>55077.84</v>
      </c>
    </row>
    <row r="127" spans="1:14" ht="15">
      <c r="A127" s="52"/>
      <c r="B127" s="47"/>
      <c r="C127" s="47">
        <v>0</v>
      </c>
      <c r="D127" s="47">
        <v>0</v>
      </c>
      <c r="E127" s="47">
        <v>0</v>
      </c>
      <c r="F127" s="47">
        <v>0</v>
      </c>
      <c r="G127" s="47">
        <v>0</v>
      </c>
      <c r="H127" s="47">
        <v>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/>
    </row>
    <row r="128" spans="1:14" ht="15">
      <c r="A128" s="51" t="s">
        <v>71</v>
      </c>
      <c r="B128" s="47"/>
      <c r="C128" s="47">
        <v>0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/>
    </row>
    <row r="129" spans="1:14" ht="15">
      <c r="A129" s="52" t="s">
        <v>152</v>
      </c>
      <c r="B129" s="47">
        <v>472595.04</v>
      </c>
      <c r="C129" s="47">
        <v>460202.83</v>
      </c>
      <c r="D129" s="47">
        <v>416659.86</v>
      </c>
      <c r="E129" s="47">
        <v>395265.52</v>
      </c>
      <c r="F129" s="47">
        <v>304092.48</v>
      </c>
      <c r="G129" s="47">
        <v>590850.52</v>
      </c>
      <c r="H129" s="47">
        <v>356097.8</v>
      </c>
      <c r="I129" s="47">
        <v>367043.16000000003</v>
      </c>
      <c r="J129" s="47">
        <v>495173.71</v>
      </c>
      <c r="K129" s="47">
        <v>420809.47</v>
      </c>
      <c r="L129" s="47">
        <v>352727.0099999999</v>
      </c>
      <c r="M129" s="47">
        <v>502181.29</v>
      </c>
      <c r="N129" s="47">
        <f t="shared" si="1"/>
        <v>5133698.6899999995</v>
      </c>
    </row>
    <row r="130" spans="1:14" ht="15">
      <c r="A130" s="52"/>
      <c r="B130" s="47"/>
      <c r="C130" s="47">
        <v>0</v>
      </c>
      <c r="D130" s="47">
        <v>0</v>
      </c>
      <c r="E130" s="47">
        <v>0</v>
      </c>
      <c r="F130" s="47">
        <v>0</v>
      </c>
      <c r="G130" s="47">
        <v>0</v>
      </c>
      <c r="H130" s="47">
        <v>0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/>
    </row>
    <row r="131" spans="1:14" ht="15">
      <c r="A131" s="52" t="s">
        <v>153</v>
      </c>
      <c r="B131" s="47">
        <v>119.15</v>
      </c>
      <c r="C131" s="47">
        <v>115.29</v>
      </c>
      <c r="D131" s="47">
        <v>104.72</v>
      </c>
      <c r="E131" s="47">
        <v>99.34</v>
      </c>
      <c r="F131" s="47">
        <v>76.43</v>
      </c>
      <c r="G131" s="47">
        <v>148.5</v>
      </c>
      <c r="H131" s="47">
        <v>89.5</v>
      </c>
      <c r="I131" s="47">
        <v>92.25</v>
      </c>
      <c r="J131" s="47">
        <v>124.45</v>
      </c>
      <c r="K131" s="47">
        <v>105.76</v>
      </c>
      <c r="L131" s="47">
        <v>88.65</v>
      </c>
      <c r="M131" s="47">
        <v>126.21</v>
      </c>
      <c r="N131" s="47">
        <f t="shared" si="1"/>
        <v>1290.2500000000002</v>
      </c>
    </row>
    <row r="132" spans="1:14" ht="15">
      <c r="A132" s="52" t="s">
        <v>16</v>
      </c>
      <c r="B132" s="47">
        <v>297.28</v>
      </c>
      <c r="C132" s="47">
        <v>286.75</v>
      </c>
      <c r="D132" s="47">
        <v>260.87</v>
      </c>
      <c r="E132" s="47">
        <v>247.48</v>
      </c>
      <c r="F132" s="47">
        <v>190.39</v>
      </c>
      <c r="G132" s="47">
        <v>369.93</v>
      </c>
      <c r="H132" s="47">
        <v>222.95</v>
      </c>
      <c r="I132" s="47">
        <v>229.81</v>
      </c>
      <c r="J132" s="47">
        <v>310.03</v>
      </c>
      <c r="K132" s="47">
        <v>263.47</v>
      </c>
      <c r="L132" s="47">
        <v>220.84</v>
      </c>
      <c r="M132" s="47">
        <v>314.42</v>
      </c>
      <c r="N132" s="47">
        <f t="shared" si="1"/>
        <v>3214.2200000000003</v>
      </c>
    </row>
    <row r="133" spans="1:14" ht="15">
      <c r="A133" s="52"/>
      <c r="B133" s="47"/>
      <c r="C133" s="47">
        <v>0</v>
      </c>
      <c r="D133" s="47">
        <v>0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/>
    </row>
    <row r="134" spans="1:14" ht="15">
      <c r="A134" s="51" t="s">
        <v>66</v>
      </c>
      <c r="B134" s="47"/>
      <c r="C134" s="47">
        <v>0</v>
      </c>
      <c r="D134" s="47">
        <v>0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/>
    </row>
    <row r="135" spans="1:14" ht="15">
      <c r="A135" s="52" t="s">
        <v>154</v>
      </c>
      <c r="B135" s="47">
        <v>454.89</v>
      </c>
      <c r="C135" s="47">
        <v>446.6</v>
      </c>
      <c r="D135" s="47">
        <v>402.68</v>
      </c>
      <c r="E135" s="47">
        <v>382</v>
      </c>
      <c r="F135" s="47">
        <v>293.89</v>
      </c>
      <c r="G135" s="47">
        <v>571.02</v>
      </c>
      <c r="H135" s="47">
        <v>344.15</v>
      </c>
      <c r="I135" s="47">
        <v>354.73</v>
      </c>
      <c r="J135" s="47">
        <v>478.56</v>
      </c>
      <c r="K135" s="47">
        <v>406.69</v>
      </c>
      <c r="L135" s="47">
        <v>340.89</v>
      </c>
      <c r="M135" s="47">
        <v>485.33</v>
      </c>
      <c r="N135" s="47">
        <f t="shared" si="1"/>
        <v>4961.43</v>
      </c>
    </row>
    <row r="136" spans="1:14" ht="15">
      <c r="A136" s="52" t="s">
        <v>155</v>
      </c>
      <c r="B136" s="47">
        <v>454.89</v>
      </c>
      <c r="C136" s="47">
        <v>446.6</v>
      </c>
      <c r="D136" s="47">
        <v>402.68</v>
      </c>
      <c r="E136" s="47">
        <v>382</v>
      </c>
      <c r="F136" s="47">
        <v>293.89</v>
      </c>
      <c r="G136" s="47">
        <v>571.02</v>
      </c>
      <c r="H136" s="47">
        <v>344.15</v>
      </c>
      <c r="I136" s="47">
        <v>354.73</v>
      </c>
      <c r="J136" s="47">
        <v>478.56</v>
      </c>
      <c r="K136" s="47">
        <v>406.69</v>
      </c>
      <c r="L136" s="47">
        <v>340.89</v>
      </c>
      <c r="M136" s="47">
        <v>485.33</v>
      </c>
      <c r="N136" s="47">
        <f t="shared" si="1"/>
        <v>4961.43</v>
      </c>
    </row>
    <row r="137" spans="1:14" ht="15">
      <c r="A137" s="52"/>
      <c r="B137" s="47"/>
      <c r="C137" s="47">
        <v>0</v>
      </c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/>
    </row>
    <row r="138" spans="1:14" ht="15">
      <c r="A138" s="53" t="s">
        <v>156</v>
      </c>
      <c r="B138" s="54">
        <v>478511.07000000007</v>
      </c>
      <c r="C138" s="54">
        <v>466087.88999999996</v>
      </c>
      <c r="D138" s="54">
        <v>422420.62999999995</v>
      </c>
      <c r="E138" s="54">
        <v>400966.16000000003</v>
      </c>
      <c r="F138" s="54">
        <v>309536.9</v>
      </c>
      <c r="G138" s="54">
        <v>597100.81</v>
      </c>
      <c r="H138" s="54">
        <v>361688.37000000005</v>
      </c>
      <c r="I138" s="54">
        <v>372664.5</v>
      </c>
      <c r="J138" s="54">
        <v>501155.13000000006</v>
      </c>
      <c r="K138" s="54">
        <v>426581.89999999997</v>
      </c>
      <c r="L138" s="54">
        <v>358308.1</v>
      </c>
      <c r="M138" s="54">
        <v>508182.4</v>
      </c>
      <c r="N138" s="54">
        <f t="shared" si="1"/>
        <v>5203203.86</v>
      </c>
    </row>
    <row r="139" spans="1:14" ht="15">
      <c r="A139" s="55"/>
      <c r="B139" s="47"/>
      <c r="C139" s="47"/>
      <c r="D139" s="47"/>
      <c r="E139" s="47"/>
      <c r="F139" s="47"/>
      <c r="G139" s="47"/>
      <c r="H139" s="47"/>
      <c r="J139" s="47"/>
      <c r="K139" s="47"/>
      <c r="L139" s="47"/>
      <c r="M139" s="47"/>
      <c r="N139" s="47"/>
    </row>
    <row r="140" spans="1:14" ht="15">
      <c r="A140" s="51" t="s">
        <v>157</v>
      </c>
      <c r="B140" s="47"/>
      <c r="C140" s="47"/>
      <c r="D140" s="47"/>
      <c r="E140" s="47"/>
      <c r="F140" s="47"/>
      <c r="G140" s="47"/>
      <c r="H140" s="47"/>
      <c r="J140" s="47"/>
      <c r="K140" s="47"/>
      <c r="L140" s="47"/>
      <c r="M140" s="47"/>
      <c r="N140" s="47"/>
    </row>
    <row r="141" spans="1:14" ht="15">
      <c r="A141" s="51" t="s">
        <v>71</v>
      </c>
      <c r="B141" s="47"/>
      <c r="C141" s="47"/>
      <c r="D141" s="47"/>
      <c r="E141" s="47"/>
      <c r="F141" s="47"/>
      <c r="G141" s="47"/>
      <c r="H141" s="47"/>
      <c r="J141" s="47"/>
      <c r="K141" s="47"/>
      <c r="L141" s="47"/>
      <c r="M141" s="47"/>
      <c r="N141" s="47"/>
    </row>
    <row r="142" spans="1:14" ht="15">
      <c r="A142" s="52" t="s">
        <v>158</v>
      </c>
      <c r="B142" s="47">
        <v>764628.49</v>
      </c>
      <c r="C142" s="47">
        <v>810237.63</v>
      </c>
      <c r="D142" s="47">
        <v>805178.2800000003</v>
      </c>
      <c r="E142" s="47">
        <v>795931.76</v>
      </c>
      <c r="F142" s="47">
        <v>753519.7900000003</v>
      </c>
      <c r="G142" s="47">
        <v>879589.0399999998</v>
      </c>
      <c r="H142" s="47">
        <v>728248.06</v>
      </c>
      <c r="I142" s="47">
        <v>659350.6400000001</v>
      </c>
      <c r="J142" s="47">
        <v>741955.11</v>
      </c>
      <c r="K142" s="47">
        <v>662441.9099999999</v>
      </c>
      <c r="L142" s="47">
        <v>719839.54</v>
      </c>
      <c r="M142" s="47">
        <v>878888.59</v>
      </c>
      <c r="N142" s="47">
        <f aca="true" t="shared" si="2" ref="N142:N198">SUM(B142:M142)</f>
        <v>9199808.840000002</v>
      </c>
    </row>
    <row r="143" spans="1:14" ht="15">
      <c r="A143" s="52"/>
      <c r="B143" s="47"/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>
        <v>0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/>
    </row>
    <row r="144" spans="1:14" ht="15">
      <c r="A144" s="52" t="s">
        <v>159</v>
      </c>
      <c r="B144" s="47">
        <v>287000.44</v>
      </c>
      <c r="C144" s="47">
        <v>306779.74</v>
      </c>
      <c r="D144" s="47">
        <v>303580.69</v>
      </c>
      <c r="E144" s="47">
        <v>300094.41</v>
      </c>
      <c r="F144" s="47">
        <v>284103.6</v>
      </c>
      <c r="G144" s="47">
        <v>331636.17</v>
      </c>
      <c r="H144" s="47">
        <v>274575.26</v>
      </c>
      <c r="I144" s="47">
        <v>248598.51</v>
      </c>
      <c r="J144" s="47">
        <v>279743.3</v>
      </c>
      <c r="K144" s="47">
        <v>249764.01</v>
      </c>
      <c r="L144" s="47">
        <v>271404.95</v>
      </c>
      <c r="M144" s="47">
        <v>331372.07</v>
      </c>
      <c r="N144" s="47">
        <f t="shared" si="2"/>
        <v>3468653.15</v>
      </c>
    </row>
    <row r="145" spans="1:14" ht="15">
      <c r="A145" s="52"/>
      <c r="B145" s="47"/>
      <c r="C145" s="47">
        <v>0</v>
      </c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/>
    </row>
    <row r="146" spans="1:14" ht="15">
      <c r="A146" s="51" t="s">
        <v>66</v>
      </c>
      <c r="B146" s="47"/>
      <c r="C146" s="47">
        <v>0</v>
      </c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/>
    </row>
    <row r="147" spans="1:14" ht="15">
      <c r="A147" s="52" t="s">
        <v>160</v>
      </c>
      <c r="B147" s="47">
        <v>28326.54</v>
      </c>
      <c r="C147" s="47">
        <v>29983.18</v>
      </c>
      <c r="D147" s="47">
        <v>29811.89</v>
      </c>
      <c r="E147" s="47">
        <v>29469.53</v>
      </c>
      <c r="F147" s="47">
        <v>27899.22</v>
      </c>
      <c r="G147" s="47">
        <v>32566.96</v>
      </c>
      <c r="H147" s="47">
        <v>26963.53</v>
      </c>
      <c r="I147" s="47">
        <v>24412.59</v>
      </c>
      <c r="J147" s="47">
        <v>27471.03</v>
      </c>
      <c r="K147" s="47">
        <v>24527.04</v>
      </c>
      <c r="L147" s="47">
        <v>26652.2</v>
      </c>
      <c r="M147" s="47">
        <v>32541.02</v>
      </c>
      <c r="N147" s="47">
        <f t="shared" si="2"/>
        <v>340624.73</v>
      </c>
    </row>
    <row r="148" spans="1:14" ht="15">
      <c r="A148" s="52" t="s">
        <v>161</v>
      </c>
      <c r="B148" s="47">
        <v>2328.75</v>
      </c>
      <c r="C148" s="47">
        <v>2525.83</v>
      </c>
      <c r="D148" s="47">
        <v>2481.99</v>
      </c>
      <c r="E148" s="47">
        <v>2453.48</v>
      </c>
      <c r="F148" s="47">
        <v>2322.75</v>
      </c>
      <c r="G148" s="47">
        <v>2711.36</v>
      </c>
      <c r="H148" s="47">
        <v>2244.85</v>
      </c>
      <c r="I148" s="47">
        <v>2032.47</v>
      </c>
      <c r="J148" s="47">
        <v>2287.1</v>
      </c>
      <c r="K148" s="47">
        <v>2042</v>
      </c>
      <c r="L148" s="47">
        <v>2218.93</v>
      </c>
      <c r="M148" s="47">
        <v>2709.2</v>
      </c>
      <c r="N148" s="47">
        <f t="shared" si="2"/>
        <v>28358.71</v>
      </c>
    </row>
    <row r="149" spans="1:14" ht="15">
      <c r="A149" s="52" t="s">
        <v>162</v>
      </c>
      <c r="B149" s="47">
        <v>81351.62</v>
      </c>
      <c r="C149" s="47">
        <v>86253.65</v>
      </c>
      <c r="D149" s="47">
        <v>85691.18</v>
      </c>
      <c r="E149" s="47">
        <v>84707.11</v>
      </c>
      <c r="F149" s="47">
        <v>80193.41</v>
      </c>
      <c r="G149" s="47">
        <v>93610.35</v>
      </c>
      <c r="H149" s="47">
        <v>77503.87</v>
      </c>
      <c r="I149" s="47">
        <v>70171.46</v>
      </c>
      <c r="J149" s="47">
        <v>78962.64</v>
      </c>
      <c r="K149" s="47">
        <v>70500.44</v>
      </c>
      <c r="L149" s="47">
        <v>76608.99</v>
      </c>
      <c r="M149" s="47">
        <v>93535.8</v>
      </c>
      <c r="N149" s="47">
        <f t="shared" si="2"/>
        <v>979090.52</v>
      </c>
    </row>
    <row r="150" spans="1:14" ht="15">
      <c r="A150" s="52" t="s">
        <v>163</v>
      </c>
      <c r="B150" s="47">
        <v>262.03</v>
      </c>
      <c r="C150" s="47">
        <v>282.24</v>
      </c>
      <c r="D150" s="47">
        <v>278.27</v>
      </c>
      <c r="E150" s="47">
        <v>275.08</v>
      </c>
      <c r="F150" s="47">
        <v>260.42</v>
      </c>
      <c r="G150" s="47">
        <v>303.99</v>
      </c>
      <c r="H150" s="47">
        <v>251.68</v>
      </c>
      <c r="I150" s="47">
        <v>227.87</v>
      </c>
      <c r="J150" s="47">
        <v>256.42</v>
      </c>
      <c r="K150" s="47">
        <v>228.94</v>
      </c>
      <c r="L150" s="47">
        <v>248.78</v>
      </c>
      <c r="M150" s="47">
        <v>303.75</v>
      </c>
      <c r="N150" s="47">
        <f t="shared" si="2"/>
        <v>3179.4700000000003</v>
      </c>
    </row>
    <row r="151" spans="1:14" ht="15">
      <c r="A151" s="52" t="s">
        <v>164</v>
      </c>
      <c r="B151" s="47">
        <v>2666.63</v>
      </c>
      <c r="C151" s="47">
        <v>2895.84</v>
      </c>
      <c r="D151" s="47">
        <v>2843.92</v>
      </c>
      <c r="E151" s="47">
        <v>2811.26</v>
      </c>
      <c r="F151" s="47">
        <v>2661.46</v>
      </c>
      <c r="G151" s="47">
        <v>3106.74</v>
      </c>
      <c r="H151" s="47">
        <v>2572.2</v>
      </c>
      <c r="I151" s="47">
        <v>2328.85</v>
      </c>
      <c r="J151" s="47">
        <v>2620.61</v>
      </c>
      <c r="K151" s="47">
        <v>2339.77</v>
      </c>
      <c r="L151" s="47">
        <v>2542.5</v>
      </c>
      <c r="M151" s="47">
        <v>3104.26</v>
      </c>
      <c r="N151" s="47">
        <f t="shared" si="2"/>
        <v>32494.04</v>
      </c>
    </row>
    <row r="152" spans="1:14" ht="15">
      <c r="A152" s="52" t="s">
        <v>165</v>
      </c>
      <c r="B152" s="47">
        <v>3331.22</v>
      </c>
      <c r="C152" s="47">
        <v>3617.57</v>
      </c>
      <c r="D152" s="47">
        <v>3552.69</v>
      </c>
      <c r="E152" s="47">
        <v>3511.89</v>
      </c>
      <c r="F152" s="47">
        <v>3324.76</v>
      </c>
      <c r="G152" s="47">
        <v>3881.01</v>
      </c>
      <c r="H152" s="47">
        <v>3213.25</v>
      </c>
      <c r="I152" s="47">
        <v>2909.26</v>
      </c>
      <c r="J152" s="47">
        <v>3273.73</v>
      </c>
      <c r="K152" s="47">
        <v>2922.89</v>
      </c>
      <c r="L152" s="47">
        <v>3176.15</v>
      </c>
      <c r="M152" s="47">
        <v>3877.92</v>
      </c>
      <c r="N152" s="47">
        <f t="shared" si="2"/>
        <v>40592.340000000004</v>
      </c>
    </row>
    <row r="153" spans="1:14" ht="15">
      <c r="A153" s="52" t="s">
        <v>166</v>
      </c>
      <c r="B153" s="47">
        <v>2673.04</v>
      </c>
      <c r="C153" s="47">
        <v>2886.75</v>
      </c>
      <c r="D153" s="47">
        <v>2842.55</v>
      </c>
      <c r="E153" s="47">
        <v>2809.9</v>
      </c>
      <c r="F153" s="47">
        <v>2660.17</v>
      </c>
      <c r="G153" s="47">
        <v>3105.24</v>
      </c>
      <c r="H153" s="47">
        <v>2570.96</v>
      </c>
      <c r="I153" s="47">
        <v>2327.73</v>
      </c>
      <c r="J153" s="47">
        <v>2619.35</v>
      </c>
      <c r="K153" s="47">
        <v>2338.64</v>
      </c>
      <c r="L153" s="47">
        <v>2541.27</v>
      </c>
      <c r="M153" s="47">
        <v>3102.77</v>
      </c>
      <c r="N153" s="47">
        <f t="shared" si="2"/>
        <v>32478.37</v>
      </c>
    </row>
    <row r="154" spans="1:14" ht="15">
      <c r="A154" s="52" t="s">
        <v>167</v>
      </c>
      <c r="B154" s="47">
        <v>772.58</v>
      </c>
      <c r="C154" s="47">
        <v>791.87</v>
      </c>
      <c r="D154" s="47">
        <v>799.86</v>
      </c>
      <c r="E154" s="47">
        <v>790.67</v>
      </c>
      <c r="F154" s="47">
        <v>748.54</v>
      </c>
      <c r="G154" s="47">
        <v>873.77</v>
      </c>
      <c r="H154" s="47">
        <v>723.43</v>
      </c>
      <c r="I154" s="47">
        <v>654.99</v>
      </c>
      <c r="J154" s="47">
        <v>737.05</v>
      </c>
      <c r="K154" s="47">
        <v>658.06</v>
      </c>
      <c r="L154" s="47">
        <v>715.08</v>
      </c>
      <c r="M154" s="47">
        <v>873.08</v>
      </c>
      <c r="N154" s="47">
        <f t="shared" si="2"/>
        <v>9138.98</v>
      </c>
    </row>
    <row r="155" spans="1:14" ht="15">
      <c r="A155" s="52" t="s">
        <v>168</v>
      </c>
      <c r="B155" s="47">
        <v>13359.03</v>
      </c>
      <c r="C155" s="47">
        <v>14329.9</v>
      </c>
      <c r="D155" s="47">
        <v>14156.46</v>
      </c>
      <c r="E155" s="47">
        <v>13993.89</v>
      </c>
      <c r="F155" s="47">
        <v>13248.21</v>
      </c>
      <c r="G155" s="47">
        <v>15464.73</v>
      </c>
      <c r="H155" s="47">
        <v>12803.89</v>
      </c>
      <c r="I155" s="47">
        <v>11592.55</v>
      </c>
      <c r="J155" s="47">
        <v>13044.88</v>
      </c>
      <c r="K155" s="47">
        <v>11646.9</v>
      </c>
      <c r="L155" s="47">
        <v>12656.05</v>
      </c>
      <c r="M155" s="47">
        <v>15452.41</v>
      </c>
      <c r="N155" s="47">
        <f t="shared" si="2"/>
        <v>161748.9</v>
      </c>
    </row>
    <row r="156" spans="1:14" ht="15">
      <c r="A156" s="52"/>
      <c r="B156" s="47"/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v>0</v>
      </c>
      <c r="K156" s="47">
        <v>0</v>
      </c>
      <c r="L156" s="47">
        <v>0</v>
      </c>
      <c r="M156" s="47">
        <v>0</v>
      </c>
      <c r="N156" s="47"/>
    </row>
    <row r="157" spans="1:14" ht="15">
      <c r="A157" s="53" t="s">
        <v>169</v>
      </c>
      <c r="B157" s="54">
        <v>1186700.3699999999</v>
      </c>
      <c r="C157" s="54">
        <v>1260584.2000000002</v>
      </c>
      <c r="D157" s="54">
        <v>1251217.78</v>
      </c>
      <c r="E157" s="54">
        <v>1236848.9799999997</v>
      </c>
      <c r="F157" s="54">
        <v>1170942.33</v>
      </c>
      <c r="G157" s="54">
        <v>1366849.3599999999</v>
      </c>
      <c r="H157" s="54">
        <v>1131670.9799999997</v>
      </c>
      <c r="I157" s="54">
        <v>1024606.92</v>
      </c>
      <c r="J157" s="54">
        <v>1152971.22</v>
      </c>
      <c r="K157" s="54">
        <v>1029410.6</v>
      </c>
      <c r="L157" s="54">
        <v>1118604.4400000002</v>
      </c>
      <c r="M157" s="54">
        <v>1365760.8699999999</v>
      </c>
      <c r="N157" s="54">
        <f t="shared" si="2"/>
        <v>14296168.049999999</v>
      </c>
    </row>
    <row r="158" spans="1:14" ht="15">
      <c r="A158" s="55"/>
      <c r="B158" s="47"/>
      <c r="C158" s="47">
        <v>0</v>
      </c>
      <c r="D158" s="47">
        <v>0</v>
      </c>
      <c r="E158" s="47">
        <v>0</v>
      </c>
      <c r="F158" s="47">
        <v>0</v>
      </c>
      <c r="G158" s="47">
        <v>0</v>
      </c>
      <c r="H158" s="47">
        <v>0</v>
      </c>
      <c r="I158" s="47">
        <v>0</v>
      </c>
      <c r="J158" s="47">
        <v>0</v>
      </c>
      <c r="K158" s="47">
        <v>0</v>
      </c>
      <c r="L158" s="47">
        <v>0</v>
      </c>
      <c r="M158" s="47">
        <v>0</v>
      </c>
      <c r="N158" s="47"/>
    </row>
    <row r="159" spans="1:14" ht="15">
      <c r="A159" s="51" t="s">
        <v>170</v>
      </c>
      <c r="B159" s="47"/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0</v>
      </c>
      <c r="K159" s="47">
        <v>0</v>
      </c>
      <c r="L159" s="47">
        <v>0</v>
      </c>
      <c r="M159" s="47">
        <v>0</v>
      </c>
      <c r="N159" s="47"/>
    </row>
    <row r="160" spans="1:14" ht="15">
      <c r="A160" s="51" t="s">
        <v>133</v>
      </c>
      <c r="B160" s="47"/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/>
    </row>
    <row r="161" spans="1:14" ht="15">
      <c r="A161" s="52" t="s">
        <v>171</v>
      </c>
      <c r="B161" s="47">
        <v>296.17</v>
      </c>
      <c r="C161" s="47">
        <v>296.17</v>
      </c>
      <c r="D161" s="47">
        <v>296.17</v>
      </c>
      <c r="E161" s="47">
        <v>296.17</v>
      </c>
      <c r="F161" s="47">
        <v>296.17</v>
      </c>
      <c r="G161" s="47">
        <v>296.17</v>
      </c>
      <c r="H161" s="47">
        <v>296.17</v>
      </c>
      <c r="I161" s="47">
        <v>296.17</v>
      </c>
      <c r="J161" s="47">
        <v>296.17</v>
      </c>
      <c r="K161" s="47">
        <v>296.17</v>
      </c>
      <c r="L161" s="47">
        <v>296.17</v>
      </c>
      <c r="M161" s="47">
        <v>296.17</v>
      </c>
      <c r="N161" s="47">
        <f t="shared" si="2"/>
        <v>3554.0400000000004</v>
      </c>
    </row>
    <row r="162" spans="1:14" ht="15">
      <c r="A162" s="52"/>
      <c r="B162" s="47"/>
      <c r="C162" s="47">
        <v>0</v>
      </c>
      <c r="D162" s="47">
        <v>0</v>
      </c>
      <c r="E162" s="47">
        <v>0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/>
    </row>
    <row r="163" spans="1:14" ht="15">
      <c r="A163" s="51" t="s">
        <v>71</v>
      </c>
      <c r="B163" s="47"/>
      <c r="C163" s="47">
        <v>0</v>
      </c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/>
    </row>
    <row r="164" spans="1:14" ht="15">
      <c r="A164" s="52" t="s">
        <v>172</v>
      </c>
      <c r="B164" s="47">
        <v>274466.8694000001</v>
      </c>
      <c r="C164" s="47">
        <v>296122.45</v>
      </c>
      <c r="D164" s="47">
        <v>293970.36939999997</v>
      </c>
      <c r="E164" s="47">
        <v>279425.8194</v>
      </c>
      <c r="F164" s="47">
        <v>285433.68940000003</v>
      </c>
      <c r="G164" s="47">
        <v>327163.7494</v>
      </c>
      <c r="H164" s="47">
        <v>297356.3394</v>
      </c>
      <c r="I164" s="47">
        <v>291733.94940000004</v>
      </c>
      <c r="J164" s="47">
        <v>320908.1194000001</v>
      </c>
      <c r="K164" s="47">
        <v>303322.74940000003</v>
      </c>
      <c r="L164" s="47">
        <v>286044.63940000004</v>
      </c>
      <c r="M164" s="47">
        <v>304638.60940000013</v>
      </c>
      <c r="N164" s="47">
        <f t="shared" si="2"/>
        <v>3560587.3534000004</v>
      </c>
    </row>
    <row r="165" spans="1:14" ht="15">
      <c r="A165" s="52"/>
      <c r="B165" s="47"/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/>
    </row>
    <row r="166" spans="1:14" ht="15">
      <c r="A166" s="52" t="s">
        <v>173</v>
      </c>
      <c r="B166" s="47">
        <v>1150.63</v>
      </c>
      <c r="C166" s="47">
        <v>1222.57</v>
      </c>
      <c r="D166" s="47">
        <v>1222.68</v>
      </c>
      <c r="E166" s="47">
        <v>1162.19</v>
      </c>
      <c r="F166" s="47">
        <v>1187.17</v>
      </c>
      <c r="G166" s="47">
        <v>1360.74</v>
      </c>
      <c r="H166" s="47">
        <v>1236.76</v>
      </c>
      <c r="I166" s="47">
        <v>1213.38</v>
      </c>
      <c r="J166" s="47">
        <v>1334.72</v>
      </c>
      <c r="K166" s="47">
        <v>1259.23</v>
      </c>
      <c r="L166" s="47">
        <v>1189.72</v>
      </c>
      <c r="M166" s="47">
        <v>1267.05</v>
      </c>
      <c r="N166" s="47">
        <f t="shared" si="2"/>
        <v>14806.839999999997</v>
      </c>
    </row>
    <row r="167" spans="1:14" ht="15">
      <c r="A167" s="52" t="s">
        <v>174</v>
      </c>
      <c r="B167" s="47">
        <v>17112.04</v>
      </c>
      <c r="C167" s="47">
        <v>18346.57</v>
      </c>
      <c r="D167" s="47">
        <v>18268.45</v>
      </c>
      <c r="E167" s="47">
        <v>17364.59</v>
      </c>
      <c r="F167" s="47">
        <v>17737.94</v>
      </c>
      <c r="G167" s="47">
        <v>20331.21</v>
      </c>
      <c r="H167" s="47">
        <v>18478.86</v>
      </c>
      <c r="I167" s="47">
        <v>18129.47</v>
      </c>
      <c r="J167" s="47">
        <v>19942.46</v>
      </c>
      <c r="K167" s="47">
        <v>18844.14</v>
      </c>
      <c r="L167" s="47">
        <v>17775.91</v>
      </c>
      <c r="M167" s="47">
        <v>18931.41</v>
      </c>
      <c r="N167" s="47">
        <f t="shared" si="2"/>
        <v>221263.05</v>
      </c>
    </row>
    <row r="168" spans="1:14" ht="15">
      <c r="A168" s="52" t="s">
        <v>175</v>
      </c>
      <c r="B168" s="47">
        <v>1540.23</v>
      </c>
      <c r="C168" s="47">
        <v>1625.55</v>
      </c>
      <c r="D168" s="47">
        <v>1631.03</v>
      </c>
      <c r="E168" s="47">
        <v>1550.33</v>
      </c>
      <c r="F168" s="47">
        <v>1583.66</v>
      </c>
      <c r="G168" s="47">
        <v>1815.19</v>
      </c>
      <c r="H168" s="47">
        <v>1649.81</v>
      </c>
      <c r="I168" s="47">
        <v>1618.62</v>
      </c>
      <c r="J168" s="47">
        <v>1780.48</v>
      </c>
      <c r="K168" s="47">
        <v>1679.06</v>
      </c>
      <c r="L168" s="47">
        <v>1587.05</v>
      </c>
      <c r="M168" s="47">
        <v>1690.22</v>
      </c>
      <c r="N168" s="47">
        <f t="shared" si="2"/>
        <v>19751.23</v>
      </c>
    </row>
    <row r="169" spans="1:14" ht="15">
      <c r="A169" s="52"/>
      <c r="B169" s="47"/>
      <c r="C169" s="47"/>
      <c r="D169" s="47"/>
      <c r="E169" s="47"/>
      <c r="F169" s="47"/>
      <c r="G169" s="47"/>
      <c r="H169" s="47"/>
      <c r="J169" s="47"/>
      <c r="K169" s="47"/>
      <c r="L169" s="47"/>
      <c r="M169" s="47"/>
      <c r="N169" s="47"/>
    </row>
    <row r="170" spans="1:14" ht="15">
      <c r="A170" s="51" t="s">
        <v>66</v>
      </c>
      <c r="B170" s="47"/>
      <c r="C170" s="47"/>
      <c r="D170" s="47"/>
      <c r="E170" s="47"/>
      <c r="F170" s="47"/>
      <c r="G170" s="47"/>
      <c r="H170" s="47"/>
      <c r="J170" s="47"/>
      <c r="K170" s="47"/>
      <c r="L170" s="47"/>
      <c r="M170" s="47"/>
      <c r="N170" s="47"/>
    </row>
    <row r="171" spans="1:14" ht="15">
      <c r="A171" s="52" t="s">
        <v>176</v>
      </c>
      <c r="B171" s="47">
        <v>53597.22</v>
      </c>
      <c r="C171" s="47">
        <v>57734.04</v>
      </c>
      <c r="D171" s="47">
        <v>57358.4</v>
      </c>
      <c r="E171" s="47">
        <v>54520.53</v>
      </c>
      <c r="F171" s="47">
        <v>55692.76</v>
      </c>
      <c r="G171" s="47">
        <v>63834.97</v>
      </c>
      <c r="H171" s="47">
        <v>58019.06</v>
      </c>
      <c r="I171" s="47">
        <v>56922.04</v>
      </c>
      <c r="J171" s="47">
        <v>62614.4</v>
      </c>
      <c r="K171" s="47">
        <v>59175.09</v>
      </c>
      <c r="L171" s="47">
        <v>55811.97</v>
      </c>
      <c r="M171" s="47">
        <v>59439.95</v>
      </c>
      <c r="N171" s="47">
        <f t="shared" si="2"/>
        <v>694720.4299999999</v>
      </c>
    </row>
    <row r="172" spans="1:14" ht="15">
      <c r="A172" s="52"/>
      <c r="B172" s="47"/>
      <c r="C172" s="47"/>
      <c r="D172" s="47"/>
      <c r="E172" s="47"/>
      <c r="F172" s="47"/>
      <c r="G172" s="47"/>
      <c r="H172" s="47"/>
      <c r="J172" s="47"/>
      <c r="K172" s="47"/>
      <c r="L172" s="47"/>
      <c r="M172" s="47"/>
      <c r="N172" s="47"/>
    </row>
    <row r="173" spans="1:14" ht="15">
      <c r="A173" s="53" t="s">
        <v>177</v>
      </c>
      <c r="B173" s="54">
        <v>348163.1594</v>
      </c>
      <c r="C173" s="54">
        <v>375347.35</v>
      </c>
      <c r="D173" s="54">
        <v>372747.0994</v>
      </c>
      <c r="E173" s="54">
        <v>354319.6294</v>
      </c>
      <c r="F173" s="54">
        <v>361931.3894</v>
      </c>
      <c r="G173" s="54">
        <v>414802.0294</v>
      </c>
      <c r="H173" s="54">
        <v>377036.9994</v>
      </c>
      <c r="I173" s="54">
        <v>369913.62940000003</v>
      </c>
      <c r="J173" s="54">
        <v>406876.34940000006</v>
      </c>
      <c r="K173" s="54">
        <v>384576.43940000003</v>
      </c>
      <c r="L173" s="54">
        <v>362705.45939999993</v>
      </c>
      <c r="M173" s="54">
        <v>386263.40940000006</v>
      </c>
      <c r="N173" s="54">
        <f t="shared" si="2"/>
        <v>4514682.9434</v>
      </c>
    </row>
    <row r="174" spans="1:14" ht="15">
      <c r="A174" s="55"/>
      <c r="B174" s="47"/>
      <c r="C174" s="47"/>
      <c r="D174" s="47"/>
      <c r="E174" s="47"/>
      <c r="F174" s="47"/>
      <c r="G174" s="47"/>
      <c r="H174" s="47"/>
      <c r="J174" s="47"/>
      <c r="K174" s="47"/>
      <c r="L174" s="47"/>
      <c r="M174" s="47"/>
      <c r="N174" s="47"/>
    </row>
    <row r="175" spans="1:14" ht="15">
      <c r="A175" s="51" t="s">
        <v>178</v>
      </c>
      <c r="B175" s="47"/>
      <c r="C175" s="47"/>
      <c r="D175" s="47"/>
      <c r="E175" s="47"/>
      <c r="F175" s="47"/>
      <c r="G175" s="47"/>
      <c r="H175" s="47"/>
      <c r="J175" s="47"/>
      <c r="K175" s="47"/>
      <c r="L175" s="47"/>
      <c r="M175" s="47"/>
      <c r="N175" s="47"/>
    </row>
    <row r="176" spans="1:14" ht="15">
      <c r="A176" s="51" t="s">
        <v>71</v>
      </c>
      <c r="B176" s="47"/>
      <c r="C176" s="47"/>
      <c r="D176" s="47"/>
      <c r="E176" s="47"/>
      <c r="F176" s="47"/>
      <c r="G176" s="47"/>
      <c r="H176" s="47"/>
      <c r="J176" s="47"/>
      <c r="K176" s="47"/>
      <c r="L176" s="47"/>
      <c r="M176" s="47"/>
      <c r="N176" s="47"/>
    </row>
    <row r="177" spans="1:14" ht="15">
      <c r="A177" s="52" t="s">
        <v>179</v>
      </c>
      <c r="B177" s="47">
        <v>92113.58806666665</v>
      </c>
      <c r="C177" s="47">
        <v>96335.78</v>
      </c>
      <c r="D177" s="47">
        <v>103600.43</v>
      </c>
      <c r="E177" s="47">
        <v>101197.79000000001</v>
      </c>
      <c r="F177" s="47">
        <v>90614.42</v>
      </c>
      <c r="G177" s="47">
        <v>113831.66</v>
      </c>
      <c r="H177" s="47">
        <v>101147.71</v>
      </c>
      <c r="I177" s="47">
        <v>98701.34</v>
      </c>
      <c r="J177" s="47">
        <v>105330.75</v>
      </c>
      <c r="K177" s="47">
        <v>102723.47</v>
      </c>
      <c r="L177" s="47">
        <v>97733.91</v>
      </c>
      <c r="M177" s="47">
        <v>130394.60999999996</v>
      </c>
      <c r="N177" s="47">
        <f t="shared" si="2"/>
        <v>1233725.4580666663</v>
      </c>
    </row>
    <row r="178" spans="1:14" ht="15">
      <c r="A178" s="52"/>
      <c r="B178" s="47"/>
      <c r="C178" s="47"/>
      <c r="D178" s="47"/>
      <c r="E178" s="47"/>
      <c r="F178" s="47"/>
      <c r="G178" s="47"/>
      <c r="H178" s="47"/>
      <c r="J178" s="47"/>
      <c r="K178" s="47"/>
      <c r="L178" s="47"/>
      <c r="M178" s="47"/>
      <c r="N178" s="47"/>
    </row>
    <row r="179" spans="1:14" ht="15">
      <c r="A179" s="52" t="s">
        <v>180</v>
      </c>
      <c r="B179" s="47">
        <v>10336.54</v>
      </c>
      <c r="C179" s="47">
        <v>10810.33</v>
      </c>
      <c r="D179" s="47">
        <v>11625.53</v>
      </c>
      <c r="E179" s="47">
        <v>11355.92</v>
      </c>
      <c r="F179" s="47">
        <v>10168.3</v>
      </c>
      <c r="G179" s="47">
        <v>12773.63</v>
      </c>
      <c r="H179" s="47">
        <v>11350.3</v>
      </c>
      <c r="I179" s="47">
        <v>11075.78</v>
      </c>
      <c r="J179" s="47">
        <v>11819.7</v>
      </c>
      <c r="K179" s="47">
        <v>11511.14</v>
      </c>
      <c r="L179" s="47">
        <v>10967.22</v>
      </c>
      <c r="M179" s="47">
        <v>14279.36</v>
      </c>
      <c r="N179" s="47">
        <f t="shared" si="2"/>
        <v>138073.75</v>
      </c>
    </row>
    <row r="180" spans="1:14" ht="15">
      <c r="A180" s="52"/>
      <c r="B180" s="47"/>
      <c r="C180" s="47"/>
      <c r="D180" s="47"/>
      <c r="E180" s="47"/>
      <c r="F180" s="47"/>
      <c r="G180" s="47"/>
      <c r="H180" s="47"/>
      <c r="J180" s="47"/>
      <c r="K180" s="47"/>
      <c r="L180" s="47"/>
      <c r="M180" s="47"/>
      <c r="N180" s="47"/>
    </row>
    <row r="181" spans="1:14" ht="15">
      <c r="A181" s="52" t="s">
        <v>181</v>
      </c>
      <c r="B181" s="47">
        <v>1568.31</v>
      </c>
      <c r="C181" s="47">
        <v>1640.2</v>
      </c>
      <c r="D181" s="47">
        <v>1763.88</v>
      </c>
      <c r="E181" s="47">
        <v>1722.97</v>
      </c>
      <c r="F181" s="47">
        <v>1542.78</v>
      </c>
      <c r="G181" s="47">
        <v>1938.08</v>
      </c>
      <c r="H181" s="47">
        <v>1722.12</v>
      </c>
      <c r="I181" s="47">
        <v>1680.47</v>
      </c>
      <c r="J181" s="47">
        <v>1793.34</v>
      </c>
      <c r="K181" s="47">
        <v>1747.29</v>
      </c>
      <c r="L181" s="47">
        <v>1664</v>
      </c>
      <c r="M181" s="47">
        <v>2183.48</v>
      </c>
      <c r="N181" s="47">
        <f t="shared" si="2"/>
        <v>20966.92</v>
      </c>
    </row>
    <row r="182" spans="1:14" ht="15">
      <c r="A182" s="52" t="s">
        <v>182</v>
      </c>
      <c r="B182" s="47">
        <v>2841.62</v>
      </c>
      <c r="C182" s="47">
        <v>2971.87</v>
      </c>
      <c r="D182" s="47">
        <v>3195.98</v>
      </c>
      <c r="E182" s="47">
        <v>3121.86</v>
      </c>
      <c r="F182" s="47">
        <v>2795.37</v>
      </c>
      <c r="G182" s="47">
        <v>3511.6</v>
      </c>
      <c r="H182" s="47">
        <v>3120.31</v>
      </c>
      <c r="I182" s="47">
        <v>3044.85</v>
      </c>
      <c r="J182" s="47">
        <v>3249.36</v>
      </c>
      <c r="K182" s="47">
        <v>3165.77</v>
      </c>
      <c r="L182" s="47">
        <v>3015</v>
      </c>
      <c r="M182" s="47">
        <v>3952.99</v>
      </c>
      <c r="N182" s="47">
        <f t="shared" si="2"/>
        <v>37986.579999999994</v>
      </c>
    </row>
    <row r="183" spans="1:14" ht="15">
      <c r="A183" s="52" t="s">
        <v>183</v>
      </c>
      <c r="B183" s="47">
        <v>3788.24</v>
      </c>
      <c r="C183" s="47">
        <v>3961.88</v>
      </c>
      <c r="D183" s="47">
        <v>4260.64</v>
      </c>
      <c r="E183" s="47">
        <v>4161.83</v>
      </c>
      <c r="F183" s="47">
        <v>3726.58</v>
      </c>
      <c r="G183" s="47">
        <v>4681.41</v>
      </c>
      <c r="H183" s="47">
        <v>4159.77</v>
      </c>
      <c r="I183" s="47">
        <v>4059.16</v>
      </c>
      <c r="J183" s="47">
        <v>4331.8</v>
      </c>
      <c r="K183" s="47">
        <v>4218.38</v>
      </c>
      <c r="L183" s="47">
        <v>4019.38</v>
      </c>
      <c r="M183" s="47">
        <v>5225.72</v>
      </c>
      <c r="N183" s="47">
        <f t="shared" si="2"/>
        <v>50594.78999999999</v>
      </c>
    </row>
    <row r="184" spans="1:14" ht="15">
      <c r="A184" s="52"/>
      <c r="B184" s="47"/>
      <c r="C184" s="47"/>
      <c r="D184" s="47"/>
      <c r="E184" s="47"/>
      <c r="F184" s="47"/>
      <c r="G184" s="47"/>
      <c r="H184" s="47"/>
      <c r="J184" s="47"/>
      <c r="K184" s="47"/>
      <c r="L184" s="47"/>
      <c r="M184" s="47"/>
      <c r="N184" s="47"/>
    </row>
    <row r="185" spans="1:14" ht="15">
      <c r="A185" s="51" t="s">
        <v>66</v>
      </c>
      <c r="B185" s="47"/>
      <c r="C185" s="47"/>
      <c r="D185" s="47"/>
      <c r="E185" s="47"/>
      <c r="F185" s="47"/>
      <c r="G185" s="47"/>
      <c r="H185" s="47"/>
      <c r="J185" s="47"/>
      <c r="K185" s="47"/>
      <c r="L185" s="47"/>
      <c r="M185" s="47"/>
      <c r="N185" s="47"/>
    </row>
    <row r="186" spans="1:14" ht="15">
      <c r="A186" s="52" t="s">
        <v>184</v>
      </c>
      <c r="B186" s="47">
        <v>9713.28</v>
      </c>
      <c r="C186" s="47">
        <v>10158.51</v>
      </c>
      <c r="D186" s="47">
        <v>10924.56</v>
      </c>
      <c r="E186" s="47">
        <v>10671.2</v>
      </c>
      <c r="F186" s="47">
        <v>9555.19</v>
      </c>
      <c r="G186" s="47">
        <v>12003.43</v>
      </c>
      <c r="H186" s="47">
        <v>10665.92</v>
      </c>
      <c r="I186" s="47">
        <v>10407.95</v>
      </c>
      <c r="J186" s="47">
        <v>11107.02</v>
      </c>
      <c r="K186" s="47">
        <v>10828.29</v>
      </c>
      <c r="L186" s="47">
        <v>10305.94</v>
      </c>
      <c r="M186" s="47">
        <v>13666.28</v>
      </c>
      <c r="N186" s="47">
        <f t="shared" si="2"/>
        <v>130007.57</v>
      </c>
    </row>
    <row r="187" spans="1:14" ht="15">
      <c r="A187" s="52" t="s">
        <v>185</v>
      </c>
      <c r="B187" s="47">
        <v>3657.69</v>
      </c>
      <c r="C187" s="47">
        <v>3825.35</v>
      </c>
      <c r="D187" s="47">
        <v>4113.81</v>
      </c>
      <c r="E187" s="47">
        <v>4018.41</v>
      </c>
      <c r="F187" s="47">
        <v>3598.16</v>
      </c>
      <c r="G187" s="47">
        <v>4520.08</v>
      </c>
      <c r="H187" s="47">
        <v>4016.42</v>
      </c>
      <c r="I187" s="47">
        <v>3919.28</v>
      </c>
      <c r="J187" s="47">
        <v>4182.52</v>
      </c>
      <c r="K187" s="47">
        <v>4073.3</v>
      </c>
      <c r="L187" s="47">
        <v>3880.86</v>
      </c>
      <c r="M187" s="47">
        <v>5052.12</v>
      </c>
      <c r="N187" s="47">
        <f t="shared" si="2"/>
        <v>48858.00000000001</v>
      </c>
    </row>
    <row r="188" spans="1:14" ht="15">
      <c r="A188" s="52" t="s">
        <v>186</v>
      </c>
      <c r="B188" s="47">
        <v>2076.53</v>
      </c>
      <c r="C188" s="47">
        <v>2171.71</v>
      </c>
      <c r="D188" s="47">
        <v>2335.48</v>
      </c>
      <c r="E188" s="47">
        <v>2281.31</v>
      </c>
      <c r="F188" s="47">
        <v>2042.73</v>
      </c>
      <c r="G188" s="47">
        <v>2566.12</v>
      </c>
      <c r="H188" s="47">
        <v>2280.18</v>
      </c>
      <c r="I188" s="47">
        <v>2225.04</v>
      </c>
      <c r="J188" s="47">
        <v>2374.48</v>
      </c>
      <c r="K188" s="47">
        <v>2311.97</v>
      </c>
      <c r="L188" s="47">
        <v>2203.23</v>
      </c>
      <c r="M188" s="47">
        <v>2856.98</v>
      </c>
      <c r="N188" s="47">
        <f t="shared" si="2"/>
        <v>27725.76</v>
      </c>
    </row>
    <row r="189" spans="1:14" ht="15">
      <c r="A189" s="52"/>
      <c r="B189" s="47"/>
      <c r="C189" s="47"/>
      <c r="D189" s="47"/>
      <c r="E189" s="47"/>
      <c r="F189" s="47"/>
      <c r="G189" s="47"/>
      <c r="H189" s="47"/>
      <c r="J189" s="47"/>
      <c r="K189" s="47"/>
      <c r="L189" s="47"/>
      <c r="M189" s="47"/>
      <c r="N189" s="47"/>
    </row>
    <row r="190" spans="1:14" ht="15">
      <c r="A190" s="53" t="s">
        <v>187</v>
      </c>
      <c r="B190" s="54">
        <v>126095.79806666666</v>
      </c>
      <c r="C190" s="54">
        <v>131875.63</v>
      </c>
      <c r="D190" s="54">
        <v>141820.31</v>
      </c>
      <c r="E190" s="54">
        <v>138531.29</v>
      </c>
      <c r="F190" s="54">
        <v>124043.53</v>
      </c>
      <c r="G190" s="54">
        <v>155826.00999999998</v>
      </c>
      <c r="H190" s="54">
        <v>138462.73</v>
      </c>
      <c r="I190" s="54">
        <v>135113.87000000002</v>
      </c>
      <c r="J190" s="54">
        <v>144188.97</v>
      </c>
      <c r="K190" s="54">
        <v>140579.61</v>
      </c>
      <c r="L190" s="54">
        <v>133789.54</v>
      </c>
      <c r="M190" s="54">
        <v>177611.53999999998</v>
      </c>
      <c r="N190" s="54">
        <f t="shared" si="2"/>
        <v>1687938.8280666666</v>
      </c>
    </row>
    <row r="191" spans="1:14" ht="15">
      <c r="A191" s="55"/>
      <c r="B191" s="47"/>
      <c r="C191" s="47"/>
      <c r="D191" s="47"/>
      <c r="E191" s="47"/>
      <c r="F191" s="47"/>
      <c r="G191" s="47"/>
      <c r="H191" s="47"/>
      <c r="J191" s="47"/>
      <c r="K191" s="47"/>
      <c r="L191" s="47"/>
      <c r="M191" s="47"/>
      <c r="N191" s="47"/>
    </row>
    <row r="192" spans="1:14" ht="15">
      <c r="A192" s="51" t="s">
        <v>188</v>
      </c>
      <c r="B192" s="47"/>
      <c r="C192" s="47"/>
      <c r="D192" s="47"/>
      <c r="E192" s="47"/>
      <c r="F192" s="47"/>
      <c r="G192" s="47"/>
      <c r="H192" s="47"/>
      <c r="J192" s="47"/>
      <c r="K192" s="47"/>
      <c r="L192" s="47"/>
      <c r="M192" s="47"/>
      <c r="N192" s="47"/>
    </row>
    <row r="193" spans="1:14" ht="15">
      <c r="A193" s="51" t="s">
        <v>105</v>
      </c>
      <c r="B193" s="47"/>
      <c r="C193" s="47"/>
      <c r="D193" s="47"/>
      <c r="E193" s="47"/>
      <c r="F193" s="47"/>
      <c r="G193" s="47"/>
      <c r="H193" s="47"/>
      <c r="J193" s="47"/>
      <c r="K193" s="47"/>
      <c r="L193" s="47"/>
      <c r="M193" s="47"/>
      <c r="N193" s="47"/>
    </row>
    <row r="194" spans="1:14" ht="15">
      <c r="A194" s="52" t="s">
        <v>189</v>
      </c>
      <c r="B194" s="47">
        <v>1588.67</v>
      </c>
      <c r="C194" s="47">
        <v>1588.67</v>
      </c>
      <c r="D194" s="47">
        <v>1588.67</v>
      </c>
      <c r="E194" s="47">
        <v>1588.67</v>
      </c>
      <c r="F194" s="47">
        <v>1588.67</v>
      </c>
      <c r="G194" s="47">
        <v>1588.67</v>
      </c>
      <c r="H194" s="47">
        <v>1588.67</v>
      </c>
      <c r="I194" s="47">
        <v>1588.67</v>
      </c>
      <c r="J194" s="47">
        <v>1588.67</v>
      </c>
      <c r="K194" s="47">
        <v>1588.67</v>
      </c>
      <c r="L194" s="47">
        <v>1588.67</v>
      </c>
      <c r="M194" s="47">
        <v>1588.67</v>
      </c>
      <c r="N194" s="47">
        <f t="shared" si="2"/>
        <v>19064.04</v>
      </c>
    </row>
    <row r="195" spans="1:14" ht="15">
      <c r="A195" s="52" t="s">
        <v>190</v>
      </c>
      <c r="B195" s="47">
        <v>191.97</v>
      </c>
      <c r="C195" s="47">
        <v>191.97</v>
      </c>
      <c r="D195" s="47">
        <v>191.97</v>
      </c>
      <c r="E195" s="47">
        <v>191.97</v>
      </c>
      <c r="F195" s="47">
        <v>191.97</v>
      </c>
      <c r="G195" s="47">
        <v>191.97</v>
      </c>
      <c r="H195" s="47">
        <v>191.97</v>
      </c>
      <c r="I195" s="47">
        <v>191.97</v>
      </c>
      <c r="J195" s="47">
        <v>191.97</v>
      </c>
      <c r="K195" s="47">
        <v>191.97</v>
      </c>
      <c r="L195" s="47">
        <v>191.97</v>
      </c>
      <c r="M195" s="47">
        <v>191.97</v>
      </c>
      <c r="N195" s="47">
        <f t="shared" si="2"/>
        <v>2303.64</v>
      </c>
    </row>
    <row r="196" spans="1:14" ht="15">
      <c r="A196" s="52"/>
      <c r="B196" s="47"/>
      <c r="C196" s="47"/>
      <c r="D196" s="47"/>
      <c r="E196" s="47"/>
      <c r="F196" s="47"/>
      <c r="G196" s="47"/>
      <c r="H196" s="47"/>
      <c r="J196" s="47"/>
      <c r="K196" s="47"/>
      <c r="L196" s="47"/>
      <c r="M196" s="47"/>
      <c r="N196" s="47"/>
    </row>
    <row r="197" spans="1:14" ht="15">
      <c r="A197" s="51" t="s">
        <v>71</v>
      </c>
      <c r="B197" s="47"/>
      <c r="C197" s="47"/>
      <c r="D197" s="47"/>
      <c r="E197" s="47"/>
      <c r="F197" s="47"/>
      <c r="G197" s="47"/>
      <c r="H197" s="47"/>
      <c r="J197" s="47"/>
      <c r="K197" s="47"/>
      <c r="L197" s="47"/>
      <c r="M197" s="47"/>
      <c r="N197" s="47"/>
    </row>
    <row r="198" spans="1:14" ht="15">
      <c r="A198" s="52" t="s">
        <v>191</v>
      </c>
      <c r="B198" s="47">
        <v>1139171.0623833332</v>
      </c>
      <c r="C198" s="47">
        <v>1132524.52</v>
      </c>
      <c r="D198" s="47">
        <v>1151685.5300000003</v>
      </c>
      <c r="E198" s="47">
        <v>1144252.49</v>
      </c>
      <c r="F198" s="47">
        <v>1086005.33</v>
      </c>
      <c r="G198" s="47">
        <v>1154538.5500000003</v>
      </c>
      <c r="H198" s="47">
        <v>1094658.24</v>
      </c>
      <c r="I198" s="47">
        <v>1111419.54</v>
      </c>
      <c r="J198" s="47">
        <v>1195256.66</v>
      </c>
      <c r="K198" s="47">
        <v>1151023</v>
      </c>
      <c r="L198" s="47">
        <v>1170613.84</v>
      </c>
      <c r="M198" s="47">
        <v>1191271.8500000008</v>
      </c>
      <c r="N198" s="47">
        <f t="shared" si="2"/>
        <v>13722420.612383336</v>
      </c>
    </row>
    <row r="199" spans="1:13" ht="15">
      <c r="A199" s="52"/>
      <c r="B199" s="47"/>
      <c r="C199" s="47"/>
      <c r="G199" s="47"/>
      <c r="J199" s="47"/>
      <c r="L199" s="47"/>
      <c r="M199" s="47"/>
    </row>
    <row r="200" spans="1:14" ht="15">
      <c r="A200" s="52" t="s">
        <v>192</v>
      </c>
      <c r="B200" s="47">
        <v>11978.42</v>
      </c>
      <c r="C200" s="47">
        <v>11581.33</v>
      </c>
      <c r="D200" s="47">
        <v>12085.55</v>
      </c>
      <c r="E200" s="47">
        <v>12005.45</v>
      </c>
      <c r="F200" s="47">
        <v>11383.9</v>
      </c>
      <c r="G200" s="47">
        <v>12110.17</v>
      </c>
      <c r="H200" s="47">
        <v>11474.6</v>
      </c>
      <c r="I200" s="47">
        <v>11650.3</v>
      </c>
      <c r="J200" s="47">
        <v>12552.83</v>
      </c>
      <c r="K200" s="47">
        <v>12078.41</v>
      </c>
      <c r="L200" s="47">
        <v>12289.52</v>
      </c>
      <c r="M200" s="47">
        <v>12512.13</v>
      </c>
      <c r="N200" s="47">
        <f>SUM(B200:M200)</f>
        <v>143702.61000000002</v>
      </c>
    </row>
    <row r="201" spans="1:14" ht="15">
      <c r="A201" s="52" t="s">
        <v>193</v>
      </c>
      <c r="B201" s="47">
        <v>32858.03</v>
      </c>
      <c r="C201" s="47">
        <v>32930.27</v>
      </c>
      <c r="D201" s="47">
        <v>33351.85</v>
      </c>
      <c r="E201" s="47">
        <v>33137.04</v>
      </c>
      <c r="F201" s="47">
        <v>31452.43</v>
      </c>
      <c r="G201" s="47">
        <v>33435.6</v>
      </c>
      <c r="H201" s="47">
        <v>31703.03</v>
      </c>
      <c r="I201" s="47">
        <v>32188.47</v>
      </c>
      <c r="J201" s="47">
        <v>34611.52</v>
      </c>
      <c r="K201" s="47">
        <v>33332.71</v>
      </c>
      <c r="L201" s="47">
        <v>33898.88</v>
      </c>
      <c r="M201" s="47">
        <v>34495.88</v>
      </c>
      <c r="N201" s="47">
        <f>SUM(B201:M201)</f>
        <v>397395.71</v>
      </c>
    </row>
    <row r="202" spans="1:14" ht="15">
      <c r="A202" s="52"/>
      <c r="B202" s="47"/>
      <c r="C202" s="47"/>
      <c r="D202" s="47"/>
      <c r="E202" s="47"/>
      <c r="G202" s="47"/>
      <c r="J202" s="47"/>
      <c r="L202" s="47"/>
      <c r="N202" s="47"/>
    </row>
    <row r="203" spans="1:14" ht="15">
      <c r="A203" s="51" t="s">
        <v>66</v>
      </c>
      <c r="B203" s="47"/>
      <c r="C203" s="47"/>
      <c r="D203" s="47"/>
      <c r="E203" s="47"/>
      <c r="F203" s="47"/>
      <c r="G203" s="47"/>
      <c r="H203" s="47"/>
      <c r="J203" s="47"/>
      <c r="K203" s="47"/>
      <c r="L203" s="47"/>
      <c r="M203" s="47"/>
      <c r="N203" s="47"/>
    </row>
    <row r="204" spans="1:14" ht="15">
      <c r="A204" s="52" t="s">
        <v>67</v>
      </c>
      <c r="B204" s="47">
        <v>820.04</v>
      </c>
      <c r="C204" s="47">
        <v>817.59</v>
      </c>
      <c r="D204" s="47">
        <v>829.98</v>
      </c>
      <c r="E204" s="47">
        <v>824.74</v>
      </c>
      <c r="F204" s="47">
        <v>783.34</v>
      </c>
      <c r="G204" s="47">
        <v>832.33</v>
      </c>
      <c r="H204" s="47">
        <v>789.58</v>
      </c>
      <c r="I204" s="47">
        <v>801.67</v>
      </c>
      <c r="J204" s="47">
        <v>860.82</v>
      </c>
      <c r="K204" s="47">
        <v>829.51</v>
      </c>
      <c r="L204" s="47">
        <v>843.32</v>
      </c>
      <c r="M204" s="47">
        <v>857.88</v>
      </c>
      <c r="N204" s="47">
        <f aca="true" t="shared" si="3" ref="N204:N213">SUM(B204:M204)</f>
        <v>9890.8</v>
      </c>
    </row>
    <row r="205" spans="1:14" ht="15">
      <c r="A205" s="52" t="s">
        <v>194</v>
      </c>
      <c r="B205" s="47">
        <v>43221.83</v>
      </c>
      <c r="C205" s="47">
        <v>43111.59</v>
      </c>
      <c r="D205" s="47">
        <v>43758.53</v>
      </c>
      <c r="E205" s="47">
        <v>43480.77</v>
      </c>
      <c r="F205" s="47">
        <v>41290.61</v>
      </c>
      <c r="G205" s="47">
        <v>43878.75</v>
      </c>
      <c r="H205" s="47">
        <v>41619.6</v>
      </c>
      <c r="I205" s="47">
        <v>42256.87</v>
      </c>
      <c r="J205" s="47">
        <v>45391.66</v>
      </c>
      <c r="K205" s="47">
        <v>43733.77</v>
      </c>
      <c r="L205" s="47">
        <v>44465.83</v>
      </c>
      <c r="M205" s="47">
        <v>45237.77</v>
      </c>
      <c r="N205" s="47">
        <f t="shared" si="3"/>
        <v>521447.58</v>
      </c>
    </row>
    <row r="206" spans="1:14" ht="15">
      <c r="A206" s="52" t="s">
        <v>195</v>
      </c>
      <c r="B206" s="47">
        <v>6379.18</v>
      </c>
      <c r="C206" s="47">
        <v>6366.31</v>
      </c>
      <c r="D206" s="47">
        <v>6463.9</v>
      </c>
      <c r="E206" s="47">
        <v>6421.12</v>
      </c>
      <c r="F206" s="47">
        <v>6088.99</v>
      </c>
      <c r="G206" s="47">
        <v>6477.22</v>
      </c>
      <c r="H206" s="47">
        <v>6137.51</v>
      </c>
      <c r="I206" s="47">
        <v>6231.48</v>
      </c>
      <c r="J206" s="47">
        <v>6713.52</v>
      </c>
      <c r="K206" s="47">
        <v>6460.08</v>
      </c>
      <c r="L206" s="47">
        <v>6572.83</v>
      </c>
      <c r="M206" s="47">
        <v>6691.72</v>
      </c>
      <c r="N206" s="47">
        <f t="shared" si="3"/>
        <v>77003.86000000002</v>
      </c>
    </row>
    <row r="207" spans="1:14" ht="15">
      <c r="A207" s="52" t="s">
        <v>196</v>
      </c>
      <c r="B207" s="47">
        <v>5593.74</v>
      </c>
      <c r="C207" s="47">
        <v>5589.4</v>
      </c>
      <c r="D207" s="47">
        <v>5671.15</v>
      </c>
      <c r="E207" s="47">
        <v>5633.8</v>
      </c>
      <c r="F207" s="47">
        <v>5343.3</v>
      </c>
      <c r="G207" s="47">
        <v>5683.3</v>
      </c>
      <c r="H207" s="47">
        <v>5385.87</v>
      </c>
      <c r="I207" s="47">
        <v>5468.34</v>
      </c>
      <c r="J207" s="47">
        <v>5889.29</v>
      </c>
      <c r="K207" s="47">
        <v>5667.82</v>
      </c>
      <c r="L207" s="47">
        <v>5766.26</v>
      </c>
      <c r="M207" s="47">
        <v>5870.06</v>
      </c>
      <c r="N207" s="47">
        <f t="shared" si="3"/>
        <v>67562.33000000002</v>
      </c>
    </row>
    <row r="208" spans="1:14" ht="15">
      <c r="A208" s="52" t="s">
        <v>197</v>
      </c>
      <c r="B208" s="47">
        <v>12377.41</v>
      </c>
      <c r="C208" s="47">
        <v>12237.63</v>
      </c>
      <c r="D208" s="47">
        <v>12485.84</v>
      </c>
      <c r="E208" s="47">
        <v>12402.15</v>
      </c>
      <c r="F208" s="47">
        <v>11755.41</v>
      </c>
      <c r="G208" s="47">
        <v>12508.9</v>
      </c>
      <c r="H208" s="47">
        <v>11849.07</v>
      </c>
      <c r="I208" s="47">
        <v>12030.51</v>
      </c>
      <c r="J208" s="47">
        <v>12973.09</v>
      </c>
      <c r="K208" s="47">
        <v>12478.38</v>
      </c>
      <c r="L208" s="47">
        <v>12698.95</v>
      </c>
      <c r="M208" s="47">
        <v>12931.53</v>
      </c>
      <c r="N208" s="47">
        <f t="shared" si="3"/>
        <v>148728.87</v>
      </c>
    </row>
    <row r="209" spans="1:14" ht="15">
      <c r="A209" s="52" t="s">
        <v>198</v>
      </c>
      <c r="B209" s="47">
        <v>7140.8</v>
      </c>
      <c r="C209" s="47">
        <v>7146.5</v>
      </c>
      <c r="D209" s="47">
        <v>7237.18</v>
      </c>
      <c r="E209" s="47">
        <v>7193.29</v>
      </c>
      <c r="F209" s="47">
        <v>6841.11</v>
      </c>
      <c r="G209" s="47">
        <v>7262.24</v>
      </c>
      <c r="H209" s="47">
        <v>6895.62</v>
      </c>
      <c r="I209" s="47">
        <v>7001.2</v>
      </c>
      <c r="J209" s="47">
        <v>7497.48</v>
      </c>
      <c r="K209" s="47">
        <v>7233.27</v>
      </c>
      <c r="L209" s="47">
        <v>7348.95</v>
      </c>
      <c r="M209" s="47">
        <v>7470.94</v>
      </c>
      <c r="N209" s="47">
        <f t="shared" si="3"/>
        <v>86268.58</v>
      </c>
    </row>
    <row r="210" spans="1:14" ht="15">
      <c r="A210" s="52" t="s">
        <v>199</v>
      </c>
      <c r="B210" s="47">
        <v>4522.37</v>
      </c>
      <c r="C210" s="47">
        <v>4520.02</v>
      </c>
      <c r="D210" s="47">
        <v>4583.69</v>
      </c>
      <c r="E210" s="47">
        <v>4554.36</v>
      </c>
      <c r="F210" s="47">
        <v>4323.78</v>
      </c>
      <c r="G210" s="47">
        <v>4595.69</v>
      </c>
      <c r="H210" s="47">
        <v>4358.23</v>
      </c>
      <c r="I210" s="47">
        <v>4424.96</v>
      </c>
      <c r="J210" s="47">
        <v>4755.89</v>
      </c>
      <c r="K210" s="47">
        <v>4581.08</v>
      </c>
      <c r="L210" s="47">
        <v>4658.38</v>
      </c>
      <c r="M210" s="47">
        <v>4739.9</v>
      </c>
      <c r="N210" s="47">
        <f t="shared" si="3"/>
        <v>54618.35</v>
      </c>
    </row>
    <row r="211" spans="1:14" ht="15">
      <c r="A211" s="52" t="s">
        <v>200</v>
      </c>
      <c r="B211" s="47">
        <v>23113.01</v>
      </c>
      <c r="C211" s="47">
        <v>23070.85</v>
      </c>
      <c r="D211" s="47">
        <v>23419.89</v>
      </c>
      <c r="E211" s="47">
        <v>23265.97</v>
      </c>
      <c r="F211" s="47">
        <v>22067.88</v>
      </c>
      <c r="G211" s="47">
        <v>23470.89</v>
      </c>
      <c r="H211" s="47">
        <v>22243.71</v>
      </c>
      <c r="I211" s="47">
        <v>22584.31</v>
      </c>
      <c r="J211" s="47">
        <v>24319.2</v>
      </c>
      <c r="K211" s="47">
        <v>23406.17</v>
      </c>
      <c r="L211" s="47">
        <v>23811.85</v>
      </c>
      <c r="M211" s="47">
        <v>24239.63</v>
      </c>
      <c r="N211" s="47">
        <f t="shared" si="3"/>
        <v>279013.36</v>
      </c>
    </row>
    <row r="212" spans="1:14" ht="15">
      <c r="A212" s="52"/>
      <c r="B212" s="47"/>
      <c r="C212" s="47"/>
      <c r="D212" s="47"/>
      <c r="E212" s="47"/>
      <c r="F212" s="47"/>
      <c r="G212" s="47"/>
      <c r="H212" s="47"/>
      <c r="J212" s="47"/>
      <c r="K212" s="47"/>
      <c r="L212" s="47"/>
      <c r="M212" s="47"/>
      <c r="N212" s="47"/>
    </row>
    <row r="213" spans="1:14" ht="15">
      <c r="A213" s="53" t="s">
        <v>201</v>
      </c>
      <c r="B213" s="54">
        <v>1288956.5323833332</v>
      </c>
      <c r="C213" s="54">
        <v>1281676.6500000001</v>
      </c>
      <c r="D213" s="54">
        <v>1303353.73</v>
      </c>
      <c r="E213" s="54">
        <v>1294951.82</v>
      </c>
      <c r="F213" s="54">
        <v>1229116.72</v>
      </c>
      <c r="G213" s="54">
        <v>1306574.28</v>
      </c>
      <c r="H213" s="54">
        <v>1238895.7000000004</v>
      </c>
      <c r="I213" s="54">
        <v>1257838.29</v>
      </c>
      <c r="J213" s="54">
        <v>1352602.5999999999</v>
      </c>
      <c r="K213" s="54">
        <v>1302604.8399999999</v>
      </c>
      <c r="L213" s="54">
        <v>1324749.25</v>
      </c>
      <c r="M213" s="54">
        <v>1348099.9300000002</v>
      </c>
      <c r="N213" s="54">
        <f t="shared" si="3"/>
        <v>15529420.342383334</v>
      </c>
    </row>
    <row r="214" spans="1:14" ht="15">
      <c r="A214" s="55"/>
      <c r="B214" s="47"/>
      <c r="C214" s="47"/>
      <c r="D214" s="47"/>
      <c r="E214" s="47"/>
      <c r="F214" s="47"/>
      <c r="G214" s="47"/>
      <c r="H214" s="47"/>
      <c r="J214" s="47"/>
      <c r="K214" s="47"/>
      <c r="L214" s="47"/>
      <c r="M214" s="47"/>
      <c r="N214" s="54"/>
    </row>
    <row r="215" spans="1:14" ht="15">
      <c r="A215" s="51" t="s">
        <v>202</v>
      </c>
      <c r="B215" s="47"/>
      <c r="C215" s="47"/>
      <c r="D215" s="47"/>
      <c r="E215" s="47"/>
      <c r="F215" s="47"/>
      <c r="G215" s="47"/>
      <c r="H215" s="47"/>
      <c r="J215" s="47"/>
      <c r="K215" s="47"/>
      <c r="L215" s="47"/>
      <c r="M215" s="47"/>
      <c r="N215" s="47"/>
    </row>
    <row r="216" spans="1:14" ht="15">
      <c r="A216" s="51" t="s">
        <v>71</v>
      </c>
      <c r="B216" s="47"/>
      <c r="C216" s="47"/>
      <c r="D216" s="47"/>
      <c r="E216" s="47"/>
      <c r="F216" s="47"/>
      <c r="G216" s="47"/>
      <c r="H216" s="47"/>
      <c r="J216" s="47"/>
      <c r="K216" s="47"/>
      <c r="L216" s="47"/>
      <c r="M216" s="47"/>
      <c r="N216" s="47"/>
    </row>
    <row r="217" spans="1:14" ht="15">
      <c r="A217" s="52" t="s">
        <v>203</v>
      </c>
      <c r="B217" s="47">
        <v>158411.62399999998</v>
      </c>
      <c r="C217" s="47">
        <v>161521.8</v>
      </c>
      <c r="D217" s="47">
        <v>174052.53</v>
      </c>
      <c r="E217" s="47">
        <v>162933.48</v>
      </c>
      <c r="F217" s="47">
        <v>157229.08</v>
      </c>
      <c r="G217" s="47">
        <v>186403.95</v>
      </c>
      <c r="H217" s="47">
        <v>166947.74</v>
      </c>
      <c r="I217" s="47">
        <v>159078.46</v>
      </c>
      <c r="J217" s="47">
        <v>169440.84</v>
      </c>
      <c r="K217" s="47">
        <v>169012.72</v>
      </c>
      <c r="L217" s="47">
        <v>163728.27</v>
      </c>
      <c r="M217" s="47">
        <v>176854.34</v>
      </c>
      <c r="N217" s="47">
        <f aca="true" t="shared" si="4" ref="N217:N280">SUM(B217:M217)</f>
        <v>2005614.834</v>
      </c>
    </row>
    <row r="218" spans="1:14" ht="15">
      <c r="A218" s="52"/>
      <c r="B218" s="47"/>
      <c r="C218" s="47"/>
      <c r="D218" s="47"/>
      <c r="E218" s="47"/>
      <c r="F218" s="47"/>
      <c r="G218" s="47"/>
      <c r="H218" s="47"/>
      <c r="J218" s="47"/>
      <c r="K218" s="47"/>
      <c r="L218" s="47"/>
      <c r="M218" s="47"/>
      <c r="N218" s="47"/>
    </row>
    <row r="219" spans="1:14" ht="15">
      <c r="A219" s="51" t="s">
        <v>66</v>
      </c>
      <c r="B219" s="47"/>
      <c r="C219" s="47"/>
      <c r="D219" s="47"/>
      <c r="E219" s="47"/>
      <c r="F219" s="47"/>
      <c r="G219" s="47"/>
      <c r="H219" s="47"/>
      <c r="J219" s="47"/>
      <c r="K219" s="47"/>
      <c r="L219" s="47"/>
      <c r="M219" s="47"/>
      <c r="N219" s="47"/>
    </row>
    <row r="220" spans="1:14" ht="15">
      <c r="A220" s="52" t="s">
        <v>204</v>
      </c>
      <c r="B220" s="47">
        <v>9249.4</v>
      </c>
      <c r="C220" s="47">
        <v>9429.39</v>
      </c>
      <c r="D220" s="47">
        <v>10161.77</v>
      </c>
      <c r="E220" s="47">
        <v>9512.6</v>
      </c>
      <c r="F220" s="47">
        <v>9179.56</v>
      </c>
      <c r="G220" s="47">
        <v>10881.38</v>
      </c>
      <c r="H220" s="47">
        <v>9746.59</v>
      </c>
      <c r="I220" s="47">
        <v>9287.53</v>
      </c>
      <c r="J220" s="47">
        <v>9892.52</v>
      </c>
      <c r="K220" s="47">
        <v>9867.53</v>
      </c>
      <c r="L220" s="47">
        <v>9559</v>
      </c>
      <c r="M220" s="47">
        <v>10321.27</v>
      </c>
      <c r="N220" s="47">
        <f t="shared" si="4"/>
        <v>117088.54000000001</v>
      </c>
    </row>
    <row r="221" spans="1:14" ht="15">
      <c r="A221" s="52"/>
      <c r="B221" s="47"/>
      <c r="C221" s="47"/>
      <c r="D221" s="47"/>
      <c r="E221" s="47"/>
      <c r="F221" s="47"/>
      <c r="G221" s="47"/>
      <c r="H221" s="47"/>
      <c r="J221" s="47"/>
      <c r="K221" s="47"/>
      <c r="L221" s="47"/>
      <c r="M221" s="47"/>
      <c r="N221" s="47"/>
    </row>
    <row r="222" spans="1:14" ht="15">
      <c r="A222" s="53" t="s">
        <v>205</v>
      </c>
      <c r="B222" s="54">
        <v>167661.02399999998</v>
      </c>
      <c r="C222" s="54">
        <v>170951.19</v>
      </c>
      <c r="D222" s="54">
        <v>184214.3</v>
      </c>
      <c r="E222" s="54">
        <v>172446.08000000002</v>
      </c>
      <c r="F222" s="54">
        <v>166408.63999999998</v>
      </c>
      <c r="G222" s="54">
        <v>197285.33000000002</v>
      </c>
      <c r="H222" s="54">
        <v>176694.33</v>
      </c>
      <c r="I222" s="54">
        <v>168365.99</v>
      </c>
      <c r="J222" s="54">
        <v>179333.36</v>
      </c>
      <c r="K222" s="54">
        <v>178880.25</v>
      </c>
      <c r="L222" s="54">
        <v>173287.27</v>
      </c>
      <c r="M222" s="54">
        <v>187175.61</v>
      </c>
      <c r="N222" s="54">
        <f t="shared" si="4"/>
        <v>2122703.374</v>
      </c>
    </row>
    <row r="223" spans="1:14" ht="15">
      <c r="A223" s="55"/>
      <c r="B223" s="47"/>
      <c r="C223" s="47"/>
      <c r="D223" s="47"/>
      <c r="E223" s="47"/>
      <c r="F223" s="47"/>
      <c r="G223" s="47"/>
      <c r="H223" s="47"/>
      <c r="J223" s="47"/>
      <c r="K223" s="47"/>
      <c r="L223" s="47"/>
      <c r="M223" s="47"/>
      <c r="N223" s="47"/>
    </row>
    <row r="224" spans="1:14" ht="15">
      <c r="A224" s="51" t="s">
        <v>206</v>
      </c>
      <c r="B224" s="47"/>
      <c r="C224" s="47"/>
      <c r="D224" s="47"/>
      <c r="E224" s="47"/>
      <c r="F224" s="47"/>
      <c r="G224" s="47"/>
      <c r="H224" s="47"/>
      <c r="J224" s="47"/>
      <c r="K224" s="47"/>
      <c r="L224" s="47"/>
      <c r="M224" s="47"/>
      <c r="N224" s="47"/>
    </row>
    <row r="225" spans="1:14" ht="15">
      <c r="A225" s="51" t="s">
        <v>71</v>
      </c>
      <c r="B225" s="47"/>
      <c r="C225" s="47"/>
      <c r="D225" s="47"/>
      <c r="E225" s="47"/>
      <c r="F225" s="47"/>
      <c r="G225" s="47"/>
      <c r="H225" s="47"/>
      <c r="J225" s="47"/>
      <c r="K225" s="47"/>
      <c r="L225" s="47"/>
      <c r="M225" s="47"/>
      <c r="N225" s="47"/>
    </row>
    <row r="226" spans="1:14" ht="15">
      <c r="A226" s="52" t="s">
        <v>207</v>
      </c>
      <c r="B226" s="47">
        <v>902521.0299999998</v>
      </c>
      <c r="C226" s="47">
        <v>856849.84</v>
      </c>
      <c r="D226" s="47">
        <v>973861.12</v>
      </c>
      <c r="E226" s="47">
        <v>909163.0999999997</v>
      </c>
      <c r="F226" s="47">
        <v>937158.29</v>
      </c>
      <c r="G226" s="47">
        <v>1196808.46</v>
      </c>
      <c r="H226" s="47">
        <v>856166.33</v>
      </c>
      <c r="I226" s="47">
        <v>861785.94</v>
      </c>
      <c r="J226" s="47">
        <v>1101436.3699999994</v>
      </c>
      <c r="K226" s="47">
        <v>941691.94</v>
      </c>
      <c r="L226" s="47">
        <v>986375.14</v>
      </c>
      <c r="M226" s="47">
        <v>1174220.5400000003</v>
      </c>
      <c r="N226" s="47">
        <f t="shared" si="4"/>
        <v>11698038.1</v>
      </c>
    </row>
    <row r="227" spans="1:14" ht="15">
      <c r="A227" s="52"/>
      <c r="B227" s="47"/>
      <c r="C227" s="47"/>
      <c r="D227" s="47"/>
      <c r="E227" s="47"/>
      <c r="F227" s="47"/>
      <c r="G227" s="47"/>
      <c r="H227" s="47"/>
      <c r="J227" s="47"/>
      <c r="K227" s="47"/>
      <c r="L227" s="47"/>
      <c r="M227" s="47"/>
      <c r="N227" s="47"/>
    </row>
    <row r="228" spans="1:14" ht="15">
      <c r="A228" s="52" t="s">
        <v>208</v>
      </c>
      <c r="B228" s="47">
        <v>8876.56</v>
      </c>
      <c r="C228" s="47">
        <v>8506.53</v>
      </c>
      <c r="D228" s="47">
        <v>9622.03</v>
      </c>
      <c r="E228" s="47">
        <v>8982.79</v>
      </c>
      <c r="F228" s="47">
        <v>9259.39</v>
      </c>
      <c r="G228" s="47">
        <v>11877.86</v>
      </c>
      <c r="H228" s="47">
        <v>8459.17</v>
      </c>
      <c r="I228" s="47">
        <v>8514.69</v>
      </c>
      <c r="J228" s="47">
        <v>10882.51</v>
      </c>
      <c r="K228" s="47">
        <v>9304.19</v>
      </c>
      <c r="L228" s="47">
        <v>9752.14</v>
      </c>
      <c r="M228" s="47">
        <v>11731.07</v>
      </c>
      <c r="N228" s="47">
        <f t="shared" si="4"/>
        <v>115768.93</v>
      </c>
    </row>
    <row r="229" spans="1:14" ht="15">
      <c r="A229" s="52" t="s">
        <v>209</v>
      </c>
      <c r="B229" s="47">
        <v>29546.39</v>
      </c>
      <c r="C229" s="47">
        <v>28356.71</v>
      </c>
      <c r="D229" s="47">
        <v>32050.99</v>
      </c>
      <c r="E229" s="47">
        <v>29921.7</v>
      </c>
      <c r="F229" s="47">
        <v>30843.05</v>
      </c>
      <c r="G229" s="47">
        <v>39692.44</v>
      </c>
      <c r="H229" s="47">
        <v>28177.51</v>
      </c>
      <c r="I229" s="47">
        <v>28362.46</v>
      </c>
      <c r="J229" s="47">
        <v>36249.65</v>
      </c>
      <c r="K229" s="46">
        <v>30992.26</v>
      </c>
      <c r="L229" s="47">
        <v>32499.92</v>
      </c>
      <c r="M229" s="46">
        <v>39386.75</v>
      </c>
      <c r="N229" s="47">
        <f t="shared" si="4"/>
        <v>386079.83</v>
      </c>
    </row>
    <row r="230" spans="1:14" ht="15">
      <c r="A230" s="52" t="s">
        <v>210</v>
      </c>
      <c r="B230" s="47">
        <v>7135.83</v>
      </c>
      <c r="C230" s="47">
        <v>6890.23</v>
      </c>
      <c r="D230" s="47">
        <v>7763.82</v>
      </c>
      <c r="E230" s="47">
        <v>7248.03</v>
      </c>
      <c r="F230" s="47">
        <v>7471.22</v>
      </c>
      <c r="G230" s="47">
        <v>9615.46</v>
      </c>
      <c r="H230" s="47">
        <v>6825.53</v>
      </c>
      <c r="I230" s="47">
        <v>6870.33</v>
      </c>
      <c r="J230" s="47">
        <v>8780.87</v>
      </c>
      <c r="K230" s="47">
        <v>7507.36</v>
      </c>
      <c r="L230" s="47">
        <v>7872.64</v>
      </c>
      <c r="M230" s="47">
        <v>9542.31</v>
      </c>
      <c r="N230" s="47">
        <f t="shared" si="4"/>
        <v>93523.62999999999</v>
      </c>
    </row>
    <row r="231" spans="1:14" ht="15">
      <c r="A231" s="52" t="s">
        <v>211</v>
      </c>
      <c r="B231" s="47">
        <v>391.75</v>
      </c>
      <c r="C231" s="47">
        <v>377.42</v>
      </c>
      <c r="D231" s="47">
        <v>425.76</v>
      </c>
      <c r="E231" s="47">
        <v>397.47</v>
      </c>
      <c r="F231" s="47">
        <v>409.71</v>
      </c>
      <c r="G231" s="47">
        <v>528.2</v>
      </c>
      <c r="H231" s="47">
        <v>374.3</v>
      </c>
      <c r="I231" s="47">
        <v>376.76</v>
      </c>
      <c r="J231" s="47">
        <v>481.53</v>
      </c>
      <c r="K231" s="47">
        <v>411.69</v>
      </c>
      <c r="L231" s="47">
        <v>431.83</v>
      </c>
      <c r="M231" s="47">
        <v>525.48</v>
      </c>
      <c r="N231" s="47">
        <f t="shared" si="4"/>
        <v>5131.9</v>
      </c>
    </row>
    <row r="232" spans="1:14" ht="15">
      <c r="A232" s="52" t="s">
        <v>212</v>
      </c>
      <c r="B232" s="47">
        <v>58275.86</v>
      </c>
      <c r="C232" s="47">
        <v>55207.82</v>
      </c>
      <c r="D232" s="47">
        <v>62816.4</v>
      </c>
      <c r="E232" s="47">
        <v>58643.22</v>
      </c>
      <c r="F232" s="47">
        <v>60448.98</v>
      </c>
      <c r="G232" s="47">
        <v>76637.9</v>
      </c>
      <c r="H232" s="47">
        <v>55224.8</v>
      </c>
      <c r="I232" s="47">
        <v>55587.28</v>
      </c>
      <c r="J232" s="47">
        <v>71045.32</v>
      </c>
      <c r="K232" s="47">
        <v>60741.41</v>
      </c>
      <c r="L232" s="47">
        <v>63555.38</v>
      </c>
      <c r="M232" s="47">
        <v>74375.75</v>
      </c>
      <c r="N232" s="47">
        <f t="shared" si="4"/>
        <v>752560.1199999999</v>
      </c>
    </row>
    <row r="233" spans="1:14" ht="15">
      <c r="A233" s="52" t="s">
        <v>213</v>
      </c>
      <c r="B233" s="47">
        <v>19730.37</v>
      </c>
      <c r="C233" s="47">
        <v>18933.72</v>
      </c>
      <c r="D233" s="47">
        <v>21401.66</v>
      </c>
      <c r="E233" s="47">
        <v>19979.85</v>
      </c>
      <c r="F233" s="47">
        <v>20595.08</v>
      </c>
      <c r="G233" s="47">
        <v>26695.49</v>
      </c>
      <c r="H233" s="47">
        <v>18815.19</v>
      </c>
      <c r="I233" s="47">
        <v>18938.69</v>
      </c>
      <c r="J233" s="47">
        <v>24205.27</v>
      </c>
      <c r="K233" s="47">
        <v>20694.71</v>
      </c>
      <c r="L233" s="47">
        <v>21724.77</v>
      </c>
      <c r="M233" s="47">
        <v>26766.91</v>
      </c>
      <c r="N233" s="47">
        <f t="shared" si="4"/>
        <v>258481.71</v>
      </c>
    </row>
    <row r="234" spans="1:14" ht="15">
      <c r="A234" s="52" t="s">
        <v>214</v>
      </c>
      <c r="B234" s="47">
        <v>24656.96</v>
      </c>
      <c r="C234" s="47">
        <v>23821.55</v>
      </c>
      <c r="D234" s="47">
        <v>26834.21</v>
      </c>
      <c r="E234" s="47">
        <v>25051.5</v>
      </c>
      <c r="F234" s="47">
        <v>25822.89</v>
      </c>
      <c r="G234" s="47">
        <v>33358.34</v>
      </c>
      <c r="H234" s="47">
        <v>23591.2</v>
      </c>
      <c r="I234" s="47">
        <v>23746.04</v>
      </c>
      <c r="J234" s="47">
        <v>30349.48</v>
      </c>
      <c r="K234" s="47">
        <v>25947.81</v>
      </c>
      <c r="L234" s="47">
        <v>27225.5</v>
      </c>
      <c r="M234" s="47">
        <v>33284.48</v>
      </c>
      <c r="N234" s="47">
        <f t="shared" si="4"/>
        <v>323689.96</v>
      </c>
    </row>
    <row r="235" spans="1:14" ht="15">
      <c r="A235" s="52"/>
      <c r="B235" s="47"/>
      <c r="C235" s="47"/>
      <c r="D235" s="47"/>
      <c r="E235" s="47"/>
      <c r="F235" s="47"/>
      <c r="G235" s="47"/>
      <c r="H235" s="47"/>
      <c r="J235" s="47"/>
      <c r="K235" s="47"/>
      <c r="L235" s="47"/>
      <c r="M235" s="47"/>
      <c r="N235" s="47"/>
    </row>
    <row r="236" spans="1:14" ht="15">
      <c r="A236" s="51" t="s">
        <v>66</v>
      </c>
      <c r="B236" s="47"/>
      <c r="C236" s="47"/>
      <c r="D236" s="47"/>
      <c r="E236" s="47"/>
      <c r="F236" s="47"/>
      <c r="G236" s="47"/>
      <c r="H236" s="47"/>
      <c r="I236" s="80"/>
      <c r="J236" s="47"/>
      <c r="K236" s="47"/>
      <c r="L236" s="47"/>
      <c r="M236" s="47"/>
      <c r="N236" s="47"/>
    </row>
    <row r="237" spans="1:14" ht="15">
      <c r="A237" s="52" t="s">
        <v>215</v>
      </c>
      <c r="B237" s="47">
        <v>707.73</v>
      </c>
      <c r="C237" s="47">
        <v>678.08</v>
      </c>
      <c r="D237" s="47">
        <v>767.08</v>
      </c>
      <c r="E237" s="47">
        <v>716.12</v>
      </c>
      <c r="F237" s="47">
        <v>738.17</v>
      </c>
      <c r="G237" s="47">
        <v>950.47</v>
      </c>
      <c r="H237" s="47">
        <v>674.38</v>
      </c>
      <c r="I237" s="47">
        <v>678.81</v>
      </c>
      <c r="J237" s="47">
        <v>867.57</v>
      </c>
      <c r="K237" s="47">
        <v>741.75</v>
      </c>
      <c r="L237" s="47">
        <v>777.89</v>
      </c>
      <c r="M237" s="47">
        <v>943.87</v>
      </c>
      <c r="N237" s="47">
        <f t="shared" si="4"/>
        <v>9241.92</v>
      </c>
    </row>
    <row r="238" spans="1:14" ht="15">
      <c r="A238" s="52" t="s">
        <v>216</v>
      </c>
      <c r="B238" s="47">
        <v>495.53</v>
      </c>
      <c r="C238" s="47">
        <v>475.58</v>
      </c>
      <c r="D238" s="47">
        <v>537.54</v>
      </c>
      <c r="E238" s="47">
        <v>501.83</v>
      </c>
      <c r="F238" s="47">
        <v>517.28</v>
      </c>
      <c r="G238" s="47">
        <v>668.39</v>
      </c>
      <c r="H238" s="47">
        <v>472.57</v>
      </c>
      <c r="I238" s="47">
        <v>475.68</v>
      </c>
      <c r="J238" s="47">
        <v>607.95</v>
      </c>
      <c r="K238" s="47">
        <v>519.78</v>
      </c>
      <c r="L238" s="47">
        <v>545.4</v>
      </c>
      <c r="M238" s="47">
        <v>667.15</v>
      </c>
      <c r="N238" s="47">
        <f t="shared" si="4"/>
        <v>6484.6799999999985</v>
      </c>
    </row>
    <row r="239" spans="1:14" ht="15">
      <c r="A239" s="52"/>
      <c r="B239" s="47"/>
      <c r="C239" s="47"/>
      <c r="D239" s="47"/>
      <c r="E239" s="47"/>
      <c r="F239" s="47"/>
      <c r="G239" s="47"/>
      <c r="H239" s="47"/>
      <c r="J239" s="47"/>
      <c r="K239" s="47"/>
      <c r="L239" s="47"/>
      <c r="M239" s="47"/>
      <c r="N239" s="47"/>
    </row>
    <row r="240" spans="1:14" ht="15">
      <c r="A240" s="52" t="s">
        <v>217</v>
      </c>
      <c r="B240" s="47">
        <v>7901.46</v>
      </c>
      <c r="C240" s="47">
        <v>7488.2</v>
      </c>
      <c r="D240" s="47">
        <v>8518.61</v>
      </c>
      <c r="E240" s="47">
        <v>7952.68</v>
      </c>
      <c r="F240" s="47">
        <v>8197.56</v>
      </c>
      <c r="G240" s="47">
        <v>10401.33</v>
      </c>
      <c r="H240" s="47">
        <v>7489.1</v>
      </c>
      <c r="I240" s="47">
        <v>7538.26</v>
      </c>
      <c r="J240" s="47">
        <v>9634.54</v>
      </c>
      <c r="K240" s="47">
        <v>8237.22</v>
      </c>
      <c r="L240" s="47">
        <v>8619.85</v>
      </c>
      <c r="M240" s="47">
        <v>10106.6</v>
      </c>
      <c r="N240" s="47">
        <f t="shared" si="4"/>
        <v>102085.41000000002</v>
      </c>
    </row>
    <row r="241" spans="1:14" ht="15">
      <c r="A241" s="52" t="s">
        <v>218</v>
      </c>
      <c r="B241" s="47">
        <v>4622.26</v>
      </c>
      <c r="C241" s="47">
        <v>4380.5</v>
      </c>
      <c r="D241" s="47">
        <v>4983.28</v>
      </c>
      <c r="E241" s="47">
        <v>4652.22</v>
      </c>
      <c r="F241" s="47">
        <v>4795.47</v>
      </c>
      <c r="G241" s="47">
        <v>6084.65</v>
      </c>
      <c r="H241" s="47">
        <v>4381.04</v>
      </c>
      <c r="I241" s="47">
        <v>4409.79</v>
      </c>
      <c r="J241" s="47">
        <v>5636.09</v>
      </c>
      <c r="K241" s="47">
        <v>4818.67</v>
      </c>
      <c r="L241" s="47">
        <v>5042.51</v>
      </c>
      <c r="M241" s="47">
        <v>5912.24</v>
      </c>
      <c r="N241" s="47">
        <f t="shared" si="4"/>
        <v>59718.72</v>
      </c>
    </row>
    <row r="242" spans="1:14" ht="15">
      <c r="A242" s="52" t="s">
        <v>219</v>
      </c>
      <c r="B242" s="47">
        <v>1966.62</v>
      </c>
      <c r="C242" s="47">
        <v>1885.91</v>
      </c>
      <c r="D242" s="47">
        <v>2132.48</v>
      </c>
      <c r="E242" s="47">
        <v>1990.81</v>
      </c>
      <c r="F242" s="47">
        <v>2052.11</v>
      </c>
      <c r="G242" s="47">
        <v>2659.52</v>
      </c>
      <c r="H242" s="47">
        <v>1874.76</v>
      </c>
      <c r="I242" s="47">
        <v>1887.07</v>
      </c>
      <c r="J242" s="47">
        <v>2411.84</v>
      </c>
      <c r="K242" s="47">
        <v>2062.04</v>
      </c>
      <c r="L242" s="47">
        <v>2164.62</v>
      </c>
      <c r="M242" s="47">
        <v>2666</v>
      </c>
      <c r="N242" s="47">
        <f t="shared" si="4"/>
        <v>25753.780000000002</v>
      </c>
    </row>
    <row r="243" spans="1:14" ht="15">
      <c r="A243" s="52" t="s">
        <v>220</v>
      </c>
      <c r="B243" s="47">
        <v>198.09</v>
      </c>
      <c r="C243" s="47">
        <v>188.14</v>
      </c>
      <c r="D243" s="47">
        <v>213.79</v>
      </c>
      <c r="E243" s="47">
        <v>199.59</v>
      </c>
      <c r="F243" s="47">
        <v>205.73</v>
      </c>
      <c r="G243" s="47">
        <v>275.1</v>
      </c>
      <c r="H243" s="47">
        <v>187.95</v>
      </c>
      <c r="I243" s="47">
        <v>189.18</v>
      </c>
      <c r="J243" s="47">
        <v>241.79</v>
      </c>
      <c r="K243" s="47">
        <v>206.73</v>
      </c>
      <c r="L243" s="47">
        <v>218.04</v>
      </c>
      <c r="M243" s="47">
        <v>287.96</v>
      </c>
      <c r="N243" s="47">
        <f t="shared" si="4"/>
        <v>2612.09</v>
      </c>
    </row>
    <row r="244" spans="1:14" ht="15">
      <c r="A244" s="52"/>
      <c r="B244" s="47"/>
      <c r="C244" s="47"/>
      <c r="D244" s="47"/>
      <c r="E244" s="47"/>
      <c r="F244" s="47"/>
      <c r="G244" s="47"/>
      <c r="H244" s="47"/>
      <c r="J244" s="47"/>
      <c r="K244" s="47"/>
      <c r="L244" s="47"/>
      <c r="M244" s="47"/>
      <c r="N244" s="47"/>
    </row>
    <row r="245" spans="1:14" ht="15">
      <c r="A245" s="53" t="s">
        <v>221</v>
      </c>
      <c r="B245" s="54">
        <v>1067026.44</v>
      </c>
      <c r="C245" s="54">
        <v>1014040.2299999999</v>
      </c>
      <c r="D245" s="54">
        <v>1151928.77</v>
      </c>
      <c r="E245" s="54">
        <v>1075400.91</v>
      </c>
      <c r="F245" s="54">
        <v>1108514.93</v>
      </c>
      <c r="G245" s="54">
        <v>1416253.6099999999</v>
      </c>
      <c r="H245" s="54">
        <v>1012713.83</v>
      </c>
      <c r="I245" s="54">
        <v>1019360.98</v>
      </c>
      <c r="J245" s="54">
        <v>1302830.7799999998</v>
      </c>
      <c r="K245" s="54">
        <v>1113877.5599999998</v>
      </c>
      <c r="L245" s="54">
        <v>1166805.6300000001</v>
      </c>
      <c r="M245" s="54">
        <v>1390417.1100000003</v>
      </c>
      <c r="N245" s="54">
        <f t="shared" si="4"/>
        <v>13839170.780000001</v>
      </c>
    </row>
    <row r="246" spans="1:14" ht="15">
      <c r="A246" s="55"/>
      <c r="B246" s="47"/>
      <c r="C246" s="47"/>
      <c r="D246" s="47"/>
      <c r="E246" s="47"/>
      <c r="F246" s="47"/>
      <c r="G246" s="47"/>
      <c r="H246" s="47"/>
      <c r="J246" s="47"/>
      <c r="K246" s="47"/>
      <c r="L246" s="47"/>
      <c r="M246" s="47"/>
      <c r="N246" s="47"/>
    </row>
    <row r="247" spans="1:14" ht="15">
      <c r="A247" s="51" t="s">
        <v>222</v>
      </c>
      <c r="B247" s="47"/>
      <c r="C247" s="47"/>
      <c r="D247" s="47"/>
      <c r="E247" s="47"/>
      <c r="F247" s="47"/>
      <c r="G247" s="47"/>
      <c r="H247" s="47"/>
      <c r="J247" s="47"/>
      <c r="K247" s="47"/>
      <c r="L247" s="47"/>
      <c r="M247" s="47"/>
      <c r="N247" s="47"/>
    </row>
    <row r="248" spans="1:14" ht="15">
      <c r="A248" s="51" t="s">
        <v>71</v>
      </c>
      <c r="B248" s="47"/>
      <c r="C248" s="47"/>
      <c r="D248" s="47"/>
      <c r="E248" s="47"/>
      <c r="F248" s="47"/>
      <c r="G248" s="47"/>
      <c r="H248" s="47"/>
      <c r="J248" s="47"/>
      <c r="K248" s="47"/>
      <c r="L248" s="47"/>
      <c r="M248" s="47"/>
      <c r="N248" s="47"/>
    </row>
    <row r="249" spans="1:14" ht="15">
      <c r="A249" s="52" t="s">
        <v>223</v>
      </c>
      <c r="B249" s="47">
        <v>159899.4579916667</v>
      </c>
      <c r="C249" s="47">
        <v>165426.36</v>
      </c>
      <c r="D249" s="47">
        <v>186249.38</v>
      </c>
      <c r="E249" s="47">
        <v>166690.9</v>
      </c>
      <c r="F249" s="47">
        <v>154235.48</v>
      </c>
      <c r="G249" s="47">
        <v>218651.89</v>
      </c>
      <c r="H249" s="47">
        <v>176913.08</v>
      </c>
      <c r="I249" s="47">
        <v>172480.62</v>
      </c>
      <c r="J249" s="47">
        <v>192663.19</v>
      </c>
      <c r="K249" s="47">
        <v>177761.65</v>
      </c>
      <c r="L249" s="47">
        <v>168526.05</v>
      </c>
      <c r="M249" s="47">
        <v>196833.17</v>
      </c>
      <c r="N249" s="47">
        <f t="shared" si="4"/>
        <v>2136331.227991667</v>
      </c>
    </row>
    <row r="250" spans="1:14" ht="15">
      <c r="A250" s="51"/>
      <c r="B250" s="47"/>
      <c r="C250" s="47"/>
      <c r="D250" s="47"/>
      <c r="E250" s="47"/>
      <c r="F250" s="47"/>
      <c r="G250" s="47"/>
      <c r="H250" s="47"/>
      <c r="J250" s="47"/>
      <c r="K250" s="47"/>
      <c r="L250" s="47"/>
      <c r="M250" s="47"/>
      <c r="N250" s="47"/>
    </row>
    <row r="251" spans="1:14" ht="15">
      <c r="A251" s="52" t="s">
        <v>224</v>
      </c>
      <c r="B251" s="47">
        <v>30003</v>
      </c>
      <c r="C251" s="47">
        <v>30970.82</v>
      </c>
      <c r="D251" s="47">
        <v>34904.64</v>
      </c>
      <c r="E251" s="47">
        <v>31239.23</v>
      </c>
      <c r="F251" s="47">
        <v>28904.98</v>
      </c>
      <c r="G251" s="47">
        <v>40977.14</v>
      </c>
      <c r="H251" s="47">
        <v>33154.95</v>
      </c>
      <c r="I251" s="47">
        <v>32324.26</v>
      </c>
      <c r="J251" s="47">
        <v>36106.64</v>
      </c>
      <c r="K251" s="47">
        <v>33313.97</v>
      </c>
      <c r="L251" s="47">
        <v>31583.15</v>
      </c>
      <c r="M251" s="47">
        <v>36888.13</v>
      </c>
      <c r="N251" s="47">
        <f t="shared" si="4"/>
        <v>400370.91000000003</v>
      </c>
    </row>
    <row r="252" spans="1:14" ht="15">
      <c r="A252" s="52"/>
      <c r="B252" s="47"/>
      <c r="C252" s="47"/>
      <c r="D252" s="47"/>
      <c r="E252" s="47"/>
      <c r="F252" s="47"/>
      <c r="G252" s="47"/>
      <c r="H252" s="47"/>
      <c r="J252" s="47"/>
      <c r="K252" s="47"/>
      <c r="L252" s="47"/>
      <c r="M252" s="47"/>
      <c r="N252" s="47"/>
    </row>
    <row r="253" spans="1:14" ht="15">
      <c r="A253" s="51" t="s">
        <v>66</v>
      </c>
      <c r="B253" s="47"/>
      <c r="C253" s="47"/>
      <c r="D253" s="47"/>
      <c r="E253" s="47"/>
      <c r="F253" s="47"/>
      <c r="G253" s="47"/>
      <c r="H253" s="47"/>
      <c r="J253" s="47"/>
      <c r="K253" s="47"/>
      <c r="L253" s="47"/>
      <c r="M253" s="47"/>
      <c r="N253" s="47"/>
    </row>
    <row r="254" spans="1:14" ht="15">
      <c r="A254" s="52" t="s">
        <v>225</v>
      </c>
      <c r="B254" s="47">
        <v>20828.08</v>
      </c>
      <c r="C254" s="47">
        <v>21552.57</v>
      </c>
      <c r="D254" s="47">
        <v>24260.93</v>
      </c>
      <c r="E254" s="47">
        <v>21713.23</v>
      </c>
      <c r="F254" s="47">
        <v>20090.79</v>
      </c>
      <c r="G254" s="47">
        <v>28481.7</v>
      </c>
      <c r="H254" s="47">
        <v>23044.78</v>
      </c>
      <c r="I254" s="47">
        <v>22467.4</v>
      </c>
      <c r="J254" s="47">
        <v>25096.4</v>
      </c>
      <c r="K254" s="47">
        <v>23155.31</v>
      </c>
      <c r="L254" s="47">
        <v>21952.28</v>
      </c>
      <c r="M254" s="47">
        <v>25639.58</v>
      </c>
      <c r="N254" s="47">
        <f t="shared" si="4"/>
        <v>278283.05</v>
      </c>
    </row>
    <row r="255" spans="1:14" ht="15">
      <c r="A255" s="52"/>
      <c r="B255" s="47"/>
      <c r="C255" s="47"/>
      <c r="D255" s="47"/>
      <c r="E255" s="47"/>
      <c r="F255" s="47"/>
      <c r="G255" s="47"/>
      <c r="H255" s="47"/>
      <c r="J255" s="47"/>
      <c r="K255" s="47"/>
      <c r="L255" s="47"/>
      <c r="M255" s="47"/>
      <c r="N255" s="47"/>
    </row>
    <row r="256" spans="1:14" ht="15">
      <c r="A256" s="53" t="s">
        <v>226</v>
      </c>
      <c r="B256" s="54">
        <v>210730.5379916667</v>
      </c>
      <c r="C256" s="54">
        <v>217949.75</v>
      </c>
      <c r="D256" s="54">
        <v>245414.95</v>
      </c>
      <c r="E256" s="54">
        <v>219643.36000000002</v>
      </c>
      <c r="F256" s="54">
        <v>203231.25000000003</v>
      </c>
      <c r="G256" s="54">
        <v>288110.73000000004</v>
      </c>
      <c r="H256" s="54">
        <v>233112.80999999997</v>
      </c>
      <c r="I256" s="54">
        <v>227272.28</v>
      </c>
      <c r="J256" s="54">
        <v>253866.23</v>
      </c>
      <c r="K256" s="54">
        <v>234230.93</v>
      </c>
      <c r="L256" s="54">
        <v>222061.47999999998</v>
      </c>
      <c r="M256" s="54">
        <v>259360.88</v>
      </c>
      <c r="N256" s="54">
        <f t="shared" si="4"/>
        <v>2814985.187991667</v>
      </c>
    </row>
    <row r="257" spans="1:14" ht="15">
      <c r="A257" s="55"/>
      <c r="B257" s="47"/>
      <c r="C257" s="47"/>
      <c r="D257" s="47"/>
      <c r="E257" s="47"/>
      <c r="F257" s="47"/>
      <c r="G257" s="47"/>
      <c r="H257" s="47"/>
      <c r="J257" s="47"/>
      <c r="K257" s="47"/>
      <c r="L257" s="47"/>
      <c r="M257" s="47"/>
      <c r="N257" s="47"/>
    </row>
    <row r="258" spans="1:14" ht="15">
      <c r="A258" s="51" t="s">
        <v>227</v>
      </c>
      <c r="B258" s="47"/>
      <c r="C258" s="47"/>
      <c r="D258" s="47"/>
      <c r="E258" s="47"/>
      <c r="F258" s="47"/>
      <c r="G258" s="47"/>
      <c r="H258" s="47"/>
      <c r="J258" s="47"/>
      <c r="K258" s="47"/>
      <c r="L258" s="47"/>
      <c r="M258" s="47"/>
      <c r="N258" s="47"/>
    </row>
    <row r="259" spans="1:14" ht="15">
      <c r="A259" s="51" t="s">
        <v>71</v>
      </c>
      <c r="B259" s="47"/>
      <c r="C259" s="47"/>
      <c r="D259" s="47"/>
      <c r="E259" s="47"/>
      <c r="F259" s="47"/>
      <c r="G259" s="47"/>
      <c r="H259" s="47"/>
      <c r="J259" s="47"/>
      <c r="K259" s="47"/>
      <c r="L259" s="47"/>
      <c r="M259" s="47"/>
      <c r="N259" s="47"/>
    </row>
    <row r="260" spans="1:14" ht="15">
      <c r="A260" s="52" t="s">
        <v>228</v>
      </c>
      <c r="B260" s="47">
        <v>183942.36958333332</v>
      </c>
      <c r="C260" s="47">
        <v>206658.72</v>
      </c>
      <c r="D260" s="47">
        <v>206907.17</v>
      </c>
      <c r="E260" s="47">
        <v>194143.91</v>
      </c>
      <c r="F260" s="47">
        <v>231798.35</v>
      </c>
      <c r="G260" s="47">
        <v>227603.35</v>
      </c>
      <c r="H260" s="47">
        <v>180599.92</v>
      </c>
      <c r="I260" s="47">
        <v>175978.54</v>
      </c>
      <c r="J260" s="47">
        <v>208339.88</v>
      </c>
      <c r="K260" s="47">
        <v>191557.95</v>
      </c>
      <c r="L260" s="47">
        <v>202323.17</v>
      </c>
      <c r="M260" s="47">
        <v>274953.38</v>
      </c>
      <c r="N260" s="47">
        <f t="shared" si="4"/>
        <v>2484806.709583333</v>
      </c>
    </row>
    <row r="261" spans="1:14" ht="15">
      <c r="A261" s="52"/>
      <c r="B261" s="47"/>
      <c r="C261" s="47"/>
      <c r="D261" s="47"/>
      <c r="E261" s="47"/>
      <c r="F261" s="47"/>
      <c r="G261" s="47"/>
      <c r="H261" s="47"/>
      <c r="J261" s="47"/>
      <c r="K261" s="47"/>
      <c r="L261" s="47"/>
      <c r="M261" s="47"/>
      <c r="N261" s="47"/>
    </row>
    <row r="262" spans="1:14" ht="15">
      <c r="A262" s="51" t="s">
        <v>66</v>
      </c>
      <c r="B262" s="47"/>
      <c r="C262" s="47"/>
      <c r="D262" s="47"/>
      <c r="E262" s="47"/>
      <c r="F262" s="47"/>
      <c r="G262" s="47"/>
      <c r="H262" s="47"/>
      <c r="J262" s="47"/>
      <c r="K262" s="47"/>
      <c r="L262" s="47"/>
      <c r="M262" s="47"/>
      <c r="N262" s="47"/>
    </row>
    <row r="263" spans="1:14" ht="15">
      <c r="A263" s="52" t="s">
        <v>67</v>
      </c>
      <c r="B263" s="47">
        <v>63.31</v>
      </c>
      <c r="C263" s="47">
        <v>71.31</v>
      </c>
      <c r="D263" s="47">
        <v>71.42</v>
      </c>
      <c r="E263" s="47">
        <v>66.9</v>
      </c>
      <c r="F263" s="47">
        <v>80.23</v>
      </c>
      <c r="G263" s="47">
        <v>78.75</v>
      </c>
      <c r="H263" s="47">
        <v>62.23</v>
      </c>
      <c r="I263" s="47">
        <v>60.64</v>
      </c>
      <c r="J263" s="47">
        <v>71.79</v>
      </c>
      <c r="K263" s="47">
        <v>66.01</v>
      </c>
      <c r="L263" s="47">
        <v>69.72</v>
      </c>
      <c r="M263" s="47">
        <v>95.39</v>
      </c>
      <c r="N263" s="47">
        <f t="shared" si="4"/>
        <v>857.7</v>
      </c>
    </row>
    <row r="264" spans="1:14" ht="15">
      <c r="A264" s="52"/>
      <c r="B264" s="47"/>
      <c r="C264" s="47"/>
      <c r="D264" s="47"/>
      <c r="E264" s="47"/>
      <c r="F264" s="47"/>
      <c r="G264" s="47"/>
      <c r="H264" s="47"/>
      <c r="J264" s="47"/>
      <c r="K264" s="47"/>
      <c r="L264" s="47"/>
      <c r="M264" s="47"/>
      <c r="N264" s="47"/>
    </row>
    <row r="265" spans="1:14" ht="15">
      <c r="A265" s="53" t="s">
        <v>229</v>
      </c>
      <c r="B265" s="54">
        <v>184005.67958333332</v>
      </c>
      <c r="C265" s="54">
        <v>206730.03</v>
      </c>
      <c r="D265" s="54">
        <v>206978.59000000003</v>
      </c>
      <c r="E265" s="54">
        <v>194210.81</v>
      </c>
      <c r="F265" s="54">
        <v>231878.58000000002</v>
      </c>
      <c r="G265" s="54">
        <v>227682.1</v>
      </c>
      <c r="H265" s="54">
        <v>180662.15000000002</v>
      </c>
      <c r="I265" s="54">
        <v>176039.18000000002</v>
      </c>
      <c r="J265" s="54">
        <v>208411.67</v>
      </c>
      <c r="K265" s="54">
        <v>191623.96000000002</v>
      </c>
      <c r="L265" s="54">
        <v>202392.89</v>
      </c>
      <c r="M265" s="54">
        <v>275048.77</v>
      </c>
      <c r="N265" s="54">
        <f t="shared" si="4"/>
        <v>2485664.4095833334</v>
      </c>
    </row>
    <row r="266" spans="1:14" ht="15">
      <c r="A266" s="55"/>
      <c r="B266" s="47"/>
      <c r="C266" s="47"/>
      <c r="D266" s="47"/>
      <c r="E266" s="47"/>
      <c r="F266" s="47"/>
      <c r="G266" s="47"/>
      <c r="H266" s="47"/>
      <c r="J266" s="47"/>
      <c r="K266" s="47"/>
      <c r="L266" s="47"/>
      <c r="M266" s="47"/>
      <c r="N266" s="47"/>
    </row>
    <row r="267" spans="1:14" ht="15">
      <c r="A267" s="51" t="s">
        <v>230</v>
      </c>
      <c r="B267" s="47"/>
      <c r="C267" s="47"/>
      <c r="D267" s="47"/>
      <c r="E267" s="47"/>
      <c r="F267" s="47"/>
      <c r="G267" s="47"/>
      <c r="H267" s="47"/>
      <c r="J267" s="47"/>
      <c r="K267" s="47"/>
      <c r="L267" s="47"/>
      <c r="M267" s="47"/>
      <c r="N267" s="47"/>
    </row>
    <row r="268" spans="1:14" ht="15">
      <c r="A268" s="51" t="s">
        <v>105</v>
      </c>
      <c r="B268" s="47"/>
      <c r="C268" s="47"/>
      <c r="D268" s="47"/>
      <c r="E268" s="47"/>
      <c r="F268" s="47"/>
      <c r="G268" s="47"/>
      <c r="H268" s="47"/>
      <c r="J268" s="47"/>
      <c r="K268" s="47"/>
      <c r="L268" s="47"/>
      <c r="M268" s="47"/>
      <c r="N268" s="47"/>
    </row>
    <row r="269" spans="1:16" ht="15">
      <c r="A269" s="52" t="s">
        <v>231</v>
      </c>
      <c r="B269" s="47">
        <v>10995.33</v>
      </c>
      <c r="C269" s="47">
        <v>10995.33</v>
      </c>
      <c r="D269" s="47">
        <v>10995.33</v>
      </c>
      <c r="E269" s="47">
        <v>10995.33</v>
      </c>
      <c r="F269" s="47">
        <v>10995.33</v>
      </c>
      <c r="G269" s="47">
        <v>10995.33</v>
      </c>
      <c r="H269" s="47">
        <v>10995.33</v>
      </c>
      <c r="I269" s="47">
        <v>10995.33</v>
      </c>
      <c r="J269" s="47">
        <v>10995.33</v>
      </c>
      <c r="K269" s="47">
        <v>10995.33</v>
      </c>
      <c r="L269" s="47">
        <v>10995.33</v>
      </c>
      <c r="M269" s="47">
        <v>10995.33</v>
      </c>
      <c r="N269" s="47">
        <f t="shared" si="4"/>
        <v>131943.96</v>
      </c>
      <c r="O269" s="47"/>
      <c r="P269" s="47"/>
    </row>
    <row r="270" spans="1:16" ht="15">
      <c r="A270" s="52" t="s">
        <v>232</v>
      </c>
      <c r="B270" s="47">
        <v>5324.45</v>
      </c>
      <c r="C270" s="47">
        <v>5324.45</v>
      </c>
      <c r="D270" s="47">
        <v>5324.45</v>
      </c>
      <c r="E270" s="47">
        <v>5324.45</v>
      </c>
      <c r="F270" s="47">
        <v>5324.45</v>
      </c>
      <c r="G270" s="47">
        <v>5324.45</v>
      </c>
      <c r="H270" s="47">
        <v>5324.45</v>
      </c>
      <c r="I270" s="47">
        <v>5324.45</v>
      </c>
      <c r="J270" s="47">
        <v>5324.45</v>
      </c>
      <c r="K270" s="47">
        <v>5324.45</v>
      </c>
      <c r="L270" s="47">
        <v>5324.45</v>
      </c>
      <c r="M270" s="47">
        <v>5324.45</v>
      </c>
      <c r="N270" s="47">
        <f t="shared" si="4"/>
        <v>63893.39999999999</v>
      </c>
      <c r="P270" s="47"/>
    </row>
    <row r="271" spans="1:16" ht="15">
      <c r="A271" s="52" t="s">
        <v>233</v>
      </c>
      <c r="B271" s="47">
        <v>752.46</v>
      </c>
      <c r="C271" s="47">
        <v>752.46</v>
      </c>
      <c r="D271" s="47">
        <v>752.46</v>
      </c>
      <c r="E271" s="47">
        <v>752.46</v>
      </c>
      <c r="F271" s="47">
        <v>752.46</v>
      </c>
      <c r="G271" s="47">
        <v>752.46</v>
      </c>
      <c r="H271" s="47">
        <v>752.46</v>
      </c>
      <c r="I271" s="47">
        <v>752.46</v>
      </c>
      <c r="J271" s="47">
        <v>752.46</v>
      </c>
      <c r="K271" s="47">
        <v>752.46</v>
      </c>
      <c r="L271" s="47">
        <v>752.46</v>
      </c>
      <c r="M271" s="47">
        <v>752.46</v>
      </c>
      <c r="N271" s="47">
        <f t="shared" si="4"/>
        <v>9029.52</v>
      </c>
      <c r="P271" s="47"/>
    </row>
    <row r="272" spans="1:16" ht="15">
      <c r="A272" s="52"/>
      <c r="B272" s="47"/>
      <c r="C272" s="47"/>
      <c r="D272" s="47"/>
      <c r="E272" s="47"/>
      <c r="F272" s="47"/>
      <c r="G272" s="47"/>
      <c r="H272" s="47"/>
      <c r="J272" s="47"/>
      <c r="K272" s="47"/>
      <c r="L272" s="47"/>
      <c r="M272" s="47"/>
      <c r="N272" s="47"/>
      <c r="P272" s="47"/>
    </row>
    <row r="273" spans="1:16" ht="15">
      <c r="A273" s="51" t="s">
        <v>71</v>
      </c>
      <c r="B273" s="47"/>
      <c r="C273" s="47"/>
      <c r="D273" s="47"/>
      <c r="E273" s="47"/>
      <c r="F273" s="47"/>
      <c r="G273" s="47"/>
      <c r="H273" s="47"/>
      <c r="J273" s="47"/>
      <c r="K273" s="47"/>
      <c r="L273" s="47"/>
      <c r="M273" s="47"/>
      <c r="N273" s="47"/>
      <c r="P273" s="47"/>
    </row>
    <row r="274" spans="1:16" ht="15">
      <c r="A274" s="52" t="s">
        <v>234</v>
      </c>
      <c r="B274" s="47">
        <v>7396153.98</v>
      </c>
      <c r="C274" s="47">
        <v>7379077.28</v>
      </c>
      <c r="D274" s="47">
        <v>7226581.27</v>
      </c>
      <c r="E274" s="47">
        <v>6950773.1</v>
      </c>
      <c r="F274" s="47">
        <v>6838198.2</v>
      </c>
      <c r="G274" s="47">
        <v>8427813.54</v>
      </c>
      <c r="H274" s="47">
        <v>6824916.969999997</v>
      </c>
      <c r="I274" s="47">
        <v>6521188.13</v>
      </c>
      <c r="J274" s="47">
        <v>7892166.319999998</v>
      </c>
      <c r="K274" s="47">
        <v>7199626.01</v>
      </c>
      <c r="L274" s="47">
        <v>7494423.3</v>
      </c>
      <c r="M274" s="47">
        <v>8284030.47</v>
      </c>
      <c r="N274" s="47">
        <f t="shared" si="4"/>
        <v>88434948.57000001</v>
      </c>
      <c r="P274" s="47"/>
    </row>
    <row r="275" spans="1:16" ht="15">
      <c r="A275" s="52"/>
      <c r="B275" s="47"/>
      <c r="C275" s="47"/>
      <c r="D275" s="47"/>
      <c r="E275" s="47"/>
      <c r="F275" s="47"/>
      <c r="G275" s="47"/>
      <c r="H275" s="47"/>
      <c r="J275" s="47"/>
      <c r="K275" s="47"/>
      <c r="L275" s="47"/>
      <c r="M275" s="47"/>
      <c r="N275" s="47"/>
      <c r="P275" s="47"/>
    </row>
    <row r="276" spans="1:16" ht="15">
      <c r="A276" s="52" t="s">
        <v>235</v>
      </c>
      <c r="B276" s="47">
        <v>4332877.71</v>
      </c>
      <c r="C276" s="47">
        <v>4277668.18</v>
      </c>
      <c r="D276" s="47">
        <v>4195970.36</v>
      </c>
      <c r="E276" s="47">
        <v>4008764.68</v>
      </c>
      <c r="F276" s="47">
        <v>3932354.12</v>
      </c>
      <c r="G276" s="47">
        <v>5011310.59</v>
      </c>
      <c r="H276" s="47">
        <v>3923869.52</v>
      </c>
      <c r="I276" s="47">
        <v>3749245.81</v>
      </c>
      <c r="J276" s="47">
        <v>4615144.98</v>
      </c>
      <c r="K276" s="47">
        <v>4177674.39</v>
      </c>
      <c r="L276" s="47">
        <v>4377769</v>
      </c>
      <c r="M276" s="47">
        <v>4913717.38</v>
      </c>
      <c r="N276" s="47">
        <f t="shared" si="4"/>
        <v>51516366.720000006</v>
      </c>
      <c r="P276" s="47"/>
    </row>
    <row r="277" spans="1:16" ht="15">
      <c r="A277" s="52" t="s">
        <v>236</v>
      </c>
      <c r="B277" s="47">
        <v>1734537.17</v>
      </c>
      <c r="C277" s="47">
        <v>1758614.24</v>
      </c>
      <c r="D277" s="47">
        <v>1714727.8</v>
      </c>
      <c r="E277" s="47">
        <v>1660180.99</v>
      </c>
      <c r="F277" s="47">
        <v>1637916.96</v>
      </c>
      <c r="G277" s="47">
        <v>1952296.51</v>
      </c>
      <c r="H277" s="47">
        <v>1635076.88</v>
      </c>
      <c r="I277" s="47">
        <v>1562311.16</v>
      </c>
      <c r="J277" s="47">
        <v>1859485.01</v>
      </c>
      <c r="K277" s="47">
        <v>1709396.84</v>
      </c>
      <c r="L277" s="47">
        <v>1767699.15</v>
      </c>
      <c r="M277" s="47">
        <v>1923860.42</v>
      </c>
      <c r="N277" s="47">
        <f t="shared" si="4"/>
        <v>20916103.130000003</v>
      </c>
      <c r="P277" s="47"/>
    </row>
    <row r="278" spans="1:16" ht="15">
      <c r="A278" s="52"/>
      <c r="B278" s="47"/>
      <c r="C278" s="47"/>
      <c r="D278" s="47"/>
      <c r="E278" s="47"/>
      <c r="F278" s="47"/>
      <c r="G278" s="47"/>
      <c r="H278" s="47"/>
      <c r="J278" s="47"/>
      <c r="K278" s="47"/>
      <c r="L278" s="47"/>
      <c r="M278" s="47"/>
      <c r="N278" s="47"/>
      <c r="P278" s="47"/>
    </row>
    <row r="279" spans="1:16" ht="15">
      <c r="A279" s="51" t="s">
        <v>66</v>
      </c>
      <c r="B279" s="47"/>
      <c r="C279" s="47"/>
      <c r="D279" s="47"/>
      <c r="E279" s="47"/>
      <c r="F279" s="47"/>
      <c r="G279" s="47"/>
      <c r="H279" s="47"/>
      <c r="J279" s="47"/>
      <c r="K279" s="47"/>
      <c r="L279" s="47"/>
      <c r="M279" s="47"/>
      <c r="N279" s="47"/>
      <c r="P279" s="47"/>
    </row>
    <row r="280" spans="1:16" ht="15">
      <c r="A280" s="52" t="s">
        <v>67</v>
      </c>
      <c r="B280" s="47">
        <v>13936.39</v>
      </c>
      <c r="C280" s="47">
        <v>13948.28</v>
      </c>
      <c r="D280" s="47">
        <v>13686.27</v>
      </c>
      <c r="E280" s="47">
        <v>13247.69</v>
      </c>
      <c r="F280" s="47">
        <v>13068.68</v>
      </c>
      <c r="G280" s="47">
        <v>15596.41</v>
      </c>
      <c r="H280" s="47">
        <v>13045.92</v>
      </c>
      <c r="I280" s="47">
        <v>12465.34</v>
      </c>
      <c r="J280" s="47">
        <v>14845.54</v>
      </c>
      <c r="K280" s="47">
        <v>13643.4</v>
      </c>
      <c r="L280" s="47">
        <v>14112.18</v>
      </c>
      <c r="M280" s="47">
        <v>15367.77</v>
      </c>
      <c r="N280" s="47">
        <f t="shared" si="4"/>
        <v>166963.86999999997</v>
      </c>
      <c r="P280" s="47"/>
    </row>
    <row r="281" spans="1:16" ht="15">
      <c r="A281" s="52" t="s">
        <v>237</v>
      </c>
      <c r="B281" s="47">
        <v>95798.24</v>
      </c>
      <c r="C281" s="47">
        <v>95879.95</v>
      </c>
      <c r="D281" s="47">
        <v>94078.89</v>
      </c>
      <c r="E281" s="47">
        <v>91064.12</v>
      </c>
      <c r="F281" s="47">
        <v>89833.61</v>
      </c>
      <c r="G281" s="47">
        <v>107209.13</v>
      </c>
      <c r="H281" s="47">
        <v>89677.16</v>
      </c>
      <c r="I281" s="47">
        <v>85686.26</v>
      </c>
      <c r="J281" s="47">
        <v>102047.66</v>
      </c>
      <c r="K281" s="47">
        <v>93784.25</v>
      </c>
      <c r="L281" s="47">
        <v>97006.57</v>
      </c>
      <c r="M281" s="47">
        <v>105637.48</v>
      </c>
      <c r="N281" s="47">
        <f aca="true" t="shared" si="5" ref="N281:N302">SUM(B281:M281)</f>
        <v>1147703.32</v>
      </c>
      <c r="P281" s="47"/>
    </row>
    <row r="282" spans="1:16" ht="15">
      <c r="A282" s="52" t="s">
        <v>238</v>
      </c>
      <c r="B282" s="47">
        <v>264463.14</v>
      </c>
      <c r="C282" s="47">
        <v>264688.72</v>
      </c>
      <c r="D282" s="47">
        <v>259716.65</v>
      </c>
      <c r="E282" s="47">
        <v>251394.02</v>
      </c>
      <c r="F282" s="47">
        <v>247997.03</v>
      </c>
      <c r="G282" s="47">
        <v>295964.34</v>
      </c>
      <c r="H282" s="47">
        <v>247565.13</v>
      </c>
      <c r="I282" s="47">
        <v>236547.75</v>
      </c>
      <c r="J282" s="47">
        <v>281715.46</v>
      </c>
      <c r="K282" s="47">
        <v>258903.26</v>
      </c>
      <c r="L282" s="47">
        <v>267798.9</v>
      </c>
      <c r="M282" s="47">
        <v>291625.63</v>
      </c>
      <c r="N282" s="47">
        <f t="shared" si="5"/>
        <v>3168380.03</v>
      </c>
      <c r="P282" s="47"/>
    </row>
    <row r="283" spans="1:16" ht="15">
      <c r="A283" s="52" t="s">
        <v>239</v>
      </c>
      <c r="B283" s="47">
        <v>18727.07</v>
      </c>
      <c r="C283" s="47">
        <v>18084.56</v>
      </c>
      <c r="D283" s="47">
        <v>18067.77</v>
      </c>
      <c r="E283" s="47">
        <v>17488.79</v>
      </c>
      <c r="F283" s="47">
        <v>17252.47</v>
      </c>
      <c r="G283" s="47">
        <v>20589.42</v>
      </c>
      <c r="H283" s="47">
        <v>13475.22</v>
      </c>
      <c r="I283" s="47">
        <v>16455.97</v>
      </c>
      <c r="J283" s="47">
        <v>19425.8</v>
      </c>
      <c r="K283" s="47">
        <v>18011.18</v>
      </c>
      <c r="L283" s="47">
        <v>18630.03</v>
      </c>
      <c r="M283" s="47">
        <v>20287.59</v>
      </c>
      <c r="N283" s="47">
        <f t="shared" si="5"/>
        <v>216495.87</v>
      </c>
      <c r="P283" s="47"/>
    </row>
    <row r="284" spans="1:16" ht="15">
      <c r="A284" s="52" t="s">
        <v>68</v>
      </c>
      <c r="B284" s="47">
        <v>108976.25</v>
      </c>
      <c r="C284" s="47">
        <v>109069.19</v>
      </c>
      <c r="D284" s="47">
        <v>107020.38</v>
      </c>
      <c r="E284" s="47">
        <v>103590.91</v>
      </c>
      <c r="F284" s="47">
        <v>102191.12</v>
      </c>
      <c r="G284" s="47">
        <v>121956.82</v>
      </c>
      <c r="H284" s="47">
        <v>102013.15</v>
      </c>
      <c r="I284" s="47">
        <v>97473.27</v>
      </c>
      <c r="J284" s="47">
        <v>116085.34</v>
      </c>
      <c r="K284" s="47">
        <v>106685.21</v>
      </c>
      <c r="L284" s="47">
        <v>110350.8</v>
      </c>
      <c r="M284" s="47">
        <v>120168.98</v>
      </c>
      <c r="N284" s="47">
        <f t="shared" si="5"/>
        <v>1305581.42</v>
      </c>
      <c r="P284" s="47"/>
    </row>
    <row r="285" spans="1:16" ht="15">
      <c r="A285" s="52" t="s">
        <v>240</v>
      </c>
      <c r="B285" s="47">
        <v>469622.86</v>
      </c>
      <c r="C285" s="47">
        <v>470681.94</v>
      </c>
      <c r="D285" s="47">
        <v>461517.44</v>
      </c>
      <c r="E285" s="47">
        <v>446728.1</v>
      </c>
      <c r="F285" s="47">
        <v>440691.63</v>
      </c>
      <c r="G285" s="47">
        <v>525929.72</v>
      </c>
      <c r="H285" s="47">
        <v>443671.34</v>
      </c>
      <c r="I285" s="47">
        <v>420346.22</v>
      </c>
      <c r="J285" s="47">
        <v>500781.78</v>
      </c>
      <c r="K285" s="47">
        <v>460072.05</v>
      </c>
      <c r="L285" s="47">
        <v>475879.63</v>
      </c>
      <c r="M285" s="47">
        <v>518219.81</v>
      </c>
      <c r="N285" s="47">
        <f t="shared" si="5"/>
        <v>5634142.519999999</v>
      </c>
      <c r="P285" s="47"/>
    </row>
    <row r="286" spans="1:16" ht="15">
      <c r="A286" s="52"/>
      <c r="B286" s="47"/>
      <c r="C286" s="47"/>
      <c r="D286" s="47"/>
      <c r="E286" s="47"/>
      <c r="F286" s="47"/>
      <c r="G286" s="47"/>
      <c r="H286" s="47"/>
      <c r="J286" s="47"/>
      <c r="K286" s="47"/>
      <c r="L286" s="47"/>
      <c r="M286" s="47"/>
      <c r="N286" s="47"/>
      <c r="P286" s="47"/>
    </row>
    <row r="287" spans="1:14" ht="15">
      <c r="A287" s="53" t="s">
        <v>241</v>
      </c>
      <c r="B287" s="54">
        <v>14452165.05</v>
      </c>
      <c r="C287" s="54">
        <v>14404784.579999998</v>
      </c>
      <c r="D287" s="54">
        <v>14108439.070000004</v>
      </c>
      <c r="E287" s="54">
        <v>13560304.639999997</v>
      </c>
      <c r="F287" s="54">
        <v>13336576.059999997</v>
      </c>
      <c r="G287" s="54">
        <f>SUM(G269:G285)</f>
        <v>16495738.72</v>
      </c>
      <c r="H287" s="54">
        <v>13310383.529999997</v>
      </c>
      <c r="I287" s="54">
        <f>SUM(I269:I285)</f>
        <v>12718792.15</v>
      </c>
      <c r="J287" s="54">
        <f>SUM(J269:J285)</f>
        <v>15418770.129999999</v>
      </c>
      <c r="K287" s="54">
        <f>SUM(K269:K285)</f>
        <v>14054868.830000002</v>
      </c>
      <c r="L287" s="54">
        <f>SUM(L269:L285)</f>
        <v>14640741.8</v>
      </c>
      <c r="M287" s="54">
        <v>16209987.760000002</v>
      </c>
      <c r="N287" s="54">
        <f t="shared" si="5"/>
        <v>172711552.32000002</v>
      </c>
    </row>
    <row r="288" spans="1:14" ht="15">
      <c r="A288" s="55"/>
      <c r="B288" s="47"/>
      <c r="C288" s="47"/>
      <c r="D288" s="47"/>
      <c r="E288" s="47"/>
      <c r="F288" s="47"/>
      <c r="G288" s="47"/>
      <c r="H288" s="47"/>
      <c r="J288" s="47"/>
      <c r="K288" s="47"/>
      <c r="L288" s="47"/>
      <c r="M288" s="47"/>
      <c r="N288" s="47"/>
    </row>
    <row r="289" spans="1:14" ht="15">
      <c r="A289" s="51" t="s">
        <v>242</v>
      </c>
      <c r="B289" s="47"/>
      <c r="C289" s="47"/>
      <c r="D289" s="47"/>
      <c r="E289" s="47"/>
      <c r="F289" s="47"/>
      <c r="G289" s="47"/>
      <c r="H289" s="47"/>
      <c r="J289" s="47"/>
      <c r="K289" s="47"/>
      <c r="L289" s="47"/>
      <c r="M289" s="47"/>
      <c r="N289" s="47"/>
    </row>
    <row r="290" spans="1:14" ht="15">
      <c r="A290" s="51" t="s">
        <v>71</v>
      </c>
      <c r="B290" s="47"/>
      <c r="C290" s="47"/>
      <c r="D290" s="47"/>
      <c r="E290" s="47"/>
      <c r="F290" s="47"/>
      <c r="G290" s="47"/>
      <c r="H290" s="47"/>
      <c r="J290" s="47"/>
      <c r="K290" s="47"/>
      <c r="L290" s="47"/>
      <c r="M290" s="47"/>
      <c r="N290" s="47"/>
    </row>
    <row r="291" spans="1:15" ht="15">
      <c r="A291" s="52" t="s">
        <v>243</v>
      </c>
      <c r="B291" s="47">
        <v>233539.27</v>
      </c>
      <c r="C291" s="47">
        <v>244387.41</v>
      </c>
      <c r="D291" s="47">
        <v>267333.48</v>
      </c>
      <c r="E291" s="47">
        <v>247038.57</v>
      </c>
      <c r="F291" s="47">
        <v>234485.83</v>
      </c>
      <c r="G291" s="47">
        <v>283333.34</v>
      </c>
      <c r="H291" s="47">
        <v>241390.24</v>
      </c>
      <c r="I291" s="47">
        <v>241735.53</v>
      </c>
      <c r="J291" s="47">
        <v>276212.18</v>
      </c>
      <c r="K291" s="47">
        <v>254936.1</v>
      </c>
      <c r="L291" s="47">
        <v>253441.41</v>
      </c>
      <c r="M291" s="47">
        <v>262586.84</v>
      </c>
      <c r="N291" s="47">
        <f t="shared" si="5"/>
        <v>3040420.2</v>
      </c>
      <c r="O291" s="47"/>
    </row>
    <row r="292" spans="1:14" ht="15">
      <c r="A292" s="52"/>
      <c r="B292" s="47"/>
      <c r="C292" s="47"/>
      <c r="D292" s="47"/>
      <c r="E292" s="47"/>
      <c r="F292" s="47"/>
      <c r="G292" s="47"/>
      <c r="H292" s="47"/>
      <c r="J292" s="47"/>
      <c r="K292" s="47"/>
      <c r="L292" s="47"/>
      <c r="M292" s="47"/>
      <c r="N292" s="47"/>
    </row>
    <row r="293" spans="1:14" ht="15">
      <c r="A293" s="52" t="s">
        <v>244</v>
      </c>
      <c r="B293" s="47">
        <v>98220.91</v>
      </c>
      <c r="C293" s="47">
        <v>102783.39</v>
      </c>
      <c r="D293" s="47">
        <v>112433.95</v>
      </c>
      <c r="E293" s="47">
        <v>103898.39</v>
      </c>
      <c r="F293" s="47">
        <v>98619.02</v>
      </c>
      <c r="G293" s="47">
        <v>119163.09</v>
      </c>
      <c r="H293" s="47">
        <v>101522.85</v>
      </c>
      <c r="I293" s="47">
        <v>101668.07</v>
      </c>
      <c r="J293" s="47">
        <v>95206.03</v>
      </c>
      <c r="K293" s="47">
        <v>107219.91</v>
      </c>
      <c r="L293" s="47">
        <v>106591.28</v>
      </c>
      <c r="M293" s="47">
        <v>110437.62</v>
      </c>
      <c r="N293" s="47">
        <f t="shared" si="5"/>
        <v>1257764.5099999998</v>
      </c>
    </row>
    <row r="294" spans="1:14" ht="15">
      <c r="A294" s="52"/>
      <c r="B294" s="47"/>
      <c r="C294" s="47"/>
      <c r="D294" s="47"/>
      <c r="E294" s="47"/>
      <c r="F294" s="47"/>
      <c r="G294" s="47"/>
      <c r="H294" s="47"/>
      <c r="J294" s="47"/>
      <c r="K294" s="47"/>
      <c r="L294" s="47"/>
      <c r="M294" s="47"/>
      <c r="N294" s="47"/>
    </row>
    <row r="295" spans="1:14" ht="15">
      <c r="A295" s="52" t="s">
        <v>245</v>
      </c>
      <c r="B295" s="47">
        <v>1225.44</v>
      </c>
      <c r="C295" s="47">
        <v>1282.36</v>
      </c>
      <c r="D295" s="47">
        <v>1402.77</v>
      </c>
      <c r="E295" s="47">
        <v>1296.27</v>
      </c>
      <c r="F295" s="47">
        <v>1230.41</v>
      </c>
      <c r="G295" s="47">
        <v>1486.72</v>
      </c>
      <c r="H295" s="47">
        <v>1299.84</v>
      </c>
      <c r="I295" s="47">
        <v>1268.45</v>
      </c>
      <c r="J295" s="47">
        <v>1402.09</v>
      </c>
      <c r="K295" s="47">
        <v>1337.72</v>
      </c>
      <c r="L295" s="47">
        <v>1329.87</v>
      </c>
      <c r="M295" s="47">
        <v>1377.86</v>
      </c>
      <c r="N295" s="47">
        <f t="shared" si="5"/>
        <v>15939.8</v>
      </c>
    </row>
    <row r="296" spans="1:14" ht="15">
      <c r="A296" s="52" t="s">
        <v>246</v>
      </c>
      <c r="B296" s="47">
        <v>7278.37</v>
      </c>
      <c r="C296" s="47">
        <v>7616.46</v>
      </c>
      <c r="D296" s="47">
        <v>8331.59</v>
      </c>
      <c r="E296" s="47">
        <v>7699.09</v>
      </c>
      <c r="F296" s="47">
        <v>7307.87</v>
      </c>
      <c r="G296" s="47">
        <v>8830.23</v>
      </c>
      <c r="H296" s="47">
        <v>7523.05</v>
      </c>
      <c r="I296" s="47">
        <v>7533.82</v>
      </c>
      <c r="J296" s="47">
        <v>4776.28</v>
      </c>
      <c r="K296" s="47">
        <v>7945.22</v>
      </c>
      <c r="L296" s="47">
        <v>7898.64</v>
      </c>
      <c r="M296" s="47">
        <v>8183.66</v>
      </c>
      <c r="N296" s="47">
        <f t="shared" si="5"/>
        <v>90924.28000000001</v>
      </c>
    </row>
    <row r="297" spans="1:14" ht="15">
      <c r="A297" s="52" t="s">
        <v>247</v>
      </c>
      <c r="B297" s="47">
        <v>3527.78</v>
      </c>
      <c r="C297" s="47">
        <v>3691.65</v>
      </c>
      <c r="D297" s="47">
        <v>4038.27</v>
      </c>
      <c r="E297" s="47">
        <v>3731.7</v>
      </c>
      <c r="F297" s="47">
        <v>3542.08</v>
      </c>
      <c r="G297" s="47">
        <v>4279.96</v>
      </c>
      <c r="H297" s="47">
        <v>3646.38</v>
      </c>
      <c r="I297" s="47">
        <v>3651.59</v>
      </c>
      <c r="J297" s="47">
        <v>1653.89</v>
      </c>
      <c r="K297" s="47">
        <v>3851</v>
      </c>
      <c r="L297" s="47">
        <v>3828.42</v>
      </c>
      <c r="M297" s="47">
        <v>3966.57</v>
      </c>
      <c r="N297" s="47">
        <f t="shared" si="5"/>
        <v>43409.29</v>
      </c>
    </row>
    <row r="298" spans="1:14" ht="15">
      <c r="A298" s="52"/>
      <c r="B298" s="47"/>
      <c r="C298" s="47"/>
      <c r="D298" s="47"/>
      <c r="E298" s="47"/>
      <c r="F298" s="47"/>
      <c r="G298" s="47"/>
      <c r="H298" s="47"/>
      <c r="J298" s="47"/>
      <c r="K298" s="47"/>
      <c r="L298" s="47"/>
      <c r="M298" s="47"/>
      <c r="N298" s="47"/>
    </row>
    <row r="299" spans="1:14" ht="15">
      <c r="A299" s="51" t="s">
        <v>66</v>
      </c>
      <c r="B299" s="47"/>
      <c r="C299" s="47"/>
      <c r="D299" s="47"/>
      <c r="E299" s="47"/>
      <c r="F299" s="47"/>
      <c r="G299" s="47"/>
      <c r="H299" s="47"/>
      <c r="J299" s="47"/>
      <c r="K299" s="47"/>
      <c r="L299" s="47"/>
      <c r="M299" s="47"/>
      <c r="N299" s="47"/>
    </row>
    <row r="300" spans="1:14" ht="15">
      <c r="A300" s="52" t="s">
        <v>248</v>
      </c>
      <c r="B300" s="47">
        <v>27553.84</v>
      </c>
      <c r="C300" s="47">
        <v>28833.75</v>
      </c>
      <c r="D300" s="47">
        <v>31541.02</v>
      </c>
      <c r="E300" s="47">
        <v>29146.54</v>
      </c>
      <c r="F300" s="47">
        <v>27665.52</v>
      </c>
      <c r="G300" s="47">
        <v>33428.74</v>
      </c>
      <c r="H300" s="47">
        <v>28480.13</v>
      </c>
      <c r="I300" s="47">
        <v>28520.87</v>
      </c>
      <c r="J300" s="47">
        <v>33596.14</v>
      </c>
      <c r="K300" s="47">
        <v>30078.33</v>
      </c>
      <c r="L300" s="47">
        <v>29901.98</v>
      </c>
      <c r="M300" s="47">
        <v>30980.99</v>
      </c>
      <c r="N300" s="47">
        <f t="shared" si="5"/>
        <v>359727.85</v>
      </c>
    </row>
    <row r="301" spans="1:14" ht="15">
      <c r="A301" s="52"/>
      <c r="B301" s="47"/>
      <c r="C301" s="47"/>
      <c r="D301" s="47"/>
      <c r="E301" s="47"/>
      <c r="F301" s="47"/>
      <c r="G301" s="47"/>
      <c r="H301" s="47"/>
      <c r="J301" s="47"/>
      <c r="K301" s="47"/>
      <c r="L301" s="47"/>
      <c r="M301" s="47"/>
      <c r="N301" s="47"/>
    </row>
    <row r="302" spans="1:14" ht="15">
      <c r="A302" s="53" t="s">
        <v>249</v>
      </c>
      <c r="B302" s="54">
        <v>371345.6139</v>
      </c>
      <c r="C302" s="54">
        <v>388595.02</v>
      </c>
      <c r="D302" s="54">
        <f>SUM(D291:D300)</f>
        <v>425081.0800000001</v>
      </c>
      <c r="E302" s="54">
        <v>392810.56000000006</v>
      </c>
      <c r="F302" s="54">
        <v>372850.73</v>
      </c>
      <c r="G302" s="54">
        <f>SUM(G291:G300)</f>
        <v>450522.08</v>
      </c>
      <c r="H302" s="54">
        <v>383829.29000000004</v>
      </c>
      <c r="I302" s="54">
        <f>SUM(I291:I300)</f>
        <v>384378.33</v>
      </c>
      <c r="J302" s="54">
        <v>412846.61000000004</v>
      </c>
      <c r="K302" s="54">
        <f>SUM(K291:K300)</f>
        <v>405368.27999999997</v>
      </c>
      <c r="L302" s="54">
        <f>SUM(L291:L300)</f>
        <v>402991.6</v>
      </c>
      <c r="M302" s="54">
        <v>417533.54</v>
      </c>
      <c r="N302" s="54">
        <f t="shared" si="5"/>
        <v>4808152.733899999</v>
      </c>
    </row>
    <row r="303" spans="1:14" ht="12.75">
      <c r="A303" s="55"/>
      <c r="B303" s="15"/>
      <c r="C303" s="15"/>
      <c r="D303" s="47"/>
      <c r="E303" s="47"/>
      <c r="F303" s="47"/>
      <c r="H303" s="47"/>
      <c r="K303" s="47"/>
      <c r="L303" s="15"/>
      <c r="M303" s="47"/>
      <c r="N303" s="47"/>
    </row>
    <row r="304" spans="4:14" ht="15">
      <c r="D304" s="47"/>
      <c r="E304" s="47"/>
      <c r="F304" s="47"/>
      <c r="H304" s="47"/>
      <c r="K304" s="47"/>
      <c r="L304" s="47"/>
      <c r="M304" s="47"/>
      <c r="N304" s="47"/>
    </row>
    <row r="305" spans="4:15" ht="15">
      <c r="D305" s="47"/>
      <c r="E305" s="47"/>
      <c r="F305" s="47"/>
      <c r="H305" s="47"/>
      <c r="K305" s="47"/>
      <c r="L305" s="47"/>
      <c r="M305" s="47"/>
      <c r="N305" s="54"/>
      <c r="O305" s="47"/>
    </row>
    <row r="306" ht="15">
      <c r="N306" s="47"/>
    </row>
    <row r="307" ht="15">
      <c r="N307" s="47"/>
    </row>
    <row r="308" spans="1:14" ht="15">
      <c r="A308" s="46" t="s">
        <v>266</v>
      </c>
      <c r="N308" s="58">
        <f>SUM(N5:N306)/2</f>
        <v>1276093906.79305</v>
      </c>
    </row>
    <row r="309" ht="15">
      <c r="N309" s="47"/>
    </row>
    <row r="310" ht="15">
      <c r="N310" s="47"/>
    </row>
    <row r="311" ht="15">
      <c r="N311" s="47"/>
    </row>
    <row r="312" ht="15">
      <c r="N312" s="47"/>
    </row>
  </sheetData>
  <printOptions/>
  <pageMargins left="0.25" right="0" top="1" bottom="0" header="0.5" footer="0.5"/>
  <pageSetup horizontalDpi="600" verticalDpi="600" orientation="landscape" paperSize="5" scale="83" r:id="rId1"/>
  <headerFooter alignWithMargins="0">
    <oddHeader>&amp;C&amp;"Arial,Bold"&amp;9NEVADA DEPARTMENT OF TAXATION
CONSOLIDATED TAX DISTRIBUTION
FISCAL YEAR 2013-14</oddHeader>
  </headerFooter>
  <rowBreaks count="7" manualBreakCount="7">
    <brk id="23" max="16383" man="1"/>
    <brk id="58" max="16383" man="1"/>
    <brk id="94" max="16383" man="1"/>
    <brk id="138" max="16383" man="1"/>
    <brk id="173" max="16383" man="1"/>
    <brk id="214" max="16383" man="1"/>
    <brk id="2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N31"/>
  <sheetViews>
    <sheetView workbookViewId="0" topLeftCell="B1">
      <selection activeCell="M21" sqref="M21"/>
    </sheetView>
  </sheetViews>
  <sheetFormatPr defaultColWidth="9.140625" defaultRowHeight="15"/>
  <cols>
    <col min="1" max="1" width="39.140625" style="15" customWidth="1"/>
    <col min="2" max="13" width="14.00390625" style="15" bestFit="1" customWidth="1"/>
    <col min="14" max="14" width="15.00390625" style="15" bestFit="1" customWidth="1"/>
    <col min="15" max="256" width="9.140625" style="15" customWidth="1"/>
    <col min="257" max="257" width="39.140625" style="15" customWidth="1"/>
    <col min="258" max="269" width="14.00390625" style="15" bestFit="1" customWidth="1"/>
    <col min="270" max="270" width="15.00390625" style="15" bestFit="1" customWidth="1"/>
    <col min="271" max="512" width="9.140625" style="15" customWidth="1"/>
    <col min="513" max="513" width="39.140625" style="15" customWidth="1"/>
    <col min="514" max="525" width="14.00390625" style="15" bestFit="1" customWidth="1"/>
    <col min="526" max="526" width="15.00390625" style="15" bestFit="1" customWidth="1"/>
    <col min="527" max="768" width="9.140625" style="15" customWidth="1"/>
    <col min="769" max="769" width="39.140625" style="15" customWidth="1"/>
    <col min="770" max="781" width="14.00390625" style="15" bestFit="1" customWidth="1"/>
    <col min="782" max="782" width="15.00390625" style="15" bestFit="1" customWidth="1"/>
    <col min="783" max="1024" width="9.140625" style="15" customWidth="1"/>
    <col min="1025" max="1025" width="39.140625" style="15" customWidth="1"/>
    <col min="1026" max="1037" width="14.00390625" style="15" bestFit="1" customWidth="1"/>
    <col min="1038" max="1038" width="15.00390625" style="15" bestFit="1" customWidth="1"/>
    <col min="1039" max="1280" width="9.140625" style="15" customWidth="1"/>
    <col min="1281" max="1281" width="39.140625" style="15" customWidth="1"/>
    <col min="1282" max="1293" width="14.00390625" style="15" bestFit="1" customWidth="1"/>
    <col min="1294" max="1294" width="15.00390625" style="15" bestFit="1" customWidth="1"/>
    <col min="1295" max="1536" width="9.140625" style="15" customWidth="1"/>
    <col min="1537" max="1537" width="39.140625" style="15" customWidth="1"/>
    <col min="1538" max="1549" width="14.00390625" style="15" bestFit="1" customWidth="1"/>
    <col min="1550" max="1550" width="15.00390625" style="15" bestFit="1" customWidth="1"/>
    <col min="1551" max="1792" width="9.140625" style="15" customWidth="1"/>
    <col min="1793" max="1793" width="39.140625" style="15" customWidth="1"/>
    <col min="1794" max="1805" width="14.00390625" style="15" bestFit="1" customWidth="1"/>
    <col min="1806" max="1806" width="15.00390625" style="15" bestFit="1" customWidth="1"/>
    <col min="1807" max="2048" width="9.140625" style="15" customWidth="1"/>
    <col min="2049" max="2049" width="39.140625" style="15" customWidth="1"/>
    <col min="2050" max="2061" width="14.00390625" style="15" bestFit="1" customWidth="1"/>
    <col min="2062" max="2062" width="15.00390625" style="15" bestFit="1" customWidth="1"/>
    <col min="2063" max="2304" width="9.140625" style="15" customWidth="1"/>
    <col min="2305" max="2305" width="39.140625" style="15" customWidth="1"/>
    <col min="2306" max="2317" width="14.00390625" style="15" bestFit="1" customWidth="1"/>
    <col min="2318" max="2318" width="15.00390625" style="15" bestFit="1" customWidth="1"/>
    <col min="2319" max="2560" width="9.140625" style="15" customWidth="1"/>
    <col min="2561" max="2561" width="39.140625" style="15" customWidth="1"/>
    <col min="2562" max="2573" width="14.00390625" style="15" bestFit="1" customWidth="1"/>
    <col min="2574" max="2574" width="15.00390625" style="15" bestFit="1" customWidth="1"/>
    <col min="2575" max="2816" width="9.140625" style="15" customWidth="1"/>
    <col min="2817" max="2817" width="39.140625" style="15" customWidth="1"/>
    <col min="2818" max="2829" width="14.00390625" style="15" bestFit="1" customWidth="1"/>
    <col min="2830" max="2830" width="15.00390625" style="15" bestFit="1" customWidth="1"/>
    <col min="2831" max="3072" width="9.140625" style="15" customWidth="1"/>
    <col min="3073" max="3073" width="39.140625" style="15" customWidth="1"/>
    <col min="3074" max="3085" width="14.00390625" style="15" bestFit="1" customWidth="1"/>
    <col min="3086" max="3086" width="15.00390625" style="15" bestFit="1" customWidth="1"/>
    <col min="3087" max="3328" width="9.140625" style="15" customWidth="1"/>
    <col min="3329" max="3329" width="39.140625" style="15" customWidth="1"/>
    <col min="3330" max="3341" width="14.00390625" style="15" bestFit="1" customWidth="1"/>
    <col min="3342" max="3342" width="15.00390625" style="15" bestFit="1" customWidth="1"/>
    <col min="3343" max="3584" width="9.140625" style="15" customWidth="1"/>
    <col min="3585" max="3585" width="39.140625" style="15" customWidth="1"/>
    <col min="3586" max="3597" width="14.00390625" style="15" bestFit="1" customWidth="1"/>
    <col min="3598" max="3598" width="15.00390625" style="15" bestFit="1" customWidth="1"/>
    <col min="3599" max="3840" width="9.140625" style="15" customWidth="1"/>
    <col min="3841" max="3841" width="39.140625" style="15" customWidth="1"/>
    <col min="3842" max="3853" width="14.00390625" style="15" bestFit="1" customWidth="1"/>
    <col min="3854" max="3854" width="15.00390625" style="15" bestFit="1" customWidth="1"/>
    <col min="3855" max="4096" width="9.140625" style="15" customWidth="1"/>
    <col min="4097" max="4097" width="39.140625" style="15" customWidth="1"/>
    <col min="4098" max="4109" width="14.00390625" style="15" bestFit="1" customWidth="1"/>
    <col min="4110" max="4110" width="15.00390625" style="15" bestFit="1" customWidth="1"/>
    <col min="4111" max="4352" width="9.140625" style="15" customWidth="1"/>
    <col min="4353" max="4353" width="39.140625" style="15" customWidth="1"/>
    <col min="4354" max="4365" width="14.00390625" style="15" bestFit="1" customWidth="1"/>
    <col min="4366" max="4366" width="15.00390625" style="15" bestFit="1" customWidth="1"/>
    <col min="4367" max="4608" width="9.140625" style="15" customWidth="1"/>
    <col min="4609" max="4609" width="39.140625" style="15" customWidth="1"/>
    <col min="4610" max="4621" width="14.00390625" style="15" bestFit="1" customWidth="1"/>
    <col min="4622" max="4622" width="15.00390625" style="15" bestFit="1" customWidth="1"/>
    <col min="4623" max="4864" width="9.140625" style="15" customWidth="1"/>
    <col min="4865" max="4865" width="39.140625" style="15" customWidth="1"/>
    <col min="4866" max="4877" width="14.00390625" style="15" bestFit="1" customWidth="1"/>
    <col min="4878" max="4878" width="15.00390625" style="15" bestFit="1" customWidth="1"/>
    <col min="4879" max="5120" width="9.140625" style="15" customWidth="1"/>
    <col min="5121" max="5121" width="39.140625" style="15" customWidth="1"/>
    <col min="5122" max="5133" width="14.00390625" style="15" bestFit="1" customWidth="1"/>
    <col min="5134" max="5134" width="15.00390625" style="15" bestFit="1" customWidth="1"/>
    <col min="5135" max="5376" width="9.140625" style="15" customWidth="1"/>
    <col min="5377" max="5377" width="39.140625" style="15" customWidth="1"/>
    <col min="5378" max="5389" width="14.00390625" style="15" bestFit="1" customWidth="1"/>
    <col min="5390" max="5390" width="15.00390625" style="15" bestFit="1" customWidth="1"/>
    <col min="5391" max="5632" width="9.140625" style="15" customWidth="1"/>
    <col min="5633" max="5633" width="39.140625" style="15" customWidth="1"/>
    <col min="5634" max="5645" width="14.00390625" style="15" bestFit="1" customWidth="1"/>
    <col min="5646" max="5646" width="15.00390625" style="15" bestFit="1" customWidth="1"/>
    <col min="5647" max="5888" width="9.140625" style="15" customWidth="1"/>
    <col min="5889" max="5889" width="39.140625" style="15" customWidth="1"/>
    <col min="5890" max="5901" width="14.00390625" style="15" bestFit="1" customWidth="1"/>
    <col min="5902" max="5902" width="15.00390625" style="15" bestFit="1" customWidth="1"/>
    <col min="5903" max="6144" width="9.140625" style="15" customWidth="1"/>
    <col min="6145" max="6145" width="39.140625" style="15" customWidth="1"/>
    <col min="6146" max="6157" width="14.00390625" style="15" bestFit="1" customWidth="1"/>
    <col min="6158" max="6158" width="15.00390625" style="15" bestFit="1" customWidth="1"/>
    <col min="6159" max="6400" width="9.140625" style="15" customWidth="1"/>
    <col min="6401" max="6401" width="39.140625" style="15" customWidth="1"/>
    <col min="6402" max="6413" width="14.00390625" style="15" bestFit="1" customWidth="1"/>
    <col min="6414" max="6414" width="15.00390625" style="15" bestFit="1" customWidth="1"/>
    <col min="6415" max="6656" width="9.140625" style="15" customWidth="1"/>
    <col min="6657" max="6657" width="39.140625" style="15" customWidth="1"/>
    <col min="6658" max="6669" width="14.00390625" style="15" bestFit="1" customWidth="1"/>
    <col min="6670" max="6670" width="15.00390625" style="15" bestFit="1" customWidth="1"/>
    <col min="6671" max="6912" width="9.140625" style="15" customWidth="1"/>
    <col min="6913" max="6913" width="39.140625" style="15" customWidth="1"/>
    <col min="6914" max="6925" width="14.00390625" style="15" bestFit="1" customWidth="1"/>
    <col min="6926" max="6926" width="15.00390625" style="15" bestFit="1" customWidth="1"/>
    <col min="6927" max="7168" width="9.140625" style="15" customWidth="1"/>
    <col min="7169" max="7169" width="39.140625" style="15" customWidth="1"/>
    <col min="7170" max="7181" width="14.00390625" style="15" bestFit="1" customWidth="1"/>
    <col min="7182" max="7182" width="15.00390625" style="15" bestFit="1" customWidth="1"/>
    <col min="7183" max="7424" width="9.140625" style="15" customWidth="1"/>
    <col min="7425" max="7425" width="39.140625" style="15" customWidth="1"/>
    <col min="7426" max="7437" width="14.00390625" style="15" bestFit="1" customWidth="1"/>
    <col min="7438" max="7438" width="15.00390625" style="15" bestFit="1" customWidth="1"/>
    <col min="7439" max="7680" width="9.140625" style="15" customWidth="1"/>
    <col min="7681" max="7681" width="39.140625" style="15" customWidth="1"/>
    <col min="7682" max="7693" width="14.00390625" style="15" bestFit="1" customWidth="1"/>
    <col min="7694" max="7694" width="15.00390625" style="15" bestFit="1" customWidth="1"/>
    <col min="7695" max="7936" width="9.140625" style="15" customWidth="1"/>
    <col min="7937" max="7937" width="39.140625" style="15" customWidth="1"/>
    <col min="7938" max="7949" width="14.00390625" style="15" bestFit="1" customWidth="1"/>
    <col min="7950" max="7950" width="15.00390625" style="15" bestFit="1" customWidth="1"/>
    <col min="7951" max="8192" width="9.140625" style="15" customWidth="1"/>
    <col min="8193" max="8193" width="39.140625" style="15" customWidth="1"/>
    <col min="8194" max="8205" width="14.00390625" style="15" bestFit="1" customWidth="1"/>
    <col min="8206" max="8206" width="15.00390625" style="15" bestFit="1" customWidth="1"/>
    <col min="8207" max="8448" width="9.140625" style="15" customWidth="1"/>
    <col min="8449" max="8449" width="39.140625" style="15" customWidth="1"/>
    <col min="8450" max="8461" width="14.00390625" style="15" bestFit="1" customWidth="1"/>
    <col min="8462" max="8462" width="15.00390625" style="15" bestFit="1" customWidth="1"/>
    <col min="8463" max="8704" width="9.140625" style="15" customWidth="1"/>
    <col min="8705" max="8705" width="39.140625" style="15" customWidth="1"/>
    <col min="8706" max="8717" width="14.00390625" style="15" bestFit="1" customWidth="1"/>
    <col min="8718" max="8718" width="15.00390625" style="15" bestFit="1" customWidth="1"/>
    <col min="8719" max="8960" width="9.140625" style="15" customWidth="1"/>
    <col min="8961" max="8961" width="39.140625" style="15" customWidth="1"/>
    <col min="8962" max="8973" width="14.00390625" style="15" bestFit="1" customWidth="1"/>
    <col min="8974" max="8974" width="15.00390625" style="15" bestFit="1" customWidth="1"/>
    <col min="8975" max="9216" width="9.140625" style="15" customWidth="1"/>
    <col min="9217" max="9217" width="39.140625" style="15" customWidth="1"/>
    <col min="9218" max="9229" width="14.00390625" style="15" bestFit="1" customWidth="1"/>
    <col min="9230" max="9230" width="15.00390625" style="15" bestFit="1" customWidth="1"/>
    <col min="9231" max="9472" width="9.140625" style="15" customWidth="1"/>
    <col min="9473" max="9473" width="39.140625" style="15" customWidth="1"/>
    <col min="9474" max="9485" width="14.00390625" style="15" bestFit="1" customWidth="1"/>
    <col min="9486" max="9486" width="15.00390625" style="15" bestFit="1" customWidth="1"/>
    <col min="9487" max="9728" width="9.140625" style="15" customWidth="1"/>
    <col min="9729" max="9729" width="39.140625" style="15" customWidth="1"/>
    <col min="9730" max="9741" width="14.00390625" style="15" bestFit="1" customWidth="1"/>
    <col min="9742" max="9742" width="15.00390625" style="15" bestFit="1" customWidth="1"/>
    <col min="9743" max="9984" width="9.140625" style="15" customWidth="1"/>
    <col min="9985" max="9985" width="39.140625" style="15" customWidth="1"/>
    <col min="9986" max="9997" width="14.00390625" style="15" bestFit="1" customWidth="1"/>
    <col min="9998" max="9998" width="15.00390625" style="15" bestFit="1" customWidth="1"/>
    <col min="9999" max="10240" width="9.140625" style="15" customWidth="1"/>
    <col min="10241" max="10241" width="39.140625" style="15" customWidth="1"/>
    <col min="10242" max="10253" width="14.00390625" style="15" bestFit="1" customWidth="1"/>
    <col min="10254" max="10254" width="15.00390625" style="15" bestFit="1" customWidth="1"/>
    <col min="10255" max="10496" width="9.140625" style="15" customWidth="1"/>
    <col min="10497" max="10497" width="39.140625" style="15" customWidth="1"/>
    <col min="10498" max="10509" width="14.00390625" style="15" bestFit="1" customWidth="1"/>
    <col min="10510" max="10510" width="15.00390625" style="15" bestFit="1" customWidth="1"/>
    <col min="10511" max="10752" width="9.140625" style="15" customWidth="1"/>
    <col min="10753" max="10753" width="39.140625" style="15" customWidth="1"/>
    <col min="10754" max="10765" width="14.00390625" style="15" bestFit="1" customWidth="1"/>
    <col min="10766" max="10766" width="15.00390625" style="15" bestFit="1" customWidth="1"/>
    <col min="10767" max="11008" width="9.140625" style="15" customWidth="1"/>
    <col min="11009" max="11009" width="39.140625" style="15" customWidth="1"/>
    <col min="11010" max="11021" width="14.00390625" style="15" bestFit="1" customWidth="1"/>
    <col min="11022" max="11022" width="15.00390625" style="15" bestFit="1" customWidth="1"/>
    <col min="11023" max="11264" width="9.140625" style="15" customWidth="1"/>
    <col min="11265" max="11265" width="39.140625" style="15" customWidth="1"/>
    <col min="11266" max="11277" width="14.00390625" style="15" bestFit="1" customWidth="1"/>
    <col min="11278" max="11278" width="15.00390625" style="15" bestFit="1" customWidth="1"/>
    <col min="11279" max="11520" width="9.140625" style="15" customWidth="1"/>
    <col min="11521" max="11521" width="39.140625" style="15" customWidth="1"/>
    <col min="11522" max="11533" width="14.00390625" style="15" bestFit="1" customWidth="1"/>
    <col min="11534" max="11534" width="15.00390625" style="15" bestFit="1" customWidth="1"/>
    <col min="11535" max="11776" width="9.140625" style="15" customWidth="1"/>
    <col min="11777" max="11777" width="39.140625" style="15" customWidth="1"/>
    <col min="11778" max="11789" width="14.00390625" style="15" bestFit="1" customWidth="1"/>
    <col min="11790" max="11790" width="15.00390625" style="15" bestFit="1" customWidth="1"/>
    <col min="11791" max="12032" width="9.140625" style="15" customWidth="1"/>
    <col min="12033" max="12033" width="39.140625" style="15" customWidth="1"/>
    <col min="12034" max="12045" width="14.00390625" style="15" bestFit="1" customWidth="1"/>
    <col min="12046" max="12046" width="15.00390625" style="15" bestFit="1" customWidth="1"/>
    <col min="12047" max="12288" width="9.140625" style="15" customWidth="1"/>
    <col min="12289" max="12289" width="39.140625" style="15" customWidth="1"/>
    <col min="12290" max="12301" width="14.00390625" style="15" bestFit="1" customWidth="1"/>
    <col min="12302" max="12302" width="15.00390625" style="15" bestFit="1" customWidth="1"/>
    <col min="12303" max="12544" width="9.140625" style="15" customWidth="1"/>
    <col min="12545" max="12545" width="39.140625" style="15" customWidth="1"/>
    <col min="12546" max="12557" width="14.00390625" style="15" bestFit="1" customWidth="1"/>
    <col min="12558" max="12558" width="15.00390625" style="15" bestFit="1" customWidth="1"/>
    <col min="12559" max="12800" width="9.140625" style="15" customWidth="1"/>
    <col min="12801" max="12801" width="39.140625" style="15" customWidth="1"/>
    <col min="12802" max="12813" width="14.00390625" style="15" bestFit="1" customWidth="1"/>
    <col min="12814" max="12814" width="15.00390625" style="15" bestFit="1" customWidth="1"/>
    <col min="12815" max="13056" width="9.140625" style="15" customWidth="1"/>
    <col min="13057" max="13057" width="39.140625" style="15" customWidth="1"/>
    <col min="13058" max="13069" width="14.00390625" style="15" bestFit="1" customWidth="1"/>
    <col min="13070" max="13070" width="15.00390625" style="15" bestFit="1" customWidth="1"/>
    <col min="13071" max="13312" width="9.140625" style="15" customWidth="1"/>
    <col min="13313" max="13313" width="39.140625" style="15" customWidth="1"/>
    <col min="13314" max="13325" width="14.00390625" style="15" bestFit="1" customWidth="1"/>
    <col min="13326" max="13326" width="15.00390625" style="15" bestFit="1" customWidth="1"/>
    <col min="13327" max="13568" width="9.140625" style="15" customWidth="1"/>
    <col min="13569" max="13569" width="39.140625" style="15" customWidth="1"/>
    <col min="13570" max="13581" width="14.00390625" style="15" bestFit="1" customWidth="1"/>
    <col min="13582" max="13582" width="15.00390625" style="15" bestFit="1" customWidth="1"/>
    <col min="13583" max="13824" width="9.140625" style="15" customWidth="1"/>
    <col min="13825" max="13825" width="39.140625" style="15" customWidth="1"/>
    <col min="13826" max="13837" width="14.00390625" style="15" bestFit="1" customWidth="1"/>
    <col min="13838" max="13838" width="15.00390625" style="15" bestFit="1" customWidth="1"/>
    <col min="13839" max="14080" width="9.140625" style="15" customWidth="1"/>
    <col min="14081" max="14081" width="39.140625" style="15" customWidth="1"/>
    <col min="14082" max="14093" width="14.00390625" style="15" bestFit="1" customWidth="1"/>
    <col min="14094" max="14094" width="15.00390625" style="15" bestFit="1" customWidth="1"/>
    <col min="14095" max="14336" width="9.140625" style="15" customWidth="1"/>
    <col min="14337" max="14337" width="39.140625" style="15" customWidth="1"/>
    <col min="14338" max="14349" width="14.00390625" style="15" bestFit="1" customWidth="1"/>
    <col min="14350" max="14350" width="15.00390625" style="15" bestFit="1" customWidth="1"/>
    <col min="14351" max="14592" width="9.140625" style="15" customWidth="1"/>
    <col min="14593" max="14593" width="39.140625" style="15" customWidth="1"/>
    <col min="14594" max="14605" width="14.00390625" style="15" bestFit="1" customWidth="1"/>
    <col min="14606" max="14606" width="15.00390625" style="15" bestFit="1" customWidth="1"/>
    <col min="14607" max="14848" width="9.140625" style="15" customWidth="1"/>
    <col min="14849" max="14849" width="39.140625" style="15" customWidth="1"/>
    <col min="14850" max="14861" width="14.00390625" style="15" bestFit="1" customWidth="1"/>
    <col min="14862" max="14862" width="15.00390625" style="15" bestFit="1" customWidth="1"/>
    <col min="14863" max="15104" width="9.140625" style="15" customWidth="1"/>
    <col min="15105" max="15105" width="39.140625" style="15" customWidth="1"/>
    <col min="15106" max="15117" width="14.00390625" style="15" bestFit="1" customWidth="1"/>
    <col min="15118" max="15118" width="15.00390625" style="15" bestFit="1" customWidth="1"/>
    <col min="15119" max="15360" width="9.140625" style="15" customWidth="1"/>
    <col min="15361" max="15361" width="39.140625" style="15" customWidth="1"/>
    <col min="15362" max="15373" width="14.00390625" style="15" bestFit="1" customWidth="1"/>
    <col min="15374" max="15374" width="15.00390625" style="15" bestFit="1" customWidth="1"/>
    <col min="15375" max="15616" width="9.140625" style="15" customWidth="1"/>
    <col min="15617" max="15617" width="39.140625" style="15" customWidth="1"/>
    <col min="15618" max="15629" width="14.00390625" style="15" bestFit="1" customWidth="1"/>
    <col min="15630" max="15630" width="15.00390625" style="15" bestFit="1" customWidth="1"/>
    <col min="15631" max="15872" width="9.140625" style="15" customWidth="1"/>
    <col min="15873" max="15873" width="39.140625" style="15" customWidth="1"/>
    <col min="15874" max="15885" width="14.00390625" style="15" bestFit="1" customWidth="1"/>
    <col min="15886" max="15886" width="15.00390625" style="15" bestFit="1" customWidth="1"/>
    <col min="15887" max="16128" width="9.140625" style="15" customWidth="1"/>
    <col min="16129" max="16129" width="39.140625" style="15" customWidth="1"/>
    <col min="16130" max="16141" width="14.00390625" style="15" bestFit="1" customWidth="1"/>
    <col min="16142" max="16142" width="15.00390625" style="15" bestFit="1" customWidth="1"/>
    <col min="16143" max="16384" width="9.140625" style="15" customWidth="1"/>
  </cols>
  <sheetData>
    <row r="1" s="33" customFormat="1" ht="15"/>
    <row r="2" s="33" customFormat="1" ht="15"/>
    <row r="3" s="33" customFormat="1" ht="18">
      <c r="A3" s="59" t="s">
        <v>262</v>
      </c>
    </row>
    <row r="4" s="33" customFormat="1" ht="15"/>
    <row r="5" s="33" customFormat="1" ht="15"/>
    <row r="6" spans="1:14" s="61" customFormat="1" ht="12">
      <c r="A6" s="60" t="s">
        <v>64</v>
      </c>
      <c r="B6" s="60" t="s">
        <v>27</v>
      </c>
      <c r="C6" s="60" t="s">
        <v>28</v>
      </c>
      <c r="D6" s="60" t="s">
        <v>29</v>
      </c>
      <c r="E6" s="60" t="s">
        <v>30</v>
      </c>
      <c r="F6" s="60" t="s">
        <v>31</v>
      </c>
      <c r="G6" s="60" t="s">
        <v>32</v>
      </c>
      <c r="H6" s="60" t="s">
        <v>33</v>
      </c>
      <c r="I6" s="60" t="s">
        <v>34</v>
      </c>
      <c r="J6" s="60" t="s">
        <v>35</v>
      </c>
      <c r="K6" s="60" t="s">
        <v>36</v>
      </c>
      <c r="L6" s="60" t="s">
        <v>37</v>
      </c>
      <c r="M6" s="60" t="s">
        <v>38</v>
      </c>
      <c r="N6" s="60" t="s">
        <v>9</v>
      </c>
    </row>
    <row r="7" s="33" customFormat="1" ht="15">
      <c r="A7" s="62" t="s">
        <v>230</v>
      </c>
    </row>
    <row r="8" spans="1:14" s="33" customFormat="1" ht="15">
      <c r="A8" s="63" t="s">
        <v>250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33" customFormat="1" ht="15">
      <c r="A9" s="6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62" t="s">
        <v>105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63" t="s">
        <v>231</v>
      </c>
      <c r="B11" s="1">
        <v>10995.33</v>
      </c>
      <c r="C11" s="1">
        <v>10995.33</v>
      </c>
      <c r="D11" s="1">
        <v>10995.33</v>
      </c>
      <c r="E11" s="1">
        <v>10995.33</v>
      </c>
      <c r="F11" s="1">
        <v>10995.33</v>
      </c>
      <c r="G11" s="1">
        <v>10995.33</v>
      </c>
      <c r="H11" s="1">
        <v>10995.33</v>
      </c>
      <c r="I11" s="1">
        <v>10995.33</v>
      </c>
      <c r="J11" s="1">
        <v>10995.33</v>
      </c>
      <c r="K11" s="1">
        <v>10995.33</v>
      </c>
      <c r="L11" s="1">
        <v>10995.33</v>
      </c>
      <c r="M11" s="1">
        <v>10995.33</v>
      </c>
      <c r="N11" s="1">
        <f>SUM(B11:M11)</f>
        <v>131943.96</v>
      </c>
    </row>
    <row r="12" spans="1:14" ht="15">
      <c r="A12" s="63" t="s">
        <v>232</v>
      </c>
      <c r="B12" s="1">
        <v>5324.45</v>
      </c>
      <c r="C12" s="1">
        <v>5324.45</v>
      </c>
      <c r="D12" s="1">
        <v>5324.45</v>
      </c>
      <c r="E12" s="1">
        <v>5324.45</v>
      </c>
      <c r="F12" s="1">
        <v>5324.45</v>
      </c>
      <c r="G12" s="1">
        <v>5324.45</v>
      </c>
      <c r="H12" s="1">
        <v>5324.45</v>
      </c>
      <c r="I12" s="1">
        <v>5324.45</v>
      </c>
      <c r="J12" s="1">
        <v>5324.45</v>
      </c>
      <c r="K12" s="1">
        <v>5324.45</v>
      </c>
      <c r="L12" s="1">
        <v>5324.45</v>
      </c>
      <c r="M12" s="1">
        <v>5324.45</v>
      </c>
      <c r="N12" s="1">
        <f aca="true" t="shared" si="0" ref="N12:N27">SUM(B12:M12)</f>
        <v>63893.39999999999</v>
      </c>
    </row>
    <row r="13" spans="1:14" ht="15">
      <c r="A13" s="63" t="s">
        <v>233</v>
      </c>
      <c r="B13" s="1">
        <v>752.46</v>
      </c>
      <c r="C13" s="1">
        <v>752.46</v>
      </c>
      <c r="D13" s="1">
        <v>752.46</v>
      </c>
      <c r="E13" s="1">
        <v>752.46</v>
      </c>
      <c r="F13" s="1">
        <v>752.46</v>
      </c>
      <c r="G13" s="1">
        <v>752.46</v>
      </c>
      <c r="H13" s="1">
        <v>752.46</v>
      </c>
      <c r="I13" s="1">
        <v>752.46</v>
      </c>
      <c r="J13" s="1">
        <v>752.46</v>
      </c>
      <c r="K13" s="1">
        <v>752.46</v>
      </c>
      <c r="L13" s="1">
        <v>752.46</v>
      </c>
      <c r="M13" s="1">
        <v>752.46</v>
      </c>
      <c r="N13" s="1">
        <f t="shared" si="0"/>
        <v>9029.52</v>
      </c>
    </row>
    <row r="14" spans="1:14" ht="15">
      <c r="A14" s="6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6"/>
      <c r="N14" s="1">
        <f t="shared" si="0"/>
        <v>0</v>
      </c>
    </row>
    <row r="15" spans="1:14" ht="15">
      <c r="A15" s="62" t="s">
        <v>71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6"/>
      <c r="N15" s="1">
        <f t="shared" si="0"/>
        <v>0</v>
      </c>
    </row>
    <row r="16" spans="1:14" ht="15">
      <c r="A16" s="63" t="s">
        <v>234</v>
      </c>
      <c r="B16" s="1">
        <v>7396153.98</v>
      </c>
      <c r="C16" s="1">
        <v>7375695.26</v>
      </c>
      <c r="D16" s="1">
        <v>7226581.27</v>
      </c>
      <c r="E16" s="1">
        <v>6950773.1</v>
      </c>
      <c r="F16" s="1">
        <v>6838198.2</v>
      </c>
      <c r="G16" s="1">
        <v>8427813.54</v>
      </c>
      <c r="H16" s="1">
        <v>6824916.97</v>
      </c>
      <c r="I16" s="1">
        <v>6521188.13</v>
      </c>
      <c r="J16" s="1">
        <v>7892166.319999998</v>
      </c>
      <c r="K16" s="1">
        <v>7199626.02</v>
      </c>
      <c r="L16" s="1">
        <v>7494423.3</v>
      </c>
      <c r="M16" s="47">
        <v>8284030.47</v>
      </c>
      <c r="N16" s="1">
        <f t="shared" si="0"/>
        <v>88431566.56</v>
      </c>
    </row>
    <row r="17" spans="1:14" ht="15">
      <c r="A17" s="6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7"/>
      <c r="N17" s="1">
        <f t="shared" si="0"/>
        <v>0</v>
      </c>
    </row>
    <row r="18" spans="1:14" ht="15">
      <c r="A18" s="63" t="s">
        <v>235</v>
      </c>
      <c r="B18" s="1">
        <v>4332877.71</v>
      </c>
      <c r="C18" s="1">
        <v>4297181.96</v>
      </c>
      <c r="D18" s="1">
        <v>4195970.36</v>
      </c>
      <c r="E18" s="1">
        <v>4008764.68</v>
      </c>
      <c r="F18" s="1">
        <v>3932354.12</v>
      </c>
      <c r="G18" s="1">
        <v>5011310.59</v>
      </c>
      <c r="H18" s="1">
        <v>3923869.52</v>
      </c>
      <c r="I18" s="1">
        <v>3749245.81</v>
      </c>
      <c r="J18" s="1">
        <v>4615144.98</v>
      </c>
      <c r="K18" s="1">
        <v>4177674.39</v>
      </c>
      <c r="L18" s="1">
        <v>4377769</v>
      </c>
      <c r="M18" s="47">
        <v>4913717.38</v>
      </c>
      <c r="N18" s="1">
        <f t="shared" si="0"/>
        <v>51535880.50000001</v>
      </c>
    </row>
    <row r="19" spans="1:14" ht="15">
      <c r="A19" s="63" t="s">
        <v>236</v>
      </c>
      <c r="B19" s="1">
        <v>1734537.17</v>
      </c>
      <c r="C19" s="1">
        <v>1744218.2</v>
      </c>
      <c r="D19" s="1">
        <v>1714727.8</v>
      </c>
      <c r="E19" s="1">
        <v>1660180.99</v>
      </c>
      <c r="F19" s="1">
        <v>1637916.96</v>
      </c>
      <c r="G19" s="1">
        <v>1952296.51</v>
      </c>
      <c r="H19" s="1">
        <v>1635076.88</v>
      </c>
      <c r="I19" s="1">
        <v>1562311.16</v>
      </c>
      <c r="J19" s="1">
        <v>1859485.01</v>
      </c>
      <c r="K19" s="1">
        <v>1709396.84</v>
      </c>
      <c r="L19" s="1">
        <v>1767699.15</v>
      </c>
      <c r="M19" s="47">
        <v>1923860.42</v>
      </c>
      <c r="N19" s="1">
        <f t="shared" si="0"/>
        <v>20901707.090000004</v>
      </c>
    </row>
    <row r="20" spans="1:14" ht="15">
      <c r="A20" s="6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7"/>
      <c r="N20" s="1">
        <f t="shared" si="0"/>
        <v>0</v>
      </c>
    </row>
    <row r="21" spans="1:14" ht="15">
      <c r="A21" s="62" t="s">
        <v>66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7"/>
      <c r="N21" s="1">
        <f t="shared" si="0"/>
        <v>0</v>
      </c>
    </row>
    <row r="22" spans="1:14" ht="15">
      <c r="A22" s="63" t="s">
        <v>67</v>
      </c>
      <c r="B22" s="1">
        <v>13936.39</v>
      </c>
      <c r="C22" s="1">
        <v>13923.38</v>
      </c>
      <c r="D22" s="1">
        <v>13686.27</v>
      </c>
      <c r="E22" s="1">
        <v>13247.69</v>
      </c>
      <c r="F22" s="1">
        <v>13068.68</v>
      </c>
      <c r="G22" s="1">
        <v>15596.41</v>
      </c>
      <c r="H22" s="1">
        <v>13045.92</v>
      </c>
      <c r="I22" s="1">
        <v>12465.34</v>
      </c>
      <c r="J22" s="1">
        <v>14845.54</v>
      </c>
      <c r="K22" s="1">
        <v>13643.4</v>
      </c>
      <c r="L22" s="1">
        <v>14112.18</v>
      </c>
      <c r="M22" s="47">
        <v>15367.77</v>
      </c>
      <c r="N22" s="1">
        <f t="shared" si="0"/>
        <v>166938.96999999997</v>
      </c>
    </row>
    <row r="23" spans="1:14" ht="15">
      <c r="A23" s="63" t="s">
        <v>237</v>
      </c>
      <c r="B23" s="1">
        <v>95798.24</v>
      </c>
      <c r="C23" s="1">
        <v>95708.8</v>
      </c>
      <c r="D23" s="1">
        <v>94078.89</v>
      </c>
      <c r="E23" s="1">
        <v>91064.12</v>
      </c>
      <c r="F23" s="1">
        <v>89833.61</v>
      </c>
      <c r="G23" s="1">
        <v>107209.13</v>
      </c>
      <c r="H23" s="1">
        <v>89677.16</v>
      </c>
      <c r="I23" s="47">
        <v>85686.26</v>
      </c>
      <c r="J23" s="1">
        <v>102047.66</v>
      </c>
      <c r="K23" s="1">
        <v>93784.25</v>
      </c>
      <c r="L23" s="1">
        <v>97006.57</v>
      </c>
      <c r="M23" s="47">
        <v>105637.48</v>
      </c>
      <c r="N23" s="1">
        <f t="shared" si="0"/>
        <v>1147532.1700000002</v>
      </c>
    </row>
    <row r="24" spans="1:14" ht="15">
      <c r="A24" s="63" t="s">
        <v>238</v>
      </c>
      <c r="B24" s="1">
        <v>264463.14</v>
      </c>
      <c r="C24" s="1">
        <v>264216.23</v>
      </c>
      <c r="D24" s="1">
        <v>259716.65</v>
      </c>
      <c r="E24" s="1">
        <v>251394.02</v>
      </c>
      <c r="F24" s="1">
        <v>247997.03</v>
      </c>
      <c r="G24" s="1">
        <v>295964.34</v>
      </c>
      <c r="H24" s="1">
        <v>247565.13</v>
      </c>
      <c r="I24" s="47">
        <v>236547.75</v>
      </c>
      <c r="J24" s="1">
        <v>281715.46</v>
      </c>
      <c r="K24" s="1">
        <v>258903.26</v>
      </c>
      <c r="L24" s="1">
        <v>267798.9</v>
      </c>
      <c r="M24" s="47">
        <v>291625.63</v>
      </c>
      <c r="N24" s="1">
        <f t="shared" si="0"/>
        <v>3167907.5399999996</v>
      </c>
    </row>
    <row r="25" spans="1:14" ht="15">
      <c r="A25" s="63" t="s">
        <v>239</v>
      </c>
      <c r="B25" s="1">
        <v>18727.07</v>
      </c>
      <c r="C25" s="1">
        <v>18380.79</v>
      </c>
      <c r="D25" s="1">
        <v>18067.77</v>
      </c>
      <c r="E25" s="1">
        <v>17488.79</v>
      </c>
      <c r="F25" s="1">
        <v>17252.47</v>
      </c>
      <c r="G25" s="1">
        <v>20589.42</v>
      </c>
      <c r="H25" s="1">
        <v>17222.42</v>
      </c>
      <c r="I25" s="47">
        <v>16455.97</v>
      </c>
      <c r="J25" s="1">
        <v>19425.8</v>
      </c>
      <c r="K25" s="1">
        <v>18011.18</v>
      </c>
      <c r="L25" s="1">
        <v>18630.03</v>
      </c>
      <c r="M25" s="47">
        <v>20287.59</v>
      </c>
      <c r="N25" s="1">
        <f t="shared" si="0"/>
        <v>220539.3</v>
      </c>
    </row>
    <row r="26" spans="1:14" ht="15">
      <c r="A26" s="63" t="s">
        <v>68</v>
      </c>
      <c r="B26" s="1">
        <v>108976.25</v>
      </c>
      <c r="C26" s="1">
        <v>108874.5</v>
      </c>
      <c r="D26" s="1">
        <v>107020.38</v>
      </c>
      <c r="E26" s="1">
        <v>103590.91</v>
      </c>
      <c r="F26" s="1">
        <v>102191.12</v>
      </c>
      <c r="G26" s="1">
        <v>121956.82</v>
      </c>
      <c r="H26" s="1">
        <v>102013.15</v>
      </c>
      <c r="I26" s="1">
        <v>97473.27</v>
      </c>
      <c r="J26" s="1">
        <v>116085.34</v>
      </c>
      <c r="K26" s="1">
        <v>106685.21</v>
      </c>
      <c r="L26" s="1">
        <v>110350.8</v>
      </c>
      <c r="M26" s="47">
        <v>120168.98</v>
      </c>
      <c r="N26" s="1">
        <f t="shared" si="0"/>
        <v>1305386.73</v>
      </c>
    </row>
    <row r="27" spans="1:14" ht="15">
      <c r="A27" s="63" t="s">
        <v>240</v>
      </c>
      <c r="B27" s="19">
        <v>469622.86</v>
      </c>
      <c r="C27" s="19">
        <v>469513.21</v>
      </c>
      <c r="D27" s="19">
        <v>461517.44</v>
      </c>
      <c r="E27" s="19">
        <v>446728.1</v>
      </c>
      <c r="F27" s="19">
        <v>440691.63</v>
      </c>
      <c r="G27" s="19">
        <v>525929.72</v>
      </c>
      <c r="H27" s="19">
        <v>439924.14</v>
      </c>
      <c r="I27" s="19">
        <v>420346.22</v>
      </c>
      <c r="J27" s="19">
        <v>500781.78</v>
      </c>
      <c r="K27" s="19">
        <v>460072.05</v>
      </c>
      <c r="L27" s="19">
        <v>475879.63</v>
      </c>
      <c r="M27" s="83">
        <v>518219.81</v>
      </c>
      <c r="N27" s="19">
        <f t="shared" si="0"/>
        <v>5629226.59</v>
      </c>
    </row>
    <row r="28" spans="1:14" ht="15">
      <c r="A28" s="6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64" t="s">
        <v>241</v>
      </c>
      <c r="B29" s="1">
        <f>SUM(B11:B28)</f>
        <v>14452165.05</v>
      </c>
      <c r="C29" s="1">
        <f aca="true" t="shared" si="1" ref="C29:N29">SUM(C11:C28)</f>
        <v>14404784.570000002</v>
      </c>
      <c r="D29" s="1">
        <f>SUM(D11:D27)</f>
        <v>14108439.070000002</v>
      </c>
      <c r="E29" s="1">
        <f t="shared" si="1"/>
        <v>13560304.639999997</v>
      </c>
      <c r="F29" s="1">
        <f t="shared" si="1"/>
        <v>13336576.059999999</v>
      </c>
      <c r="G29" s="1">
        <f t="shared" si="1"/>
        <v>16495738.72</v>
      </c>
      <c r="H29" s="1">
        <f t="shared" si="1"/>
        <v>13310383.530000001</v>
      </c>
      <c r="I29" s="1">
        <f t="shared" si="1"/>
        <v>12718792.15</v>
      </c>
      <c r="J29" s="1">
        <f t="shared" si="1"/>
        <v>15418770.129999999</v>
      </c>
      <c r="K29" s="1">
        <f t="shared" si="1"/>
        <v>14054868.840000002</v>
      </c>
      <c r="L29" s="1">
        <f t="shared" si="1"/>
        <v>14640741.8</v>
      </c>
      <c r="M29" s="1">
        <f t="shared" si="1"/>
        <v>16209987.770000001</v>
      </c>
      <c r="N29" s="1">
        <f t="shared" si="1"/>
        <v>172711552.32999998</v>
      </c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63.75">
      <c r="A31" s="65" t="s">
        <v>251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/>
  <pageMargins left="0.25" right="0.25" top="0.75" bottom="0.75" header="0.3" footer="0.3"/>
  <pageSetup fitToHeight="1" fitToWidth="1" horizontalDpi="600" verticalDpi="600" orientation="landscape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Pelham</dc:creator>
  <cp:keywords/>
  <dc:description/>
  <cp:lastModifiedBy>Michael Pelham</cp:lastModifiedBy>
  <cp:lastPrinted>2015-03-27T16:17:29Z</cp:lastPrinted>
  <dcterms:created xsi:type="dcterms:W3CDTF">2014-09-26T18:28:29Z</dcterms:created>
  <dcterms:modified xsi:type="dcterms:W3CDTF">2015-08-27T20:39:57Z</dcterms:modified>
  <cp:category/>
  <cp:version/>
  <cp:contentType/>
  <cp:contentStatus/>
</cp:coreProperties>
</file>