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5" yWindow="1110" windowWidth="10800" windowHeight="9135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White Pine" sheetId="13" r:id="rId10"/>
    <sheet name="SCCRT In State" sheetId="14" r:id="rId11"/>
    <sheet name="SCCRT Out of State" sheetId="15" r:id="rId12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45621"/>
</workbook>
</file>

<file path=xl/calcChain.xml><?xml version="1.0" encoding="utf-8"?>
<calcChain xmlns="http://schemas.openxmlformats.org/spreadsheetml/2006/main">
  <c r="C302" i="11" l="1"/>
  <c r="D302" i="11"/>
  <c r="E302" i="11"/>
  <c r="F302" i="11"/>
  <c r="G302" i="11"/>
  <c r="H302" i="11"/>
  <c r="I302" i="11"/>
  <c r="J302" i="11"/>
  <c r="K302" i="11"/>
  <c r="L302" i="11"/>
  <c r="M302" i="11"/>
  <c r="B302" i="11"/>
  <c r="C287" i="11"/>
  <c r="D287" i="11"/>
  <c r="E287" i="11"/>
  <c r="F287" i="11"/>
  <c r="G287" i="11"/>
  <c r="H287" i="11"/>
  <c r="I287" i="11"/>
  <c r="J287" i="11"/>
  <c r="K287" i="11"/>
  <c r="L287" i="11"/>
  <c r="M287" i="11"/>
  <c r="B287" i="11"/>
  <c r="C265" i="11"/>
  <c r="D265" i="11"/>
  <c r="E265" i="11"/>
  <c r="F265" i="11"/>
  <c r="G265" i="11"/>
  <c r="H265" i="11"/>
  <c r="I265" i="11"/>
  <c r="J265" i="11"/>
  <c r="K265" i="11"/>
  <c r="L265" i="11"/>
  <c r="M265" i="11"/>
  <c r="B265" i="11"/>
  <c r="C256" i="11"/>
  <c r="D256" i="11"/>
  <c r="E256" i="11"/>
  <c r="F256" i="11"/>
  <c r="G256" i="11"/>
  <c r="H256" i="11"/>
  <c r="I256" i="11"/>
  <c r="J256" i="11"/>
  <c r="K256" i="11"/>
  <c r="L256" i="11"/>
  <c r="M256" i="11"/>
  <c r="B256" i="11"/>
  <c r="C245" i="11"/>
  <c r="D245" i="11"/>
  <c r="E245" i="11"/>
  <c r="F245" i="11"/>
  <c r="G245" i="11"/>
  <c r="H245" i="11"/>
  <c r="I245" i="11"/>
  <c r="J245" i="11"/>
  <c r="K245" i="11"/>
  <c r="L245" i="11"/>
  <c r="M245" i="11"/>
  <c r="B245" i="11"/>
  <c r="C222" i="11"/>
  <c r="D222" i="11"/>
  <c r="E222" i="11"/>
  <c r="F222" i="11"/>
  <c r="G222" i="11"/>
  <c r="H222" i="11"/>
  <c r="I222" i="11"/>
  <c r="J222" i="11"/>
  <c r="K222" i="11"/>
  <c r="L222" i="11"/>
  <c r="M222" i="11"/>
  <c r="B222" i="11"/>
  <c r="C213" i="11"/>
  <c r="D213" i="11"/>
  <c r="E213" i="11"/>
  <c r="F213" i="11"/>
  <c r="G213" i="11"/>
  <c r="H213" i="11"/>
  <c r="I213" i="11"/>
  <c r="J213" i="11"/>
  <c r="K213" i="11"/>
  <c r="L213" i="11"/>
  <c r="M213" i="11"/>
  <c r="B213" i="11"/>
  <c r="C190" i="11"/>
  <c r="D190" i="11"/>
  <c r="E190" i="11"/>
  <c r="F190" i="11"/>
  <c r="G190" i="11"/>
  <c r="H190" i="11"/>
  <c r="I190" i="11"/>
  <c r="J190" i="11"/>
  <c r="K190" i="11"/>
  <c r="L190" i="11"/>
  <c r="M190" i="11"/>
  <c r="B190" i="11"/>
  <c r="C173" i="11"/>
  <c r="D173" i="11"/>
  <c r="E173" i="11"/>
  <c r="F173" i="11"/>
  <c r="G173" i="11"/>
  <c r="H173" i="11"/>
  <c r="I173" i="11"/>
  <c r="J173" i="11"/>
  <c r="K173" i="11"/>
  <c r="L173" i="11"/>
  <c r="M173" i="11"/>
  <c r="B173" i="11"/>
  <c r="C157" i="11"/>
  <c r="D157" i="11"/>
  <c r="E157" i="11"/>
  <c r="F157" i="11"/>
  <c r="G157" i="11"/>
  <c r="H157" i="11"/>
  <c r="I157" i="11"/>
  <c r="J157" i="11"/>
  <c r="K157" i="11"/>
  <c r="L157" i="11"/>
  <c r="M157" i="11"/>
  <c r="B157" i="11"/>
  <c r="B138" i="11"/>
  <c r="C138" i="11"/>
  <c r="D138" i="11"/>
  <c r="E138" i="11"/>
  <c r="F138" i="11"/>
  <c r="G138" i="11"/>
  <c r="H138" i="11"/>
  <c r="I138" i="11"/>
  <c r="J138" i="11"/>
  <c r="K138" i="11"/>
  <c r="L138" i="11"/>
  <c r="M138" i="11"/>
  <c r="B122" i="11"/>
  <c r="C122" i="11"/>
  <c r="D122" i="11"/>
  <c r="E122" i="11"/>
  <c r="F122" i="11"/>
  <c r="G122" i="11"/>
  <c r="H122" i="11"/>
  <c r="I122" i="11"/>
  <c r="J122" i="11"/>
  <c r="K122" i="11"/>
  <c r="L122" i="11"/>
  <c r="M122" i="11"/>
  <c r="C113" i="11"/>
  <c r="D113" i="11"/>
  <c r="E113" i="11"/>
  <c r="F113" i="11"/>
  <c r="G113" i="11"/>
  <c r="H113" i="11"/>
  <c r="I113" i="11"/>
  <c r="J113" i="11"/>
  <c r="K113" i="11"/>
  <c r="L113" i="11"/>
  <c r="M113" i="11"/>
  <c r="B113" i="11"/>
  <c r="C94" i="11"/>
  <c r="D94" i="11"/>
  <c r="E94" i="11"/>
  <c r="F94" i="11"/>
  <c r="G94" i="11"/>
  <c r="H94" i="11"/>
  <c r="I94" i="11"/>
  <c r="J94" i="11"/>
  <c r="K94" i="11"/>
  <c r="L94" i="11"/>
  <c r="M94" i="11"/>
  <c r="B94" i="11"/>
  <c r="C58" i="11"/>
  <c r="D58" i="11"/>
  <c r="E58" i="11"/>
  <c r="F58" i="11"/>
  <c r="G58" i="11"/>
  <c r="H58" i="11"/>
  <c r="I58" i="11"/>
  <c r="J58" i="11"/>
  <c r="K58" i="11"/>
  <c r="L58" i="11"/>
  <c r="M58" i="11"/>
  <c r="B58" i="11"/>
  <c r="C11" i="11"/>
  <c r="D11" i="11"/>
  <c r="E11" i="11"/>
  <c r="F11" i="11"/>
  <c r="G11" i="11"/>
  <c r="H11" i="11"/>
  <c r="I11" i="11"/>
  <c r="J11" i="11"/>
  <c r="K11" i="11"/>
  <c r="L11" i="11"/>
  <c r="M11" i="11"/>
  <c r="B11" i="11"/>
  <c r="R23" i="5"/>
  <c r="C23" i="11" l="1"/>
  <c r="D23" i="11"/>
  <c r="E23" i="11"/>
  <c r="F23" i="11"/>
  <c r="G23" i="11"/>
  <c r="H23" i="11"/>
  <c r="I23" i="11"/>
  <c r="J23" i="11"/>
  <c r="K23" i="11"/>
  <c r="L23" i="11"/>
  <c r="M23" i="11"/>
  <c r="B23" i="11"/>
  <c r="K27" i="8" l="1"/>
  <c r="K26" i="8"/>
  <c r="C7" i="14" l="1"/>
  <c r="C20" i="14"/>
  <c r="D29" i="12" l="1"/>
  <c r="C37" i="8" l="1"/>
  <c r="M24" i="15" l="1"/>
  <c r="L24" i="15"/>
  <c r="K24" i="15"/>
  <c r="J24" i="15"/>
  <c r="I24" i="15"/>
  <c r="H24" i="15"/>
  <c r="G24" i="15"/>
  <c r="F24" i="15"/>
  <c r="E24" i="15"/>
  <c r="D24" i="15"/>
  <c r="C24" i="15"/>
  <c r="B24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0" i="13"/>
  <c r="L20" i="13"/>
  <c r="K20" i="13"/>
  <c r="J20" i="13"/>
  <c r="I20" i="13"/>
  <c r="H20" i="13"/>
  <c r="G20" i="13"/>
  <c r="F20" i="13"/>
  <c r="E20" i="13"/>
  <c r="D20" i="13"/>
  <c r="C20" i="13"/>
  <c r="B20" i="13"/>
  <c r="N18" i="13"/>
  <c r="N15" i="13"/>
  <c r="N14" i="13"/>
  <c r="N13" i="13"/>
  <c r="N11" i="13"/>
  <c r="N9" i="13"/>
  <c r="M29" i="12"/>
  <c r="L29" i="12"/>
  <c r="K29" i="12"/>
  <c r="J29" i="12"/>
  <c r="I29" i="12"/>
  <c r="H29" i="12"/>
  <c r="G29" i="12"/>
  <c r="F29" i="12"/>
  <c r="E29" i="12"/>
  <c r="C29" i="12"/>
  <c r="B29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4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9" i="11"/>
  <c r="N8" i="11"/>
  <c r="N5" i="11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N7" i="10"/>
  <c r="G10" i="4" s="1"/>
  <c r="N6" i="10"/>
  <c r="G9" i="4" s="1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N9" i="9"/>
  <c r="F12" i="4" s="1"/>
  <c r="N8" i="9"/>
  <c r="F11" i="4" s="1"/>
  <c r="N7" i="9"/>
  <c r="F10" i="4" s="1"/>
  <c r="N6" i="9"/>
  <c r="F9" i="4" s="1"/>
  <c r="M37" i="8"/>
  <c r="L37" i="8"/>
  <c r="K37" i="8"/>
  <c r="J37" i="8"/>
  <c r="N36" i="8"/>
  <c r="N35" i="8"/>
  <c r="N34" i="8"/>
  <c r="I37" i="8"/>
  <c r="H37" i="8"/>
  <c r="G37" i="8"/>
  <c r="F37" i="8"/>
  <c r="E37" i="8"/>
  <c r="D37" i="8"/>
  <c r="B37" i="8"/>
  <c r="N32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6" i="7"/>
  <c r="N35" i="7"/>
  <c r="N34" i="7"/>
  <c r="N33" i="7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N18" i="5"/>
  <c r="B21" i="4" s="1"/>
  <c r="N17" i="5"/>
  <c r="B20" i="4" s="1"/>
  <c r="N16" i="5"/>
  <c r="B19" i="4" s="1"/>
  <c r="N15" i="5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G25" i="4"/>
  <c r="D22" i="4"/>
  <c r="C22" i="4"/>
  <c r="B22" i="4"/>
  <c r="F21" i="4"/>
  <c r="B18" i="4"/>
  <c r="F13" i="4"/>
  <c r="G11" i="4"/>
  <c r="D10" i="4"/>
  <c r="C27" i="4" l="1"/>
  <c r="B27" i="4"/>
  <c r="G27" i="4"/>
  <c r="D27" i="4"/>
  <c r="N24" i="15"/>
  <c r="N23" i="14"/>
  <c r="F27" i="4"/>
  <c r="E27" i="4"/>
  <c r="N24" i="8"/>
  <c r="N29" i="8" s="1"/>
  <c r="N24" i="7"/>
  <c r="N31" i="7" s="1"/>
  <c r="N20" i="13"/>
  <c r="N29" i="12"/>
  <c r="N24" i="10"/>
  <c r="N24" i="9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N24" i="6"/>
  <c r="N28" i="6" s="1"/>
  <c r="N30" i="6" s="1"/>
  <c r="N24" i="5"/>
  <c r="N28" i="5" s="1"/>
  <c r="H9" i="4"/>
  <c r="N33" i="8"/>
  <c r="N37" i="8" s="1"/>
  <c r="H27" i="4" l="1"/>
  <c r="N11" i="11"/>
  <c r="N308" i="11" s="1"/>
</calcChain>
</file>

<file path=xl/comments1.xml><?xml version="1.0" encoding="utf-8"?>
<comments xmlns="http://schemas.openxmlformats.org/spreadsheetml/2006/main">
  <authors>
    <author>marih</author>
    <author>Valued Gateway Client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>
  <authors>
    <author>Michael Pelham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Michael Pelham 2-24-16:</t>
        </r>
        <r>
          <rPr>
            <sz val="9"/>
            <color indexed="81"/>
            <rFont val="Tahoma"/>
            <family val="2"/>
          </rPr>
          <t xml:space="preserve">
There is an adjustment to the 12/15 GST.  6/14 PED had a year end true up of $397,807.97.  This is the total amount.  County details are located in the GST spreadsheet in the Revenue Projections folder.</t>
        </r>
      </text>
    </comment>
  </commentList>
</comments>
</file>

<file path=xl/comments3.xml><?xml version="1.0" encoding="utf-8"?>
<comments xmlns="http://schemas.openxmlformats.org/spreadsheetml/2006/main">
  <authors>
    <author>Valued Gateway Client</author>
  </authors>
  <commentList>
    <comment ref="A31" authorId="0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extended until June 30, 2014</t>
        </r>
      </text>
    </comment>
  </commentList>
</comments>
</file>

<file path=xl/sharedStrings.xml><?xml version="1.0" encoding="utf-8"?>
<sst xmlns="http://schemas.openxmlformats.org/spreadsheetml/2006/main" count="621" uniqueCount="267">
  <si>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</si>
  <si>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</si>
  <si>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</si>
  <si>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</si>
  <si>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</si>
  <si>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</si>
  <si>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</si>
  <si>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</si>
  <si>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</si>
  <si>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</si>
  <si>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</si>
  <si>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</si>
  <si>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</si>
  <si>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</si>
  <si>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</si>
  <si>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</si>
  <si>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</si>
  <si>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</si>
  <si>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</si>
  <si>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</si>
  <si>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</si>
  <si>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</si>
  <si>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</si>
  <si>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</si>
  <si>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</si>
  <si>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</si>
  <si>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</si>
  <si>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</si>
  <si>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</si>
  <si>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</si>
  <si>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</si>
  <si>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</si>
  <si>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</si>
  <si>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</si>
  <si>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</si>
  <si>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</si>
  <si>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</si>
  <si>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</si>
  <si>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</si>
  <si>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</si>
  <si>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</si>
  <si>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</si>
  <si>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</si>
  <si>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</si>
  <si>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</si>
  <si>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</si>
  <si>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</si>
  <si>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</si>
  <si>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</si>
  <si>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</si>
  <si>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LICENSE FEES</t>
  </si>
  <si>
    <t>ASSESSMENTS</t>
  </si>
  <si>
    <t>OTHER TOBACCO PROD.</t>
  </si>
  <si>
    <t>PACKAGES</t>
  </si>
  <si>
    <t xml:space="preserve"> 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</si>
  <si>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</si>
  <si>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</si>
  <si>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</si>
  <si>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</si>
  <si>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</si>
  <si>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</si>
  <si>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</si>
  <si>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</si>
  <si>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TOTAL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</si>
  <si>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</si>
  <si>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</si>
  <si>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</si>
  <si>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</si>
  <si>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</si>
  <si>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</si>
  <si>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</si>
  <si>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</si>
  <si>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</si>
  <si>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</si>
  <si>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</si>
  <si>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</si>
  <si>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</si>
  <si>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</si>
  <si>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</si>
  <si>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</si>
  <si>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</si>
  <si>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</si>
  <si>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</si>
  <si>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</si>
  <si>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</si>
  <si>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</si>
  <si>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</si>
  <si>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</si>
  <si>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</si>
  <si>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</si>
  <si>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</si>
  <si>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</si>
  <si>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</si>
  <si>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</si>
  <si>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</si>
  <si>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</si>
  <si>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</si>
  <si>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</si>
  <si>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</si>
  <si>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</si>
  <si>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</si>
  <si>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</si>
  <si>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</si>
  <si>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</si>
  <si>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</si>
  <si>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</si>
  <si>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</si>
  <si>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</si>
  <si>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</si>
  <si>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</si>
  <si>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</si>
  <si>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</si>
  <si>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</si>
  <si>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</si>
  <si>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</si>
  <si>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</si>
  <si>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</si>
  <si>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</si>
  <si>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</si>
  <si>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</si>
  <si>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</si>
  <si>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</si>
  <si>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</si>
  <si>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</si>
  <si>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</si>
  <si>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</si>
  <si>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</si>
  <si>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</si>
  <si>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</si>
  <si>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</si>
  <si>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</si>
  <si>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</si>
  <si>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</si>
  <si>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</si>
  <si>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</si>
  <si>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</si>
  <si>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</si>
  <si>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</si>
  <si>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</si>
  <si>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</si>
  <si>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</si>
  <si>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</si>
  <si>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</si>
  <si>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</si>
  <si>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</si>
  <si>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</si>
  <si>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</si>
  <si>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</si>
  <si>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</si>
  <si>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</si>
  <si>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</si>
  <si>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</si>
  <si>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</si>
  <si>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</si>
  <si>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</si>
  <si>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</si>
  <si>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</si>
  <si>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</si>
  <si>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</si>
  <si>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</si>
  <si>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</si>
  <si>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</si>
  <si>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</si>
  <si>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</si>
  <si>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</si>
  <si>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</si>
  <si>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</si>
  <si>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</si>
  <si>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</si>
  <si>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</si>
  <si>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</si>
  <si>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</si>
  <si>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</si>
  <si>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</si>
  <si>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</si>
  <si>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</si>
  <si>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</si>
  <si>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</si>
  <si>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</si>
  <si>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</si>
  <si>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</si>
  <si>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</si>
  <si>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</si>
  <si>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</si>
  <si>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</si>
  <si>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</si>
  <si>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</si>
  <si>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</si>
  <si>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</si>
  <si>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</si>
  <si>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</si>
  <si>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</si>
  <si>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</si>
  <si>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</si>
  <si>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</si>
  <si>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</si>
  <si>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</si>
  <si>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</si>
  <si>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</si>
  <si>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</si>
  <si>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</si>
  <si>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</si>
  <si>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</si>
  <si>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</si>
  <si>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</si>
  <si>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</si>
  <si>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</si>
  <si>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</si>
  <si>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</si>
  <si>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</si>
  <si>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</si>
  <si>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</si>
  <si>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</si>
  <si>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</si>
  <si>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</si>
  <si>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</si>
  <si>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</si>
  <si>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</si>
  <si>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</si>
  <si>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</si>
  <si>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</si>
  <si>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</si>
  <si>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</si>
  <si>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</si>
  <si>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</si>
  <si>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</si>
  <si>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</si>
  <si>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</si>
  <si>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</si>
  <si>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</si>
  <si>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</si>
  <si>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</si>
  <si>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</si>
  <si>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</si>
  <si>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</si>
  <si>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</si>
  <si>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</si>
  <si>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</si>
  <si>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</si>
  <si>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</si>
  <si>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</si>
  <si>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</si>
  <si>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</si>
  <si>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</si>
  <si>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</si>
  <si>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</si>
  <si>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</si>
  <si>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</si>
  <si>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</si>
  <si>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</si>
  <si>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</si>
  <si>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</si>
  <si>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</si>
  <si>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</si>
  <si>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</si>
  <si>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FISCAL YEAR 2015-16</t>
  </si>
  <si>
    <t>BASIC CITY-COUNTY RELIEF TAX - FISCAL YEAR 2015-16</t>
  </si>
  <si>
    <t>SUPPLEMENTAL CITY-COUNTY RELIEF TAX DISTRIBUTION THE THE COUNTY LEVEL FOR FISCAL YEAR 2015-16</t>
  </si>
  <si>
    <t>CIGARETTE TAX - FISCAL YEAR 2015-16</t>
  </si>
  <si>
    <t>LIQUOR TAX - FISCAL YEAR 2015-16</t>
  </si>
  <si>
    <t>REAL PROPERTY TRANSFER TAX - FISCAL YEAR 2015-16</t>
  </si>
  <si>
    <t>GOVERNMENT SERVICES TAX - FISCAL YEAR 2015-16</t>
  </si>
  <si>
    <t>MONTHLY WASHOE COUNTY CTX DISTRIBUTIONS  FISCAL YEAR 2015-16 - INTERLOCAL AGREEMENT</t>
  </si>
  <si>
    <t>MONTHLY WHITE PINE COUNTY CTX DISTRIBUTIONS  FISCAL YEAR 2015-16 - INTERLOCAL AGREEMENT</t>
  </si>
  <si>
    <t>SUPPLEMENTAL CITY-COUNTY RELIEF TAX INSTATE COLLECTIONS FOR FISCAL YEAR 2015-16</t>
  </si>
  <si>
    <t>SUPPLEMENTAL CITY-COUNTY RELIEF TAX OUT OF STATE COLLECTIONS FOR FISCAL YEAR 2015-16</t>
  </si>
  <si>
    <t>*Per interlocal agreement valid through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</si>
</sst>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00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93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5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8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5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1" fillId="0" borderId="11" xfId="1" applyNumberFormat="1" applyBorder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 applyAlignment="1">
      <alignment horizontal="center"/>
    </xf>
    <xf numFmtId="4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43" fontId="12" fillId="0" borderId="0" xfId="1" applyNumberFormat="1" applyFont="1"/>
    <xf numFmtId="0" fontId="11" fillId="0" borderId="0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43" fontId="12" fillId="2" borderId="12" xfId="1" applyNumberFormat="1" applyFont="1" applyFill="1" applyBorder="1"/>
    <xf numFmtId="4" fontId="2" fillId="0" borderId="0" xfId="1" applyNumberFormat="1" applyFont="1"/>
    <xf numFmtId="4" fontId="13" fillId="0" borderId="0" xfId="1" applyNumberFormat="1" applyFont="1" applyAlignment="1">
      <alignment horizontal="center"/>
    </xf>
    <xf numFmtId="4" fontId="11" fillId="0" borderId="0" xfId="1" applyNumberFormat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vertical="top" wrapText="1"/>
    </xf>
    <xf numFmtId="0" fontId="3" fillId="0" borderId="0" xfId="1" applyFont="1"/>
    <xf numFmtId="4" fontId="1" fillId="0" borderId="1" xfId="1" applyNumberFormat="1" applyBorder="1"/>
    <xf numFmtId="0" fontId="1" fillId="0" borderId="0" xfId="1" applyFont="1"/>
    <xf numFmtId="0" fontId="7" fillId="0" borderId="0" xfId="1" applyFont="1"/>
    <xf numFmtId="4" fontId="15" fillId="0" borderId="0" xfId="1" applyNumberFormat="1" applyFont="1"/>
    <xf numFmtId="4" fontId="17" fillId="0" borderId="0" xfId="1" applyNumberFormat="1" applyFont="1" applyAlignment="1">
      <alignment horizontal="center"/>
    </xf>
    <xf numFmtId="4" fontId="14" fillId="0" borderId="0" xfId="1" applyNumberFormat="1" applyFont="1"/>
    <xf numFmtId="4" fontId="16" fillId="0" borderId="0" xfId="1" applyNumberFormat="1" applyFont="1"/>
    <xf numFmtId="43" fontId="7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0" xfId="1" applyNumberFormat="1" applyFill="1" applyBorder="1"/>
    <xf numFmtId="43" fontId="1" fillId="0" borderId="13" xfId="1" applyNumberFormat="1" applyBorder="1"/>
    <xf numFmtId="43" fontId="0" fillId="0" borderId="0" xfId="11" applyFont="1"/>
    <xf numFmtId="43" fontId="23" fillId="0" borderId="0" xfId="11" applyFont="1"/>
    <xf numFmtId="166" fontId="11" fillId="0" borderId="0" xfId="1" applyNumberFormat="1" applyFont="1"/>
    <xf numFmtId="43" fontId="11" fillId="0" borderId="0" xfId="1" applyNumberFormat="1" applyFont="1" applyFill="1"/>
    <xf numFmtId="43" fontId="1" fillId="0" borderId="0" xfId="1" applyNumberFormat="1" applyFont="1" applyBorder="1"/>
    <xf numFmtId="43" fontId="11" fillId="0" borderId="1" xfId="1" applyNumberFormat="1" applyFont="1" applyBorder="1"/>
    <xf numFmtId="43" fontId="1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center"/>
    </xf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43" fontId="11" fillId="0" borderId="0" xfId="0" applyNumberFormat="1" applyFont="1" applyFill="1"/>
    <xf numFmtId="4" fontId="1" fillId="0" borderId="0" xfId="1" applyNumberFormat="1" applyFill="1"/>
  </cellXfs>
  <cellStyles count="12">
    <cellStyle name="Comma" xfId="11" builtinId="3"/>
    <cellStyle name="Comma 2" xfId="2"/>
    <cellStyle name="Comma 3" xfId="4"/>
    <cellStyle name="Currency 2" xfId="3"/>
    <cellStyle name="Currency 2 2" xfId="5"/>
    <cellStyle name="Currency 3" xfId="6"/>
    <cellStyle name="Currency 4" xfId="7"/>
    <cellStyle name="Normal" xfId="0" builtinId="0"/>
    <cellStyle name="Normal 2" xfId="1"/>
    <cellStyle name="Normal 2 2" xfId="8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H30" sqref="H30"/>
    </sheetView>
  </sheetViews>
  <sheetFormatPr defaultRowHeight="12.75" x14ac:dyDescent="0.2"/>
  <cols>
    <col min="1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87" t="s">
        <v>0</v>
      </c>
      <c r="D2" s="87"/>
      <c r="E2" s="87"/>
      <c r="F2" s="87"/>
      <c r="G2" s="87"/>
    </row>
    <row r="3" spans="1:8" x14ac:dyDescent="0.2">
      <c r="C3" s="88" t="s">
        <v>1</v>
      </c>
      <c r="D3" s="88"/>
      <c r="E3" s="88"/>
      <c r="F3" s="88"/>
      <c r="G3" s="88"/>
    </row>
    <row r="4" spans="1:8" x14ac:dyDescent="0.2">
      <c r="E4" s="2" t="s">
        <v>255</v>
      </c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x14ac:dyDescent="0.2">
      <c r="A8" s="4"/>
      <c r="B8" s="4"/>
      <c r="C8" s="4"/>
      <c r="D8" s="4"/>
      <c r="E8" s="4"/>
      <c r="F8" s="4"/>
      <c r="G8" s="4"/>
    </row>
    <row r="9" spans="1:8" x14ac:dyDescent="0.2">
      <c r="A9" s="4" t="s">
        <v>10</v>
      </c>
      <c r="B9" s="5">
        <f>BCCRT!N6</f>
        <v>4909946.4799999995</v>
      </c>
      <c r="C9" s="5">
        <f>SCCRT!N6</f>
        <v>17083347.329999998</v>
      </c>
      <c r="D9" s="6">
        <f>'CIG TAX'!N6</f>
        <v>161307.63999999998</v>
      </c>
      <c r="E9" s="6">
        <f>'LIQ TAX'!N6</f>
        <v>72970.899999999994</v>
      </c>
      <c r="F9" s="5">
        <f>RPTT!N6</f>
        <v>357775.55</v>
      </c>
      <c r="G9" s="5">
        <f>'Gov''t Services'!N6</f>
        <v>2293390.8400000003</v>
      </c>
      <c r="H9" s="7">
        <f>SUM(B9:G9)</f>
        <v>24878738.739999998</v>
      </c>
    </row>
    <row r="10" spans="1:8" x14ac:dyDescent="0.2">
      <c r="A10" s="4" t="s">
        <v>11</v>
      </c>
      <c r="B10" s="5">
        <f>BCCRT!N7</f>
        <v>1409673.86</v>
      </c>
      <c r="C10" s="5">
        <f>SCCRT!N7</f>
        <v>4580892.6499999994</v>
      </c>
      <c r="D10" s="6">
        <f>'CIG TAX'!N7</f>
        <v>75030.209999999992</v>
      </c>
      <c r="E10" s="6">
        <f>'LIQ TAX'!N7</f>
        <v>33941.509999999995</v>
      </c>
      <c r="F10" s="5">
        <f>RPTT!N7</f>
        <v>121101.20000000001</v>
      </c>
      <c r="G10" s="5">
        <f>'Gov''t Services'!N7</f>
        <v>1202918.26</v>
      </c>
      <c r="H10" s="7">
        <f t="shared" ref="H10:H25" si="0">SUM(B10:G10)</f>
        <v>7423557.6899999995</v>
      </c>
    </row>
    <row r="11" spans="1:8" x14ac:dyDescent="0.2">
      <c r="A11" s="4" t="s">
        <v>12</v>
      </c>
      <c r="B11" s="5">
        <f>BCCRT!N8</f>
        <v>189071834.09999999</v>
      </c>
      <c r="C11" s="5">
        <f>SCCRT!N8</f>
        <v>657726243.17999983</v>
      </c>
      <c r="D11" s="6">
        <f>'CIG TAX'!N8</f>
        <v>6185367.5700000003</v>
      </c>
      <c r="E11" s="6">
        <f>'LIQ TAX'!N8</f>
        <v>2798080.72</v>
      </c>
      <c r="F11" s="5">
        <f>RPTT!N8</f>
        <v>24313352.779999997</v>
      </c>
      <c r="G11" s="5">
        <f>'Gov''t Services'!N8</f>
        <v>107080150.50000001</v>
      </c>
      <c r="H11" s="7">
        <f t="shared" si="0"/>
        <v>987175028.8499999</v>
      </c>
    </row>
    <row r="12" spans="1:8" x14ac:dyDescent="0.2">
      <c r="A12" s="4" t="s">
        <v>13</v>
      </c>
      <c r="B12" s="5">
        <f>BCCRT!N9</f>
        <v>3341230.2</v>
      </c>
      <c r="C12" s="5">
        <f>SCCRT!N9</f>
        <v>14199724.08</v>
      </c>
      <c r="D12" s="6">
        <f>'CIG TAX'!N9</f>
        <v>145119.78999999998</v>
      </c>
      <c r="E12" s="6">
        <f>'LIQ TAX'!N9</f>
        <v>65647.98</v>
      </c>
      <c r="F12" s="5">
        <f>RPTT!N9</f>
        <v>747653</v>
      </c>
      <c r="G12" s="5">
        <f>'Gov''t Services'!N9</f>
        <v>2572682.0800000005</v>
      </c>
      <c r="H12" s="7">
        <f t="shared" si="0"/>
        <v>21072057.130000003</v>
      </c>
    </row>
    <row r="13" spans="1:8" x14ac:dyDescent="0.2">
      <c r="A13" s="4" t="s">
        <v>14</v>
      </c>
      <c r="B13" s="5">
        <f>BCCRT!N10</f>
        <v>6688219.2500000009</v>
      </c>
      <c r="C13" s="5">
        <f>SCCRT!N10</f>
        <v>23959387.23</v>
      </c>
      <c r="D13" s="6">
        <f>'CIG TAX'!N10</f>
        <v>159481.44</v>
      </c>
      <c r="E13" s="6">
        <f>'LIQ TAX'!N10</f>
        <v>72144.760000000009</v>
      </c>
      <c r="F13" s="5">
        <f>RPTT!N10</f>
        <v>280852.55</v>
      </c>
      <c r="G13" s="5">
        <f>'Gov''t Services'!N10</f>
        <v>4356066.4400000004</v>
      </c>
      <c r="H13" s="7">
        <f t="shared" si="0"/>
        <v>35516151.670000002</v>
      </c>
    </row>
    <row r="14" spans="1:8" x14ac:dyDescent="0.2">
      <c r="A14" s="4" t="s">
        <v>15</v>
      </c>
      <c r="B14" s="5">
        <f>BCCRT!N11</f>
        <v>73282.66</v>
      </c>
      <c r="C14" s="5">
        <f>SCCRT!N11</f>
        <v>1062768</v>
      </c>
      <c r="D14" s="6">
        <f>'CIG TAX'!N11</f>
        <v>2767.72</v>
      </c>
      <c r="E14" s="6">
        <f>'LIQ TAX'!N11</f>
        <v>1252.02</v>
      </c>
      <c r="F14" s="5">
        <f>RPTT!N11</f>
        <v>1693.4499999999998</v>
      </c>
      <c r="G14" s="5">
        <f>'Gov''t Services'!N11</f>
        <v>182518.52000000002</v>
      </c>
      <c r="H14" s="7">
        <f t="shared" si="0"/>
        <v>1324282.3699999999</v>
      </c>
    </row>
    <row r="15" spans="1:8" x14ac:dyDescent="0.2">
      <c r="A15" s="4" t="s">
        <v>16</v>
      </c>
      <c r="B15" s="5">
        <f>BCCRT!N12</f>
        <v>968492.75</v>
      </c>
      <c r="C15" s="5">
        <f>SCCRT!N12</f>
        <v>3662974.54</v>
      </c>
      <c r="D15" s="6">
        <f>'CIG TAX'!N12</f>
        <v>5687.87</v>
      </c>
      <c r="E15" s="6">
        <f>'LIQ TAX'!N12</f>
        <v>2573.04</v>
      </c>
      <c r="F15" s="5">
        <f>RPTT!N12</f>
        <v>21006.75</v>
      </c>
      <c r="G15" s="5">
        <f>'Gov''t Services'!N12</f>
        <v>336923.87</v>
      </c>
      <c r="H15" s="7">
        <f t="shared" si="0"/>
        <v>4997658.82</v>
      </c>
    </row>
    <row r="16" spans="1:8" x14ac:dyDescent="0.2">
      <c r="A16" s="4" t="s">
        <v>17</v>
      </c>
      <c r="B16" s="5">
        <f>BCCRT!N13</f>
        <v>2279854.42</v>
      </c>
      <c r="C16" s="5">
        <f>SCCRT!N13</f>
        <v>8189818.5899999999</v>
      </c>
      <c r="D16" s="6">
        <f>'CIG TAX'!N13</f>
        <v>51970.89</v>
      </c>
      <c r="E16" s="6">
        <f>'LIQ TAX'!N13</f>
        <v>23510.11</v>
      </c>
      <c r="F16" s="5">
        <f>RPTT!N13</f>
        <v>89133</v>
      </c>
      <c r="G16" s="5">
        <f>'Gov''t Services'!N13</f>
        <v>1625604.2100000004</v>
      </c>
      <c r="H16" s="7">
        <f t="shared" si="0"/>
        <v>12259891.220000001</v>
      </c>
    </row>
    <row r="17" spans="1:8" x14ac:dyDescent="0.2">
      <c r="A17" s="4" t="s">
        <v>18</v>
      </c>
      <c r="B17" s="5">
        <f>BCCRT!N14</f>
        <v>1144663.1599999999</v>
      </c>
      <c r="C17" s="5">
        <f>SCCRT!N14</f>
        <v>2711369.0399999996</v>
      </c>
      <c r="D17" s="6">
        <f>'CIG TAX'!N14</f>
        <v>19607.14</v>
      </c>
      <c r="E17" s="6">
        <f>'LIQ TAX'!N14</f>
        <v>8869.7000000000007</v>
      </c>
      <c r="F17" s="5">
        <f>RPTT!N14</f>
        <v>26781.7</v>
      </c>
      <c r="G17" s="5">
        <f>'Gov''t Services'!N14</f>
        <v>766391.25</v>
      </c>
      <c r="H17" s="7">
        <f t="shared" si="0"/>
        <v>4677681.99</v>
      </c>
    </row>
    <row r="18" spans="1:8" x14ac:dyDescent="0.2">
      <c r="A18" s="4" t="s">
        <v>19</v>
      </c>
      <c r="B18" s="5">
        <f>BCCRT!N15</f>
        <v>151495.44</v>
      </c>
      <c r="C18" s="5">
        <f>SCCRT!N15</f>
        <v>1086915</v>
      </c>
      <c r="D18" s="6">
        <f>'CIG TAX'!N15</f>
        <v>14956.43</v>
      </c>
      <c r="E18" s="6">
        <f>'LIQ TAX'!N15</f>
        <v>6765.869999999999</v>
      </c>
      <c r="F18" s="5">
        <f>RPTT!N15</f>
        <v>25605.8</v>
      </c>
      <c r="G18" s="5">
        <f>'Gov''t Services'!N15</f>
        <v>424275.43</v>
      </c>
      <c r="H18" s="7">
        <f t="shared" si="0"/>
        <v>1710013.97</v>
      </c>
    </row>
    <row r="19" spans="1:8" x14ac:dyDescent="0.2">
      <c r="A19" s="4" t="s">
        <v>20</v>
      </c>
      <c r="B19" s="5">
        <f>BCCRT!N16</f>
        <v>2151068.6800000002</v>
      </c>
      <c r="C19" s="5">
        <f>SCCRT!N16</f>
        <v>10486412.040000001</v>
      </c>
      <c r="D19" s="6">
        <f>'CIG TAX'!N16</f>
        <v>159439.57999999999</v>
      </c>
      <c r="E19" s="6">
        <f>'LIQ TAX'!N16</f>
        <v>72125.850000000006</v>
      </c>
      <c r="F19" s="5">
        <f>RPTT!N16</f>
        <v>443681.7</v>
      </c>
      <c r="G19" s="5">
        <f>'Gov''t Services'!N16</f>
        <v>2770869.71</v>
      </c>
      <c r="H19" s="7">
        <f t="shared" si="0"/>
        <v>16083597.559999999</v>
      </c>
    </row>
    <row r="20" spans="1:8" x14ac:dyDescent="0.2">
      <c r="A20" s="4" t="s">
        <v>21</v>
      </c>
      <c r="B20" s="5">
        <f>BCCRT!N17</f>
        <v>208429.63</v>
      </c>
      <c r="C20" s="5">
        <f>SCCRT!N17</f>
        <v>1479416.0399999998</v>
      </c>
      <c r="D20" s="6">
        <f>'CIG TAX'!N17</f>
        <v>13701.090000000002</v>
      </c>
      <c r="E20" s="6">
        <f>'LIQ TAX'!N17</f>
        <v>6197.99</v>
      </c>
      <c r="F20" s="5">
        <f>RPTT!N17</f>
        <v>16366.349999999999</v>
      </c>
      <c r="G20" s="5">
        <f>'Gov''t Services'!N17</f>
        <v>409476.75</v>
      </c>
      <c r="H20" s="7">
        <f t="shared" si="0"/>
        <v>2133587.85</v>
      </c>
    </row>
    <row r="21" spans="1:8" x14ac:dyDescent="0.2">
      <c r="A21" s="4" t="s">
        <v>22</v>
      </c>
      <c r="B21" s="5">
        <f>BCCRT!N18</f>
        <v>2804053.3</v>
      </c>
      <c r="C21" s="5">
        <f>SCCRT!N18</f>
        <v>9268603.370000001</v>
      </c>
      <c r="D21" s="6">
        <f>'CIG TAX'!N18</f>
        <v>135863.18</v>
      </c>
      <c r="E21" s="6">
        <f>'LIQ TAX'!N18</f>
        <v>61460.58</v>
      </c>
      <c r="F21" s="5">
        <f>RPTT!N18</f>
        <v>251458.9</v>
      </c>
      <c r="G21" s="5">
        <f>'Gov''t Services'!N18</f>
        <v>2390480.7000000002</v>
      </c>
      <c r="H21" s="7">
        <f t="shared" si="0"/>
        <v>14911920.030000001</v>
      </c>
    </row>
    <row r="22" spans="1:8" x14ac:dyDescent="0.2">
      <c r="A22" s="4" t="s">
        <v>23</v>
      </c>
      <c r="B22" s="5">
        <f>BCCRT!N19</f>
        <v>346087.66</v>
      </c>
      <c r="C22" s="5">
        <f>SCCRT!N19</f>
        <v>1812183.9600000002</v>
      </c>
      <c r="D22" s="6">
        <f>'CIG TAX'!N19</f>
        <v>20067.439999999999</v>
      </c>
      <c r="E22" s="6">
        <f>'LIQ TAX'!N19</f>
        <v>9077.93</v>
      </c>
      <c r="F22" s="5">
        <f>RPTT!N19</f>
        <v>24318.249999999996</v>
      </c>
      <c r="G22" s="5">
        <f>'Gov''t Services'!N19</f>
        <v>608130.17999999993</v>
      </c>
      <c r="H22" s="7">
        <f t="shared" si="0"/>
        <v>2819865.42</v>
      </c>
    </row>
    <row r="23" spans="1:8" x14ac:dyDescent="0.2">
      <c r="A23" s="4" t="s">
        <v>24</v>
      </c>
      <c r="B23" s="5">
        <f>BCCRT!N20</f>
        <v>462337.86</v>
      </c>
      <c r="C23" s="5">
        <f>SCCRT!N20</f>
        <v>1645912.9</v>
      </c>
      <c r="D23" s="6">
        <f>'CIG TAX'!N20</f>
        <v>11877.849999999999</v>
      </c>
      <c r="E23" s="6">
        <f>'LIQ TAX'!N20</f>
        <v>5373.2</v>
      </c>
      <c r="F23" s="5">
        <f>RPTT!N20</f>
        <v>47769.15</v>
      </c>
      <c r="G23" s="5">
        <f>'Gov''t Services'!N20</f>
        <v>340032</v>
      </c>
      <c r="H23" s="7">
        <f t="shared" si="0"/>
        <v>2513302.96</v>
      </c>
    </row>
    <row r="24" spans="1:8" x14ac:dyDescent="0.2">
      <c r="A24" s="4" t="s">
        <v>25</v>
      </c>
      <c r="B24" s="5">
        <f>BCCRT!N21</f>
        <v>34719910.649999999</v>
      </c>
      <c r="C24" s="5">
        <f>SCCRT!N21</f>
        <v>119039772.12</v>
      </c>
      <c r="D24" s="6">
        <f>'CIG TAX'!N21</f>
        <v>1305540.0900000001</v>
      </c>
      <c r="E24" s="6">
        <f>'LIQ TAX'!N21</f>
        <v>590588.46</v>
      </c>
      <c r="F24" s="5">
        <f>RPTT!N21</f>
        <v>5562231.9499999993</v>
      </c>
      <c r="G24" s="5">
        <f>'Gov''t Services'!N21</f>
        <v>25974401.119999997</v>
      </c>
      <c r="H24" s="7">
        <f t="shared" si="0"/>
        <v>187192444.39000002</v>
      </c>
    </row>
    <row r="25" spans="1:8" x14ac:dyDescent="0.2">
      <c r="A25" s="4" t="s">
        <v>26</v>
      </c>
      <c r="B25" s="8">
        <f>BCCRT!N22</f>
        <v>1054110.71</v>
      </c>
      <c r="C25" s="8">
        <f>SCCRT!N22</f>
        <v>2696442</v>
      </c>
      <c r="D25" s="9">
        <f>'CIG TAX'!N22</f>
        <v>30540.510000000002</v>
      </c>
      <c r="E25" s="9">
        <f>'LIQ TAX'!N22</f>
        <v>13815.670000000002</v>
      </c>
      <c r="F25" s="8">
        <f>RPTT!N22</f>
        <v>49188.7</v>
      </c>
      <c r="G25" s="8">
        <f>'Gov''t Services'!N22</f>
        <v>920403.59999999986</v>
      </c>
      <c r="H25" s="10">
        <f t="shared" si="0"/>
        <v>4764501.1899999995</v>
      </c>
    </row>
    <row r="26" spans="1:8" ht="15" x14ac:dyDescent="0.35">
      <c r="A26" s="4"/>
      <c r="B26" s="6"/>
      <c r="C26" s="6"/>
      <c r="D26" s="6"/>
      <c r="E26" s="11"/>
      <c r="F26" s="6"/>
      <c r="G26" s="6"/>
      <c r="H26" s="7"/>
    </row>
    <row r="27" spans="1:8" ht="13.5" thickBot="1" x14ac:dyDescent="0.25">
      <c r="A27" s="4" t="s">
        <v>9</v>
      </c>
      <c r="B27" s="12">
        <f>SUM(B9:B26)</f>
        <v>251784690.81</v>
      </c>
      <c r="C27" s="12">
        <f t="shared" ref="C27:H27" si="1">SUM(C9:C26)</f>
        <v>880692182.06999981</v>
      </c>
      <c r="D27" s="12">
        <f t="shared" si="1"/>
        <v>8498326.4399999995</v>
      </c>
      <c r="E27" s="12">
        <f t="shared" si="1"/>
        <v>3844396.290000001</v>
      </c>
      <c r="F27" s="12">
        <f t="shared" si="1"/>
        <v>32379970.779999994</v>
      </c>
      <c r="G27" s="12">
        <f t="shared" si="1"/>
        <v>154254715.46000001</v>
      </c>
      <c r="H27" s="12">
        <f t="shared" si="1"/>
        <v>1331454281.8499999</v>
      </c>
    </row>
    <row r="28" spans="1:8" ht="13.5" thickTop="1" x14ac:dyDescent="0.2">
      <c r="H28" s="13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zoomScaleNormal="100" workbookViewId="0">
      <selection activeCell="B9" sqref="B9:B15"/>
    </sheetView>
  </sheetViews>
  <sheetFormatPr defaultRowHeight="12.75" x14ac:dyDescent="0.2"/>
  <cols>
    <col min="1" max="1" width="28.42578125" style="33" customWidth="1"/>
    <col min="2" max="2" width="10.7109375" style="33" customWidth="1"/>
    <col min="3" max="3" width="10.85546875" style="33" customWidth="1"/>
    <col min="4" max="4" width="11.42578125" style="33" customWidth="1"/>
    <col min="5" max="5" width="10.140625" style="33" bestFit="1" customWidth="1"/>
    <col min="6" max="6" width="10.85546875" style="33" customWidth="1"/>
    <col min="7" max="7" width="10.7109375" style="33" customWidth="1"/>
    <col min="8" max="13" width="10.140625" style="33" bestFit="1" customWidth="1"/>
    <col min="14" max="14" width="11.7109375" style="33" bestFit="1" customWidth="1"/>
    <col min="15" max="256" width="9.140625" style="33"/>
    <col min="257" max="257" width="28.42578125" style="33" customWidth="1"/>
    <col min="258" max="258" width="10.7109375" style="33" customWidth="1"/>
    <col min="259" max="259" width="10.85546875" style="33" customWidth="1"/>
    <col min="260" max="260" width="11.42578125" style="33" customWidth="1"/>
    <col min="261" max="261" width="10.140625" style="33" bestFit="1" customWidth="1"/>
    <col min="262" max="262" width="10.85546875" style="33" customWidth="1"/>
    <col min="263" max="263" width="10.7109375" style="33" customWidth="1"/>
    <col min="264" max="269" width="10.140625" style="33" bestFit="1" customWidth="1"/>
    <col min="270" max="270" width="11.7109375" style="33" bestFit="1" customWidth="1"/>
    <col min="271" max="512" width="9.140625" style="33"/>
    <col min="513" max="513" width="28.42578125" style="33" customWidth="1"/>
    <col min="514" max="514" width="10.7109375" style="33" customWidth="1"/>
    <col min="515" max="515" width="10.85546875" style="33" customWidth="1"/>
    <col min="516" max="516" width="11.42578125" style="33" customWidth="1"/>
    <col min="517" max="517" width="10.140625" style="33" bestFit="1" customWidth="1"/>
    <col min="518" max="518" width="10.85546875" style="33" customWidth="1"/>
    <col min="519" max="519" width="10.7109375" style="33" customWidth="1"/>
    <col min="520" max="525" width="10.140625" style="33" bestFit="1" customWidth="1"/>
    <col min="526" max="526" width="11.7109375" style="33" bestFit="1" customWidth="1"/>
    <col min="527" max="768" width="9.140625" style="33"/>
    <col min="769" max="769" width="28.42578125" style="33" customWidth="1"/>
    <col min="770" max="770" width="10.7109375" style="33" customWidth="1"/>
    <col min="771" max="771" width="10.85546875" style="33" customWidth="1"/>
    <col min="772" max="772" width="11.42578125" style="33" customWidth="1"/>
    <col min="773" max="773" width="10.140625" style="33" bestFit="1" customWidth="1"/>
    <col min="774" max="774" width="10.85546875" style="33" customWidth="1"/>
    <col min="775" max="775" width="10.7109375" style="33" customWidth="1"/>
    <col min="776" max="781" width="10.140625" style="33" bestFit="1" customWidth="1"/>
    <col min="782" max="782" width="11.7109375" style="33" bestFit="1" customWidth="1"/>
    <col min="783" max="1024" width="9.140625" style="33"/>
    <col min="1025" max="1025" width="28.42578125" style="33" customWidth="1"/>
    <col min="1026" max="1026" width="10.7109375" style="33" customWidth="1"/>
    <col min="1027" max="1027" width="10.85546875" style="33" customWidth="1"/>
    <col min="1028" max="1028" width="11.42578125" style="33" customWidth="1"/>
    <col min="1029" max="1029" width="10.140625" style="33" bestFit="1" customWidth="1"/>
    <col min="1030" max="1030" width="10.85546875" style="33" customWidth="1"/>
    <col min="1031" max="1031" width="10.7109375" style="33" customWidth="1"/>
    <col min="1032" max="1037" width="10.140625" style="33" bestFit="1" customWidth="1"/>
    <col min="1038" max="1038" width="11.7109375" style="33" bestFit="1" customWidth="1"/>
    <col min="1039" max="1280" width="9.140625" style="33"/>
    <col min="1281" max="1281" width="28.42578125" style="33" customWidth="1"/>
    <col min="1282" max="1282" width="10.7109375" style="33" customWidth="1"/>
    <col min="1283" max="1283" width="10.85546875" style="33" customWidth="1"/>
    <col min="1284" max="1284" width="11.42578125" style="33" customWidth="1"/>
    <col min="1285" max="1285" width="10.140625" style="33" bestFit="1" customWidth="1"/>
    <col min="1286" max="1286" width="10.85546875" style="33" customWidth="1"/>
    <col min="1287" max="1287" width="10.7109375" style="33" customWidth="1"/>
    <col min="1288" max="1293" width="10.140625" style="33" bestFit="1" customWidth="1"/>
    <col min="1294" max="1294" width="11.7109375" style="33" bestFit="1" customWidth="1"/>
    <col min="1295" max="1536" width="9.140625" style="33"/>
    <col min="1537" max="1537" width="28.42578125" style="33" customWidth="1"/>
    <col min="1538" max="1538" width="10.7109375" style="33" customWidth="1"/>
    <col min="1539" max="1539" width="10.85546875" style="33" customWidth="1"/>
    <col min="1540" max="1540" width="11.42578125" style="33" customWidth="1"/>
    <col min="1541" max="1541" width="10.140625" style="33" bestFit="1" customWidth="1"/>
    <col min="1542" max="1542" width="10.85546875" style="33" customWidth="1"/>
    <col min="1543" max="1543" width="10.7109375" style="33" customWidth="1"/>
    <col min="1544" max="1549" width="10.140625" style="33" bestFit="1" customWidth="1"/>
    <col min="1550" max="1550" width="11.7109375" style="33" bestFit="1" customWidth="1"/>
    <col min="1551" max="1792" width="9.140625" style="33"/>
    <col min="1793" max="1793" width="28.42578125" style="33" customWidth="1"/>
    <col min="1794" max="1794" width="10.7109375" style="33" customWidth="1"/>
    <col min="1795" max="1795" width="10.85546875" style="33" customWidth="1"/>
    <col min="1796" max="1796" width="11.42578125" style="33" customWidth="1"/>
    <col min="1797" max="1797" width="10.140625" style="33" bestFit="1" customWidth="1"/>
    <col min="1798" max="1798" width="10.85546875" style="33" customWidth="1"/>
    <col min="1799" max="1799" width="10.7109375" style="33" customWidth="1"/>
    <col min="1800" max="1805" width="10.140625" style="33" bestFit="1" customWidth="1"/>
    <col min="1806" max="1806" width="11.7109375" style="33" bestFit="1" customWidth="1"/>
    <col min="1807" max="2048" width="9.140625" style="33"/>
    <col min="2049" max="2049" width="28.42578125" style="33" customWidth="1"/>
    <col min="2050" max="2050" width="10.7109375" style="33" customWidth="1"/>
    <col min="2051" max="2051" width="10.85546875" style="33" customWidth="1"/>
    <col min="2052" max="2052" width="11.42578125" style="33" customWidth="1"/>
    <col min="2053" max="2053" width="10.140625" style="33" bestFit="1" customWidth="1"/>
    <col min="2054" max="2054" width="10.85546875" style="33" customWidth="1"/>
    <col min="2055" max="2055" width="10.7109375" style="33" customWidth="1"/>
    <col min="2056" max="2061" width="10.140625" style="33" bestFit="1" customWidth="1"/>
    <col min="2062" max="2062" width="11.7109375" style="33" bestFit="1" customWidth="1"/>
    <col min="2063" max="2304" width="9.140625" style="33"/>
    <col min="2305" max="2305" width="28.42578125" style="33" customWidth="1"/>
    <col min="2306" max="2306" width="10.7109375" style="33" customWidth="1"/>
    <col min="2307" max="2307" width="10.85546875" style="33" customWidth="1"/>
    <col min="2308" max="2308" width="11.42578125" style="33" customWidth="1"/>
    <col min="2309" max="2309" width="10.140625" style="33" bestFit="1" customWidth="1"/>
    <col min="2310" max="2310" width="10.85546875" style="33" customWidth="1"/>
    <col min="2311" max="2311" width="10.7109375" style="33" customWidth="1"/>
    <col min="2312" max="2317" width="10.140625" style="33" bestFit="1" customWidth="1"/>
    <col min="2318" max="2318" width="11.7109375" style="33" bestFit="1" customWidth="1"/>
    <col min="2319" max="2560" width="9.140625" style="33"/>
    <col min="2561" max="2561" width="28.42578125" style="33" customWidth="1"/>
    <col min="2562" max="2562" width="10.7109375" style="33" customWidth="1"/>
    <col min="2563" max="2563" width="10.85546875" style="33" customWidth="1"/>
    <col min="2564" max="2564" width="11.42578125" style="33" customWidth="1"/>
    <col min="2565" max="2565" width="10.140625" style="33" bestFit="1" customWidth="1"/>
    <col min="2566" max="2566" width="10.85546875" style="33" customWidth="1"/>
    <col min="2567" max="2567" width="10.7109375" style="33" customWidth="1"/>
    <col min="2568" max="2573" width="10.140625" style="33" bestFit="1" customWidth="1"/>
    <col min="2574" max="2574" width="11.7109375" style="33" bestFit="1" customWidth="1"/>
    <col min="2575" max="2816" width="9.140625" style="33"/>
    <col min="2817" max="2817" width="28.42578125" style="33" customWidth="1"/>
    <col min="2818" max="2818" width="10.7109375" style="33" customWidth="1"/>
    <col min="2819" max="2819" width="10.85546875" style="33" customWidth="1"/>
    <col min="2820" max="2820" width="11.42578125" style="33" customWidth="1"/>
    <col min="2821" max="2821" width="10.140625" style="33" bestFit="1" customWidth="1"/>
    <col min="2822" max="2822" width="10.85546875" style="33" customWidth="1"/>
    <col min="2823" max="2823" width="10.7109375" style="33" customWidth="1"/>
    <col min="2824" max="2829" width="10.140625" style="33" bestFit="1" customWidth="1"/>
    <col min="2830" max="2830" width="11.7109375" style="33" bestFit="1" customWidth="1"/>
    <col min="2831" max="3072" width="9.140625" style="33"/>
    <col min="3073" max="3073" width="28.42578125" style="33" customWidth="1"/>
    <col min="3074" max="3074" width="10.7109375" style="33" customWidth="1"/>
    <col min="3075" max="3075" width="10.85546875" style="33" customWidth="1"/>
    <col min="3076" max="3076" width="11.42578125" style="33" customWidth="1"/>
    <col min="3077" max="3077" width="10.140625" style="33" bestFit="1" customWidth="1"/>
    <col min="3078" max="3078" width="10.85546875" style="33" customWidth="1"/>
    <col min="3079" max="3079" width="10.7109375" style="33" customWidth="1"/>
    <col min="3080" max="3085" width="10.140625" style="33" bestFit="1" customWidth="1"/>
    <col min="3086" max="3086" width="11.7109375" style="33" bestFit="1" customWidth="1"/>
    <col min="3087" max="3328" width="9.140625" style="33"/>
    <col min="3329" max="3329" width="28.42578125" style="33" customWidth="1"/>
    <col min="3330" max="3330" width="10.7109375" style="33" customWidth="1"/>
    <col min="3331" max="3331" width="10.85546875" style="33" customWidth="1"/>
    <col min="3332" max="3332" width="11.42578125" style="33" customWidth="1"/>
    <col min="3333" max="3333" width="10.140625" style="33" bestFit="1" customWidth="1"/>
    <col min="3334" max="3334" width="10.85546875" style="33" customWidth="1"/>
    <col min="3335" max="3335" width="10.7109375" style="33" customWidth="1"/>
    <col min="3336" max="3341" width="10.140625" style="33" bestFit="1" customWidth="1"/>
    <col min="3342" max="3342" width="11.7109375" style="33" bestFit="1" customWidth="1"/>
    <col min="3343" max="3584" width="9.140625" style="33"/>
    <col min="3585" max="3585" width="28.42578125" style="33" customWidth="1"/>
    <col min="3586" max="3586" width="10.7109375" style="33" customWidth="1"/>
    <col min="3587" max="3587" width="10.85546875" style="33" customWidth="1"/>
    <col min="3588" max="3588" width="11.42578125" style="33" customWidth="1"/>
    <col min="3589" max="3589" width="10.140625" style="33" bestFit="1" customWidth="1"/>
    <col min="3590" max="3590" width="10.85546875" style="33" customWidth="1"/>
    <col min="3591" max="3591" width="10.7109375" style="33" customWidth="1"/>
    <col min="3592" max="3597" width="10.140625" style="33" bestFit="1" customWidth="1"/>
    <col min="3598" max="3598" width="11.7109375" style="33" bestFit="1" customWidth="1"/>
    <col min="3599" max="3840" width="9.140625" style="33"/>
    <col min="3841" max="3841" width="28.42578125" style="33" customWidth="1"/>
    <col min="3842" max="3842" width="10.7109375" style="33" customWidth="1"/>
    <col min="3843" max="3843" width="10.85546875" style="33" customWidth="1"/>
    <col min="3844" max="3844" width="11.42578125" style="33" customWidth="1"/>
    <col min="3845" max="3845" width="10.140625" style="33" bestFit="1" customWidth="1"/>
    <col min="3846" max="3846" width="10.85546875" style="33" customWidth="1"/>
    <col min="3847" max="3847" width="10.7109375" style="33" customWidth="1"/>
    <col min="3848" max="3853" width="10.140625" style="33" bestFit="1" customWidth="1"/>
    <col min="3854" max="3854" width="11.7109375" style="33" bestFit="1" customWidth="1"/>
    <col min="3855" max="4096" width="9.140625" style="33"/>
    <col min="4097" max="4097" width="28.42578125" style="33" customWidth="1"/>
    <col min="4098" max="4098" width="10.7109375" style="33" customWidth="1"/>
    <col min="4099" max="4099" width="10.85546875" style="33" customWidth="1"/>
    <col min="4100" max="4100" width="11.42578125" style="33" customWidth="1"/>
    <col min="4101" max="4101" width="10.140625" style="33" bestFit="1" customWidth="1"/>
    <col min="4102" max="4102" width="10.85546875" style="33" customWidth="1"/>
    <col min="4103" max="4103" width="10.7109375" style="33" customWidth="1"/>
    <col min="4104" max="4109" width="10.140625" style="33" bestFit="1" customWidth="1"/>
    <col min="4110" max="4110" width="11.7109375" style="33" bestFit="1" customWidth="1"/>
    <col min="4111" max="4352" width="9.140625" style="33"/>
    <col min="4353" max="4353" width="28.42578125" style="33" customWidth="1"/>
    <col min="4354" max="4354" width="10.7109375" style="33" customWidth="1"/>
    <col min="4355" max="4355" width="10.85546875" style="33" customWidth="1"/>
    <col min="4356" max="4356" width="11.42578125" style="33" customWidth="1"/>
    <col min="4357" max="4357" width="10.140625" style="33" bestFit="1" customWidth="1"/>
    <col min="4358" max="4358" width="10.85546875" style="33" customWidth="1"/>
    <col min="4359" max="4359" width="10.7109375" style="33" customWidth="1"/>
    <col min="4360" max="4365" width="10.140625" style="33" bestFit="1" customWidth="1"/>
    <col min="4366" max="4366" width="11.7109375" style="33" bestFit="1" customWidth="1"/>
    <col min="4367" max="4608" width="9.140625" style="33"/>
    <col min="4609" max="4609" width="28.42578125" style="33" customWidth="1"/>
    <col min="4610" max="4610" width="10.7109375" style="33" customWidth="1"/>
    <col min="4611" max="4611" width="10.85546875" style="33" customWidth="1"/>
    <col min="4612" max="4612" width="11.42578125" style="33" customWidth="1"/>
    <col min="4613" max="4613" width="10.140625" style="33" bestFit="1" customWidth="1"/>
    <col min="4614" max="4614" width="10.85546875" style="33" customWidth="1"/>
    <col min="4615" max="4615" width="10.7109375" style="33" customWidth="1"/>
    <col min="4616" max="4621" width="10.140625" style="33" bestFit="1" customWidth="1"/>
    <col min="4622" max="4622" width="11.7109375" style="33" bestFit="1" customWidth="1"/>
    <col min="4623" max="4864" width="9.140625" style="33"/>
    <col min="4865" max="4865" width="28.42578125" style="33" customWidth="1"/>
    <col min="4866" max="4866" width="10.7109375" style="33" customWidth="1"/>
    <col min="4867" max="4867" width="10.85546875" style="33" customWidth="1"/>
    <col min="4868" max="4868" width="11.42578125" style="33" customWidth="1"/>
    <col min="4869" max="4869" width="10.140625" style="33" bestFit="1" customWidth="1"/>
    <col min="4870" max="4870" width="10.85546875" style="33" customWidth="1"/>
    <col min="4871" max="4871" width="10.7109375" style="33" customWidth="1"/>
    <col min="4872" max="4877" width="10.140625" style="33" bestFit="1" customWidth="1"/>
    <col min="4878" max="4878" width="11.7109375" style="33" bestFit="1" customWidth="1"/>
    <col min="4879" max="5120" width="9.140625" style="33"/>
    <col min="5121" max="5121" width="28.42578125" style="33" customWidth="1"/>
    <col min="5122" max="5122" width="10.7109375" style="33" customWidth="1"/>
    <col min="5123" max="5123" width="10.85546875" style="33" customWidth="1"/>
    <col min="5124" max="5124" width="11.42578125" style="33" customWidth="1"/>
    <col min="5125" max="5125" width="10.140625" style="33" bestFit="1" customWidth="1"/>
    <col min="5126" max="5126" width="10.85546875" style="33" customWidth="1"/>
    <col min="5127" max="5127" width="10.7109375" style="33" customWidth="1"/>
    <col min="5128" max="5133" width="10.140625" style="33" bestFit="1" customWidth="1"/>
    <col min="5134" max="5134" width="11.7109375" style="33" bestFit="1" customWidth="1"/>
    <col min="5135" max="5376" width="9.140625" style="33"/>
    <col min="5377" max="5377" width="28.42578125" style="33" customWidth="1"/>
    <col min="5378" max="5378" width="10.7109375" style="33" customWidth="1"/>
    <col min="5379" max="5379" width="10.85546875" style="33" customWidth="1"/>
    <col min="5380" max="5380" width="11.42578125" style="33" customWidth="1"/>
    <col min="5381" max="5381" width="10.140625" style="33" bestFit="1" customWidth="1"/>
    <col min="5382" max="5382" width="10.85546875" style="33" customWidth="1"/>
    <col min="5383" max="5383" width="10.7109375" style="33" customWidth="1"/>
    <col min="5384" max="5389" width="10.140625" style="33" bestFit="1" customWidth="1"/>
    <col min="5390" max="5390" width="11.7109375" style="33" bestFit="1" customWidth="1"/>
    <col min="5391" max="5632" width="9.140625" style="33"/>
    <col min="5633" max="5633" width="28.42578125" style="33" customWidth="1"/>
    <col min="5634" max="5634" width="10.7109375" style="33" customWidth="1"/>
    <col min="5635" max="5635" width="10.85546875" style="33" customWidth="1"/>
    <col min="5636" max="5636" width="11.42578125" style="33" customWidth="1"/>
    <col min="5637" max="5637" width="10.140625" style="33" bestFit="1" customWidth="1"/>
    <col min="5638" max="5638" width="10.85546875" style="33" customWidth="1"/>
    <col min="5639" max="5639" width="10.7109375" style="33" customWidth="1"/>
    <col min="5640" max="5645" width="10.140625" style="33" bestFit="1" customWidth="1"/>
    <col min="5646" max="5646" width="11.7109375" style="33" bestFit="1" customWidth="1"/>
    <col min="5647" max="5888" width="9.140625" style="33"/>
    <col min="5889" max="5889" width="28.42578125" style="33" customWidth="1"/>
    <col min="5890" max="5890" width="10.7109375" style="33" customWidth="1"/>
    <col min="5891" max="5891" width="10.85546875" style="33" customWidth="1"/>
    <col min="5892" max="5892" width="11.42578125" style="33" customWidth="1"/>
    <col min="5893" max="5893" width="10.140625" style="33" bestFit="1" customWidth="1"/>
    <col min="5894" max="5894" width="10.85546875" style="33" customWidth="1"/>
    <col min="5895" max="5895" width="10.7109375" style="33" customWidth="1"/>
    <col min="5896" max="5901" width="10.140625" style="33" bestFit="1" customWidth="1"/>
    <col min="5902" max="5902" width="11.7109375" style="33" bestFit="1" customWidth="1"/>
    <col min="5903" max="6144" width="9.140625" style="33"/>
    <col min="6145" max="6145" width="28.42578125" style="33" customWidth="1"/>
    <col min="6146" max="6146" width="10.7109375" style="33" customWidth="1"/>
    <col min="6147" max="6147" width="10.85546875" style="33" customWidth="1"/>
    <col min="6148" max="6148" width="11.42578125" style="33" customWidth="1"/>
    <col min="6149" max="6149" width="10.140625" style="33" bestFit="1" customWidth="1"/>
    <col min="6150" max="6150" width="10.85546875" style="33" customWidth="1"/>
    <col min="6151" max="6151" width="10.7109375" style="33" customWidth="1"/>
    <col min="6152" max="6157" width="10.140625" style="33" bestFit="1" customWidth="1"/>
    <col min="6158" max="6158" width="11.7109375" style="33" bestFit="1" customWidth="1"/>
    <col min="6159" max="6400" width="9.140625" style="33"/>
    <col min="6401" max="6401" width="28.42578125" style="33" customWidth="1"/>
    <col min="6402" max="6402" width="10.7109375" style="33" customWidth="1"/>
    <col min="6403" max="6403" width="10.85546875" style="33" customWidth="1"/>
    <col min="6404" max="6404" width="11.42578125" style="33" customWidth="1"/>
    <col min="6405" max="6405" width="10.140625" style="33" bestFit="1" customWidth="1"/>
    <col min="6406" max="6406" width="10.85546875" style="33" customWidth="1"/>
    <col min="6407" max="6407" width="10.7109375" style="33" customWidth="1"/>
    <col min="6408" max="6413" width="10.140625" style="33" bestFit="1" customWidth="1"/>
    <col min="6414" max="6414" width="11.7109375" style="33" bestFit="1" customWidth="1"/>
    <col min="6415" max="6656" width="9.140625" style="33"/>
    <col min="6657" max="6657" width="28.42578125" style="33" customWidth="1"/>
    <col min="6658" max="6658" width="10.7109375" style="33" customWidth="1"/>
    <col min="6659" max="6659" width="10.85546875" style="33" customWidth="1"/>
    <col min="6660" max="6660" width="11.42578125" style="33" customWidth="1"/>
    <col min="6661" max="6661" width="10.140625" style="33" bestFit="1" customWidth="1"/>
    <col min="6662" max="6662" width="10.85546875" style="33" customWidth="1"/>
    <col min="6663" max="6663" width="10.7109375" style="33" customWidth="1"/>
    <col min="6664" max="6669" width="10.140625" style="33" bestFit="1" customWidth="1"/>
    <col min="6670" max="6670" width="11.7109375" style="33" bestFit="1" customWidth="1"/>
    <col min="6671" max="6912" width="9.140625" style="33"/>
    <col min="6913" max="6913" width="28.42578125" style="33" customWidth="1"/>
    <col min="6914" max="6914" width="10.7109375" style="33" customWidth="1"/>
    <col min="6915" max="6915" width="10.85546875" style="33" customWidth="1"/>
    <col min="6916" max="6916" width="11.42578125" style="33" customWidth="1"/>
    <col min="6917" max="6917" width="10.140625" style="33" bestFit="1" customWidth="1"/>
    <col min="6918" max="6918" width="10.85546875" style="33" customWidth="1"/>
    <col min="6919" max="6919" width="10.7109375" style="33" customWidth="1"/>
    <col min="6920" max="6925" width="10.140625" style="33" bestFit="1" customWidth="1"/>
    <col min="6926" max="6926" width="11.7109375" style="33" bestFit="1" customWidth="1"/>
    <col min="6927" max="7168" width="9.140625" style="33"/>
    <col min="7169" max="7169" width="28.42578125" style="33" customWidth="1"/>
    <col min="7170" max="7170" width="10.7109375" style="33" customWidth="1"/>
    <col min="7171" max="7171" width="10.85546875" style="33" customWidth="1"/>
    <col min="7172" max="7172" width="11.42578125" style="33" customWidth="1"/>
    <col min="7173" max="7173" width="10.140625" style="33" bestFit="1" customWidth="1"/>
    <col min="7174" max="7174" width="10.85546875" style="33" customWidth="1"/>
    <col min="7175" max="7175" width="10.7109375" style="33" customWidth="1"/>
    <col min="7176" max="7181" width="10.140625" style="33" bestFit="1" customWidth="1"/>
    <col min="7182" max="7182" width="11.7109375" style="33" bestFit="1" customWidth="1"/>
    <col min="7183" max="7424" width="9.140625" style="33"/>
    <col min="7425" max="7425" width="28.42578125" style="33" customWidth="1"/>
    <col min="7426" max="7426" width="10.7109375" style="33" customWidth="1"/>
    <col min="7427" max="7427" width="10.85546875" style="33" customWidth="1"/>
    <col min="7428" max="7428" width="11.42578125" style="33" customWidth="1"/>
    <col min="7429" max="7429" width="10.140625" style="33" bestFit="1" customWidth="1"/>
    <col min="7430" max="7430" width="10.85546875" style="33" customWidth="1"/>
    <col min="7431" max="7431" width="10.7109375" style="33" customWidth="1"/>
    <col min="7432" max="7437" width="10.140625" style="33" bestFit="1" customWidth="1"/>
    <col min="7438" max="7438" width="11.7109375" style="33" bestFit="1" customWidth="1"/>
    <col min="7439" max="7680" width="9.140625" style="33"/>
    <col min="7681" max="7681" width="28.42578125" style="33" customWidth="1"/>
    <col min="7682" max="7682" width="10.7109375" style="33" customWidth="1"/>
    <col min="7683" max="7683" width="10.85546875" style="33" customWidth="1"/>
    <col min="7684" max="7684" width="11.42578125" style="33" customWidth="1"/>
    <col min="7685" max="7685" width="10.140625" style="33" bestFit="1" customWidth="1"/>
    <col min="7686" max="7686" width="10.85546875" style="33" customWidth="1"/>
    <col min="7687" max="7687" width="10.7109375" style="33" customWidth="1"/>
    <col min="7688" max="7693" width="10.140625" style="33" bestFit="1" customWidth="1"/>
    <col min="7694" max="7694" width="11.7109375" style="33" bestFit="1" customWidth="1"/>
    <col min="7695" max="7936" width="9.140625" style="33"/>
    <col min="7937" max="7937" width="28.42578125" style="33" customWidth="1"/>
    <col min="7938" max="7938" width="10.7109375" style="33" customWidth="1"/>
    <col min="7939" max="7939" width="10.85546875" style="33" customWidth="1"/>
    <col min="7940" max="7940" width="11.42578125" style="33" customWidth="1"/>
    <col min="7941" max="7941" width="10.140625" style="33" bestFit="1" customWidth="1"/>
    <col min="7942" max="7942" width="10.85546875" style="33" customWidth="1"/>
    <col min="7943" max="7943" width="10.7109375" style="33" customWidth="1"/>
    <col min="7944" max="7949" width="10.140625" style="33" bestFit="1" customWidth="1"/>
    <col min="7950" max="7950" width="11.7109375" style="33" bestFit="1" customWidth="1"/>
    <col min="7951" max="8192" width="9.140625" style="33"/>
    <col min="8193" max="8193" width="28.42578125" style="33" customWidth="1"/>
    <col min="8194" max="8194" width="10.7109375" style="33" customWidth="1"/>
    <col min="8195" max="8195" width="10.85546875" style="33" customWidth="1"/>
    <col min="8196" max="8196" width="11.42578125" style="33" customWidth="1"/>
    <col min="8197" max="8197" width="10.140625" style="33" bestFit="1" customWidth="1"/>
    <col min="8198" max="8198" width="10.85546875" style="33" customWidth="1"/>
    <col min="8199" max="8199" width="10.7109375" style="33" customWidth="1"/>
    <col min="8200" max="8205" width="10.140625" style="33" bestFit="1" customWidth="1"/>
    <col min="8206" max="8206" width="11.7109375" style="33" bestFit="1" customWidth="1"/>
    <col min="8207" max="8448" width="9.140625" style="33"/>
    <col min="8449" max="8449" width="28.42578125" style="33" customWidth="1"/>
    <col min="8450" max="8450" width="10.7109375" style="33" customWidth="1"/>
    <col min="8451" max="8451" width="10.85546875" style="33" customWidth="1"/>
    <col min="8452" max="8452" width="11.42578125" style="33" customWidth="1"/>
    <col min="8453" max="8453" width="10.140625" style="33" bestFit="1" customWidth="1"/>
    <col min="8454" max="8454" width="10.85546875" style="33" customWidth="1"/>
    <col min="8455" max="8455" width="10.7109375" style="33" customWidth="1"/>
    <col min="8456" max="8461" width="10.140625" style="33" bestFit="1" customWidth="1"/>
    <col min="8462" max="8462" width="11.7109375" style="33" bestFit="1" customWidth="1"/>
    <col min="8463" max="8704" width="9.140625" style="33"/>
    <col min="8705" max="8705" width="28.42578125" style="33" customWidth="1"/>
    <col min="8706" max="8706" width="10.7109375" style="33" customWidth="1"/>
    <col min="8707" max="8707" width="10.85546875" style="33" customWidth="1"/>
    <col min="8708" max="8708" width="11.42578125" style="33" customWidth="1"/>
    <col min="8709" max="8709" width="10.140625" style="33" bestFit="1" customWidth="1"/>
    <col min="8710" max="8710" width="10.85546875" style="33" customWidth="1"/>
    <col min="8711" max="8711" width="10.7109375" style="33" customWidth="1"/>
    <col min="8712" max="8717" width="10.140625" style="33" bestFit="1" customWidth="1"/>
    <col min="8718" max="8718" width="11.7109375" style="33" bestFit="1" customWidth="1"/>
    <col min="8719" max="8960" width="9.140625" style="33"/>
    <col min="8961" max="8961" width="28.42578125" style="33" customWidth="1"/>
    <col min="8962" max="8962" width="10.7109375" style="33" customWidth="1"/>
    <col min="8963" max="8963" width="10.85546875" style="33" customWidth="1"/>
    <col min="8964" max="8964" width="11.42578125" style="33" customWidth="1"/>
    <col min="8965" max="8965" width="10.140625" style="33" bestFit="1" customWidth="1"/>
    <col min="8966" max="8966" width="10.85546875" style="33" customWidth="1"/>
    <col min="8967" max="8967" width="10.7109375" style="33" customWidth="1"/>
    <col min="8968" max="8973" width="10.140625" style="33" bestFit="1" customWidth="1"/>
    <col min="8974" max="8974" width="11.7109375" style="33" bestFit="1" customWidth="1"/>
    <col min="8975" max="9216" width="9.140625" style="33"/>
    <col min="9217" max="9217" width="28.42578125" style="33" customWidth="1"/>
    <col min="9218" max="9218" width="10.7109375" style="33" customWidth="1"/>
    <col min="9219" max="9219" width="10.85546875" style="33" customWidth="1"/>
    <col min="9220" max="9220" width="11.42578125" style="33" customWidth="1"/>
    <col min="9221" max="9221" width="10.140625" style="33" bestFit="1" customWidth="1"/>
    <col min="9222" max="9222" width="10.85546875" style="33" customWidth="1"/>
    <col min="9223" max="9223" width="10.7109375" style="33" customWidth="1"/>
    <col min="9224" max="9229" width="10.140625" style="33" bestFit="1" customWidth="1"/>
    <col min="9230" max="9230" width="11.7109375" style="33" bestFit="1" customWidth="1"/>
    <col min="9231" max="9472" width="9.140625" style="33"/>
    <col min="9473" max="9473" width="28.42578125" style="33" customWidth="1"/>
    <col min="9474" max="9474" width="10.7109375" style="33" customWidth="1"/>
    <col min="9475" max="9475" width="10.85546875" style="33" customWidth="1"/>
    <col min="9476" max="9476" width="11.42578125" style="33" customWidth="1"/>
    <col min="9477" max="9477" width="10.140625" style="33" bestFit="1" customWidth="1"/>
    <col min="9478" max="9478" width="10.85546875" style="33" customWidth="1"/>
    <col min="9479" max="9479" width="10.7109375" style="33" customWidth="1"/>
    <col min="9480" max="9485" width="10.140625" style="33" bestFit="1" customWidth="1"/>
    <col min="9486" max="9486" width="11.7109375" style="33" bestFit="1" customWidth="1"/>
    <col min="9487" max="9728" width="9.140625" style="33"/>
    <col min="9729" max="9729" width="28.42578125" style="33" customWidth="1"/>
    <col min="9730" max="9730" width="10.7109375" style="33" customWidth="1"/>
    <col min="9731" max="9731" width="10.85546875" style="33" customWidth="1"/>
    <col min="9732" max="9732" width="11.42578125" style="33" customWidth="1"/>
    <col min="9733" max="9733" width="10.140625" style="33" bestFit="1" customWidth="1"/>
    <col min="9734" max="9734" width="10.85546875" style="33" customWidth="1"/>
    <col min="9735" max="9735" width="10.7109375" style="33" customWidth="1"/>
    <col min="9736" max="9741" width="10.140625" style="33" bestFit="1" customWidth="1"/>
    <col min="9742" max="9742" width="11.7109375" style="33" bestFit="1" customWidth="1"/>
    <col min="9743" max="9984" width="9.140625" style="33"/>
    <col min="9985" max="9985" width="28.42578125" style="33" customWidth="1"/>
    <col min="9986" max="9986" width="10.7109375" style="33" customWidth="1"/>
    <col min="9987" max="9987" width="10.85546875" style="33" customWidth="1"/>
    <col min="9988" max="9988" width="11.42578125" style="33" customWidth="1"/>
    <col min="9989" max="9989" width="10.140625" style="33" bestFit="1" customWidth="1"/>
    <col min="9990" max="9990" width="10.85546875" style="33" customWidth="1"/>
    <col min="9991" max="9991" width="10.7109375" style="33" customWidth="1"/>
    <col min="9992" max="9997" width="10.140625" style="33" bestFit="1" customWidth="1"/>
    <col min="9998" max="9998" width="11.7109375" style="33" bestFit="1" customWidth="1"/>
    <col min="9999" max="10240" width="9.140625" style="33"/>
    <col min="10241" max="10241" width="28.42578125" style="33" customWidth="1"/>
    <col min="10242" max="10242" width="10.7109375" style="33" customWidth="1"/>
    <col min="10243" max="10243" width="10.85546875" style="33" customWidth="1"/>
    <col min="10244" max="10244" width="11.42578125" style="33" customWidth="1"/>
    <col min="10245" max="10245" width="10.140625" style="33" bestFit="1" customWidth="1"/>
    <col min="10246" max="10246" width="10.85546875" style="33" customWidth="1"/>
    <col min="10247" max="10247" width="10.7109375" style="33" customWidth="1"/>
    <col min="10248" max="10253" width="10.140625" style="33" bestFit="1" customWidth="1"/>
    <col min="10254" max="10254" width="11.7109375" style="33" bestFit="1" customWidth="1"/>
    <col min="10255" max="10496" width="9.140625" style="33"/>
    <col min="10497" max="10497" width="28.42578125" style="33" customWidth="1"/>
    <col min="10498" max="10498" width="10.7109375" style="33" customWidth="1"/>
    <col min="10499" max="10499" width="10.85546875" style="33" customWidth="1"/>
    <col min="10500" max="10500" width="11.42578125" style="33" customWidth="1"/>
    <col min="10501" max="10501" width="10.140625" style="33" bestFit="1" customWidth="1"/>
    <col min="10502" max="10502" width="10.85546875" style="33" customWidth="1"/>
    <col min="10503" max="10503" width="10.7109375" style="33" customWidth="1"/>
    <col min="10504" max="10509" width="10.140625" style="33" bestFit="1" customWidth="1"/>
    <col min="10510" max="10510" width="11.7109375" style="33" bestFit="1" customWidth="1"/>
    <col min="10511" max="10752" width="9.140625" style="33"/>
    <col min="10753" max="10753" width="28.42578125" style="33" customWidth="1"/>
    <col min="10754" max="10754" width="10.7109375" style="33" customWidth="1"/>
    <col min="10755" max="10755" width="10.85546875" style="33" customWidth="1"/>
    <col min="10756" max="10756" width="11.42578125" style="33" customWidth="1"/>
    <col min="10757" max="10757" width="10.140625" style="33" bestFit="1" customWidth="1"/>
    <col min="10758" max="10758" width="10.85546875" style="33" customWidth="1"/>
    <col min="10759" max="10759" width="10.7109375" style="33" customWidth="1"/>
    <col min="10760" max="10765" width="10.140625" style="33" bestFit="1" customWidth="1"/>
    <col min="10766" max="10766" width="11.7109375" style="33" bestFit="1" customWidth="1"/>
    <col min="10767" max="11008" width="9.140625" style="33"/>
    <col min="11009" max="11009" width="28.42578125" style="33" customWidth="1"/>
    <col min="11010" max="11010" width="10.7109375" style="33" customWidth="1"/>
    <col min="11011" max="11011" width="10.85546875" style="33" customWidth="1"/>
    <col min="11012" max="11012" width="11.42578125" style="33" customWidth="1"/>
    <col min="11013" max="11013" width="10.140625" style="33" bestFit="1" customWidth="1"/>
    <col min="11014" max="11014" width="10.85546875" style="33" customWidth="1"/>
    <col min="11015" max="11015" width="10.7109375" style="33" customWidth="1"/>
    <col min="11016" max="11021" width="10.140625" style="33" bestFit="1" customWidth="1"/>
    <col min="11022" max="11022" width="11.7109375" style="33" bestFit="1" customWidth="1"/>
    <col min="11023" max="11264" width="9.140625" style="33"/>
    <col min="11265" max="11265" width="28.42578125" style="33" customWidth="1"/>
    <col min="11266" max="11266" width="10.7109375" style="33" customWidth="1"/>
    <col min="11267" max="11267" width="10.85546875" style="33" customWidth="1"/>
    <col min="11268" max="11268" width="11.42578125" style="33" customWidth="1"/>
    <col min="11269" max="11269" width="10.140625" style="33" bestFit="1" customWidth="1"/>
    <col min="11270" max="11270" width="10.85546875" style="33" customWidth="1"/>
    <col min="11271" max="11271" width="10.7109375" style="33" customWidth="1"/>
    <col min="11272" max="11277" width="10.140625" style="33" bestFit="1" customWidth="1"/>
    <col min="11278" max="11278" width="11.7109375" style="33" bestFit="1" customWidth="1"/>
    <col min="11279" max="11520" width="9.140625" style="33"/>
    <col min="11521" max="11521" width="28.42578125" style="33" customWidth="1"/>
    <col min="11522" max="11522" width="10.7109375" style="33" customWidth="1"/>
    <col min="11523" max="11523" width="10.85546875" style="33" customWidth="1"/>
    <col min="11524" max="11524" width="11.42578125" style="33" customWidth="1"/>
    <col min="11525" max="11525" width="10.140625" style="33" bestFit="1" customWidth="1"/>
    <col min="11526" max="11526" width="10.85546875" style="33" customWidth="1"/>
    <col min="11527" max="11527" width="10.7109375" style="33" customWidth="1"/>
    <col min="11528" max="11533" width="10.140625" style="33" bestFit="1" customWidth="1"/>
    <col min="11534" max="11534" width="11.7109375" style="33" bestFit="1" customWidth="1"/>
    <col min="11535" max="11776" width="9.140625" style="33"/>
    <col min="11777" max="11777" width="28.42578125" style="33" customWidth="1"/>
    <col min="11778" max="11778" width="10.7109375" style="33" customWidth="1"/>
    <col min="11779" max="11779" width="10.85546875" style="33" customWidth="1"/>
    <col min="11780" max="11780" width="11.42578125" style="33" customWidth="1"/>
    <col min="11781" max="11781" width="10.140625" style="33" bestFit="1" customWidth="1"/>
    <col min="11782" max="11782" width="10.85546875" style="33" customWidth="1"/>
    <col min="11783" max="11783" width="10.7109375" style="33" customWidth="1"/>
    <col min="11784" max="11789" width="10.140625" style="33" bestFit="1" customWidth="1"/>
    <col min="11790" max="11790" width="11.7109375" style="33" bestFit="1" customWidth="1"/>
    <col min="11791" max="12032" width="9.140625" style="33"/>
    <col min="12033" max="12033" width="28.42578125" style="33" customWidth="1"/>
    <col min="12034" max="12034" width="10.7109375" style="33" customWidth="1"/>
    <col min="12035" max="12035" width="10.85546875" style="33" customWidth="1"/>
    <col min="12036" max="12036" width="11.42578125" style="33" customWidth="1"/>
    <col min="12037" max="12037" width="10.140625" style="33" bestFit="1" customWidth="1"/>
    <col min="12038" max="12038" width="10.85546875" style="33" customWidth="1"/>
    <col min="12039" max="12039" width="10.7109375" style="33" customWidth="1"/>
    <col min="12040" max="12045" width="10.140625" style="33" bestFit="1" customWidth="1"/>
    <col min="12046" max="12046" width="11.7109375" style="33" bestFit="1" customWidth="1"/>
    <col min="12047" max="12288" width="9.140625" style="33"/>
    <col min="12289" max="12289" width="28.42578125" style="33" customWidth="1"/>
    <col min="12290" max="12290" width="10.7109375" style="33" customWidth="1"/>
    <col min="12291" max="12291" width="10.85546875" style="33" customWidth="1"/>
    <col min="12292" max="12292" width="11.42578125" style="33" customWidth="1"/>
    <col min="12293" max="12293" width="10.140625" style="33" bestFit="1" customWidth="1"/>
    <col min="12294" max="12294" width="10.85546875" style="33" customWidth="1"/>
    <col min="12295" max="12295" width="10.7109375" style="33" customWidth="1"/>
    <col min="12296" max="12301" width="10.140625" style="33" bestFit="1" customWidth="1"/>
    <col min="12302" max="12302" width="11.7109375" style="33" bestFit="1" customWidth="1"/>
    <col min="12303" max="12544" width="9.140625" style="33"/>
    <col min="12545" max="12545" width="28.42578125" style="33" customWidth="1"/>
    <col min="12546" max="12546" width="10.7109375" style="33" customWidth="1"/>
    <col min="12547" max="12547" width="10.85546875" style="33" customWidth="1"/>
    <col min="12548" max="12548" width="11.42578125" style="33" customWidth="1"/>
    <col min="12549" max="12549" width="10.140625" style="33" bestFit="1" customWidth="1"/>
    <col min="12550" max="12550" width="10.85546875" style="33" customWidth="1"/>
    <col min="12551" max="12551" width="10.7109375" style="33" customWidth="1"/>
    <col min="12552" max="12557" width="10.140625" style="33" bestFit="1" customWidth="1"/>
    <col min="12558" max="12558" width="11.7109375" style="33" bestFit="1" customWidth="1"/>
    <col min="12559" max="12800" width="9.140625" style="33"/>
    <col min="12801" max="12801" width="28.42578125" style="33" customWidth="1"/>
    <col min="12802" max="12802" width="10.7109375" style="33" customWidth="1"/>
    <col min="12803" max="12803" width="10.85546875" style="33" customWidth="1"/>
    <col min="12804" max="12804" width="11.42578125" style="33" customWidth="1"/>
    <col min="12805" max="12805" width="10.140625" style="33" bestFit="1" customWidth="1"/>
    <col min="12806" max="12806" width="10.85546875" style="33" customWidth="1"/>
    <col min="12807" max="12807" width="10.7109375" style="33" customWidth="1"/>
    <col min="12808" max="12813" width="10.140625" style="33" bestFit="1" customWidth="1"/>
    <col min="12814" max="12814" width="11.7109375" style="33" bestFit="1" customWidth="1"/>
    <col min="12815" max="13056" width="9.140625" style="33"/>
    <col min="13057" max="13057" width="28.42578125" style="33" customWidth="1"/>
    <col min="13058" max="13058" width="10.7109375" style="33" customWidth="1"/>
    <col min="13059" max="13059" width="10.85546875" style="33" customWidth="1"/>
    <col min="13060" max="13060" width="11.42578125" style="33" customWidth="1"/>
    <col min="13061" max="13061" width="10.140625" style="33" bestFit="1" customWidth="1"/>
    <col min="13062" max="13062" width="10.85546875" style="33" customWidth="1"/>
    <col min="13063" max="13063" width="10.7109375" style="33" customWidth="1"/>
    <col min="13064" max="13069" width="10.140625" style="33" bestFit="1" customWidth="1"/>
    <col min="13070" max="13070" width="11.7109375" style="33" bestFit="1" customWidth="1"/>
    <col min="13071" max="13312" width="9.140625" style="33"/>
    <col min="13313" max="13313" width="28.42578125" style="33" customWidth="1"/>
    <col min="13314" max="13314" width="10.7109375" style="33" customWidth="1"/>
    <col min="13315" max="13315" width="10.85546875" style="33" customWidth="1"/>
    <col min="13316" max="13316" width="11.42578125" style="33" customWidth="1"/>
    <col min="13317" max="13317" width="10.140625" style="33" bestFit="1" customWidth="1"/>
    <col min="13318" max="13318" width="10.85546875" style="33" customWidth="1"/>
    <col min="13319" max="13319" width="10.7109375" style="33" customWidth="1"/>
    <col min="13320" max="13325" width="10.140625" style="33" bestFit="1" customWidth="1"/>
    <col min="13326" max="13326" width="11.7109375" style="33" bestFit="1" customWidth="1"/>
    <col min="13327" max="13568" width="9.140625" style="33"/>
    <col min="13569" max="13569" width="28.42578125" style="33" customWidth="1"/>
    <col min="13570" max="13570" width="10.7109375" style="33" customWidth="1"/>
    <col min="13571" max="13571" width="10.85546875" style="33" customWidth="1"/>
    <col min="13572" max="13572" width="11.42578125" style="33" customWidth="1"/>
    <col min="13573" max="13573" width="10.140625" style="33" bestFit="1" customWidth="1"/>
    <col min="13574" max="13574" width="10.85546875" style="33" customWidth="1"/>
    <col min="13575" max="13575" width="10.7109375" style="33" customWidth="1"/>
    <col min="13576" max="13581" width="10.140625" style="33" bestFit="1" customWidth="1"/>
    <col min="13582" max="13582" width="11.7109375" style="33" bestFit="1" customWidth="1"/>
    <col min="13583" max="13824" width="9.140625" style="33"/>
    <col min="13825" max="13825" width="28.42578125" style="33" customWidth="1"/>
    <col min="13826" max="13826" width="10.7109375" style="33" customWidth="1"/>
    <col min="13827" max="13827" width="10.85546875" style="33" customWidth="1"/>
    <col min="13828" max="13828" width="11.42578125" style="33" customWidth="1"/>
    <col min="13829" max="13829" width="10.140625" style="33" bestFit="1" customWidth="1"/>
    <col min="13830" max="13830" width="10.85546875" style="33" customWidth="1"/>
    <col min="13831" max="13831" width="10.7109375" style="33" customWidth="1"/>
    <col min="13832" max="13837" width="10.140625" style="33" bestFit="1" customWidth="1"/>
    <col min="13838" max="13838" width="11.7109375" style="33" bestFit="1" customWidth="1"/>
    <col min="13839" max="14080" width="9.140625" style="33"/>
    <col min="14081" max="14081" width="28.42578125" style="33" customWidth="1"/>
    <col min="14082" max="14082" width="10.7109375" style="33" customWidth="1"/>
    <col min="14083" max="14083" width="10.85546875" style="33" customWidth="1"/>
    <col min="14084" max="14084" width="11.42578125" style="33" customWidth="1"/>
    <col min="14085" max="14085" width="10.140625" style="33" bestFit="1" customWidth="1"/>
    <col min="14086" max="14086" width="10.85546875" style="33" customWidth="1"/>
    <col min="14087" max="14087" width="10.7109375" style="33" customWidth="1"/>
    <col min="14088" max="14093" width="10.140625" style="33" bestFit="1" customWidth="1"/>
    <col min="14094" max="14094" width="11.7109375" style="33" bestFit="1" customWidth="1"/>
    <col min="14095" max="14336" width="9.140625" style="33"/>
    <col min="14337" max="14337" width="28.42578125" style="33" customWidth="1"/>
    <col min="14338" max="14338" width="10.7109375" style="33" customWidth="1"/>
    <col min="14339" max="14339" width="10.85546875" style="33" customWidth="1"/>
    <col min="14340" max="14340" width="11.42578125" style="33" customWidth="1"/>
    <col min="14341" max="14341" width="10.140625" style="33" bestFit="1" customWidth="1"/>
    <col min="14342" max="14342" width="10.85546875" style="33" customWidth="1"/>
    <col min="14343" max="14343" width="10.7109375" style="33" customWidth="1"/>
    <col min="14344" max="14349" width="10.140625" style="33" bestFit="1" customWidth="1"/>
    <col min="14350" max="14350" width="11.7109375" style="33" bestFit="1" customWidth="1"/>
    <col min="14351" max="14592" width="9.140625" style="33"/>
    <col min="14593" max="14593" width="28.42578125" style="33" customWidth="1"/>
    <col min="14594" max="14594" width="10.7109375" style="33" customWidth="1"/>
    <col min="14595" max="14595" width="10.85546875" style="33" customWidth="1"/>
    <col min="14596" max="14596" width="11.42578125" style="33" customWidth="1"/>
    <col min="14597" max="14597" width="10.140625" style="33" bestFit="1" customWidth="1"/>
    <col min="14598" max="14598" width="10.85546875" style="33" customWidth="1"/>
    <col min="14599" max="14599" width="10.7109375" style="33" customWidth="1"/>
    <col min="14600" max="14605" width="10.140625" style="33" bestFit="1" customWidth="1"/>
    <col min="14606" max="14606" width="11.7109375" style="33" bestFit="1" customWidth="1"/>
    <col min="14607" max="14848" width="9.140625" style="33"/>
    <col min="14849" max="14849" width="28.42578125" style="33" customWidth="1"/>
    <col min="14850" max="14850" width="10.7109375" style="33" customWidth="1"/>
    <col min="14851" max="14851" width="10.85546875" style="33" customWidth="1"/>
    <col min="14852" max="14852" width="11.42578125" style="33" customWidth="1"/>
    <col min="14853" max="14853" width="10.140625" style="33" bestFit="1" customWidth="1"/>
    <col min="14854" max="14854" width="10.85546875" style="33" customWidth="1"/>
    <col min="14855" max="14855" width="10.7109375" style="33" customWidth="1"/>
    <col min="14856" max="14861" width="10.140625" style="33" bestFit="1" customWidth="1"/>
    <col min="14862" max="14862" width="11.7109375" style="33" bestFit="1" customWidth="1"/>
    <col min="14863" max="15104" width="9.140625" style="33"/>
    <col min="15105" max="15105" width="28.42578125" style="33" customWidth="1"/>
    <col min="15106" max="15106" width="10.7109375" style="33" customWidth="1"/>
    <col min="15107" max="15107" width="10.85546875" style="33" customWidth="1"/>
    <col min="15108" max="15108" width="11.42578125" style="33" customWidth="1"/>
    <col min="15109" max="15109" width="10.140625" style="33" bestFit="1" customWidth="1"/>
    <col min="15110" max="15110" width="10.85546875" style="33" customWidth="1"/>
    <col min="15111" max="15111" width="10.7109375" style="33" customWidth="1"/>
    <col min="15112" max="15117" width="10.140625" style="33" bestFit="1" customWidth="1"/>
    <col min="15118" max="15118" width="11.7109375" style="33" bestFit="1" customWidth="1"/>
    <col min="15119" max="15360" width="9.140625" style="33"/>
    <col min="15361" max="15361" width="28.42578125" style="33" customWidth="1"/>
    <col min="15362" max="15362" width="10.7109375" style="33" customWidth="1"/>
    <col min="15363" max="15363" width="10.85546875" style="33" customWidth="1"/>
    <col min="15364" max="15364" width="11.42578125" style="33" customWidth="1"/>
    <col min="15365" max="15365" width="10.140625" style="33" bestFit="1" customWidth="1"/>
    <col min="15366" max="15366" width="10.85546875" style="33" customWidth="1"/>
    <col min="15367" max="15367" width="10.7109375" style="33" customWidth="1"/>
    <col min="15368" max="15373" width="10.140625" style="33" bestFit="1" customWidth="1"/>
    <col min="15374" max="15374" width="11.7109375" style="33" bestFit="1" customWidth="1"/>
    <col min="15375" max="15616" width="9.140625" style="33"/>
    <col min="15617" max="15617" width="28.42578125" style="33" customWidth="1"/>
    <col min="15618" max="15618" width="10.7109375" style="33" customWidth="1"/>
    <col min="15619" max="15619" width="10.85546875" style="33" customWidth="1"/>
    <col min="15620" max="15620" width="11.42578125" style="33" customWidth="1"/>
    <col min="15621" max="15621" width="10.140625" style="33" bestFit="1" customWidth="1"/>
    <col min="15622" max="15622" width="10.85546875" style="33" customWidth="1"/>
    <col min="15623" max="15623" width="10.7109375" style="33" customWidth="1"/>
    <col min="15624" max="15629" width="10.140625" style="33" bestFit="1" customWidth="1"/>
    <col min="15630" max="15630" width="11.7109375" style="33" bestFit="1" customWidth="1"/>
    <col min="15631" max="15872" width="9.140625" style="33"/>
    <col min="15873" max="15873" width="28.42578125" style="33" customWidth="1"/>
    <col min="15874" max="15874" width="10.7109375" style="33" customWidth="1"/>
    <col min="15875" max="15875" width="10.85546875" style="33" customWidth="1"/>
    <col min="15876" max="15876" width="11.42578125" style="33" customWidth="1"/>
    <col min="15877" max="15877" width="10.140625" style="33" bestFit="1" customWidth="1"/>
    <col min="15878" max="15878" width="10.85546875" style="33" customWidth="1"/>
    <col min="15879" max="15879" width="10.7109375" style="33" customWidth="1"/>
    <col min="15880" max="15885" width="10.140625" style="33" bestFit="1" customWidth="1"/>
    <col min="15886" max="15886" width="11.7109375" style="33" bestFit="1" customWidth="1"/>
    <col min="15887" max="16128" width="9.140625" style="33"/>
    <col min="16129" max="16129" width="28.42578125" style="33" customWidth="1"/>
    <col min="16130" max="16130" width="10.7109375" style="33" customWidth="1"/>
    <col min="16131" max="16131" width="10.85546875" style="33" customWidth="1"/>
    <col min="16132" max="16132" width="11.42578125" style="33" customWidth="1"/>
    <col min="16133" max="16133" width="10.140625" style="33" bestFit="1" customWidth="1"/>
    <col min="16134" max="16134" width="10.85546875" style="33" customWidth="1"/>
    <col min="16135" max="16135" width="10.7109375" style="33" customWidth="1"/>
    <col min="16136" max="16141" width="10.140625" style="33" bestFit="1" customWidth="1"/>
    <col min="16142" max="16142" width="11.7109375" style="33" bestFit="1" customWidth="1"/>
    <col min="16143" max="16384" width="9.140625" style="33"/>
  </cols>
  <sheetData>
    <row r="2" spans="1:14" ht="18" x14ac:dyDescent="0.25">
      <c r="A2" s="59" t="s">
        <v>263</v>
      </c>
    </row>
    <row r="5" spans="1:14" s="61" customFormat="1" ht="12" x14ac:dyDescent="0.2">
      <c r="A5" s="60" t="s">
        <v>64</v>
      </c>
      <c r="B5" s="60" t="s">
        <v>27</v>
      </c>
      <c r="C5" s="60" t="s">
        <v>28</v>
      </c>
      <c r="D5" s="60" t="s">
        <v>29</v>
      </c>
      <c r="E5" s="60" t="s">
        <v>30</v>
      </c>
      <c r="F5" s="60" t="s">
        <v>31</v>
      </c>
      <c r="G5" s="60" t="s">
        <v>32</v>
      </c>
      <c r="H5" s="60" t="s">
        <v>33</v>
      </c>
      <c r="I5" s="60" t="s">
        <v>34</v>
      </c>
      <c r="J5" s="60" t="s">
        <v>35</v>
      </c>
      <c r="K5" s="60" t="s">
        <v>36</v>
      </c>
      <c r="L5" s="60" t="s">
        <v>37</v>
      </c>
      <c r="M5" s="60" t="s">
        <v>38</v>
      </c>
      <c r="N5" s="60" t="s">
        <v>9</v>
      </c>
    </row>
    <row r="7" spans="1:14" x14ac:dyDescent="0.2">
      <c r="A7" s="66"/>
    </row>
    <row r="8" spans="1:14" x14ac:dyDescent="0.2">
      <c r="A8" s="62" t="s">
        <v>71</v>
      </c>
    </row>
    <row r="9" spans="1:14" x14ac:dyDescent="0.2">
      <c r="A9" s="63" t="s">
        <v>243</v>
      </c>
      <c r="B9" s="92">
        <v>236018.13</v>
      </c>
      <c r="C9" s="33">
        <v>247375.52</v>
      </c>
      <c r="D9" s="33">
        <v>245014.24</v>
      </c>
      <c r="E9" s="33">
        <v>233924.65</v>
      </c>
      <c r="F9" s="33">
        <v>258471.69</v>
      </c>
      <c r="G9" s="33">
        <v>285136.7</v>
      </c>
      <c r="H9" s="33">
        <v>231371.92</v>
      </c>
      <c r="I9" s="33">
        <v>247580.54</v>
      </c>
      <c r="J9" s="33">
        <v>251324.16</v>
      </c>
      <c r="K9" s="33">
        <v>256640.43</v>
      </c>
      <c r="L9" s="33">
        <v>231295.62</v>
      </c>
      <c r="M9" s="33">
        <v>272241.19</v>
      </c>
      <c r="N9" s="33">
        <f>SUM(B9:M9)</f>
        <v>2996394.79</v>
      </c>
    </row>
    <row r="10" spans="1:14" x14ac:dyDescent="0.2">
      <c r="A10" s="63"/>
      <c r="B10" s="92"/>
      <c r="C10" s="15"/>
    </row>
    <row r="11" spans="1:14" x14ac:dyDescent="0.2">
      <c r="A11" s="63" t="s">
        <v>244</v>
      </c>
      <c r="B11" s="92">
        <v>99263.47</v>
      </c>
      <c r="C11" s="33">
        <v>104040.11</v>
      </c>
      <c r="D11" s="33">
        <v>103047.02</v>
      </c>
      <c r="E11" s="33">
        <v>98383</v>
      </c>
      <c r="F11" s="33">
        <v>108706.89</v>
      </c>
      <c r="G11" s="33">
        <v>119921.54</v>
      </c>
      <c r="H11" s="33">
        <v>97309.38</v>
      </c>
      <c r="I11" s="33">
        <v>104126.34</v>
      </c>
      <c r="J11" s="33">
        <v>105700.81</v>
      </c>
      <c r="K11" s="33">
        <v>107936.7</v>
      </c>
      <c r="L11" s="33">
        <v>97277.29</v>
      </c>
      <c r="M11" s="33">
        <v>114498</v>
      </c>
      <c r="N11" s="33">
        <f t="shared" ref="N11:N18" si="0">SUM(B11:M11)</f>
        <v>1260210.55</v>
      </c>
    </row>
    <row r="12" spans="1:14" x14ac:dyDescent="0.2">
      <c r="A12" s="63"/>
      <c r="B12" s="92"/>
      <c r="C12" s="15"/>
    </row>
    <row r="13" spans="1:14" x14ac:dyDescent="0.2">
      <c r="A13" s="63" t="s">
        <v>245</v>
      </c>
      <c r="B13" s="92">
        <v>1238.45</v>
      </c>
      <c r="C13" s="33">
        <v>1298.04</v>
      </c>
      <c r="D13" s="33">
        <v>1285.6500000000001</v>
      </c>
      <c r="E13" s="33">
        <v>1227.46</v>
      </c>
      <c r="F13" s="33">
        <v>1356.27</v>
      </c>
      <c r="G13" s="33">
        <v>1496.19</v>
      </c>
      <c r="H13" s="33">
        <v>1214.07</v>
      </c>
      <c r="I13" s="33">
        <v>1299.1199999999999</v>
      </c>
      <c r="J13" s="33">
        <v>1318.76</v>
      </c>
      <c r="K13" s="33">
        <v>1346.66</v>
      </c>
      <c r="L13" s="33">
        <v>1213.67</v>
      </c>
      <c r="M13" s="33">
        <v>1428.52</v>
      </c>
      <c r="N13" s="33">
        <f t="shared" si="0"/>
        <v>15722.86</v>
      </c>
    </row>
    <row r="14" spans="1:14" x14ac:dyDescent="0.2">
      <c r="A14" s="63" t="s">
        <v>246</v>
      </c>
      <c r="B14" s="92">
        <v>7355.63</v>
      </c>
      <c r="C14" s="33">
        <v>7709.59</v>
      </c>
      <c r="D14" s="33">
        <v>7636</v>
      </c>
      <c r="E14" s="33">
        <v>7290.39</v>
      </c>
      <c r="F14" s="33">
        <v>8055.41</v>
      </c>
      <c r="G14" s="33">
        <v>8886.44</v>
      </c>
      <c r="H14" s="33">
        <v>7210.83</v>
      </c>
      <c r="I14" s="33">
        <v>7715.98</v>
      </c>
      <c r="J14" s="33">
        <v>7832.65</v>
      </c>
      <c r="K14" s="33">
        <v>7998.33</v>
      </c>
      <c r="L14" s="33">
        <v>7208.45</v>
      </c>
      <c r="M14" s="33">
        <v>8484.5400000000009</v>
      </c>
      <c r="N14" s="33">
        <f t="shared" si="0"/>
        <v>93384.239999999991</v>
      </c>
    </row>
    <row r="15" spans="1:14" x14ac:dyDescent="0.2">
      <c r="A15" s="63" t="s">
        <v>247</v>
      </c>
      <c r="B15" s="92">
        <v>3565.23</v>
      </c>
      <c r="C15" s="33">
        <v>3736.79</v>
      </c>
      <c r="D15" s="33">
        <v>3701.12</v>
      </c>
      <c r="E15" s="33">
        <v>3533.61</v>
      </c>
      <c r="F15" s="33">
        <v>3904.41</v>
      </c>
      <c r="G15" s="33">
        <v>4307.2</v>
      </c>
      <c r="H15" s="33">
        <v>3495.04</v>
      </c>
      <c r="I15" s="33">
        <v>3739.89</v>
      </c>
      <c r="J15" s="33">
        <v>3796.44</v>
      </c>
      <c r="K15" s="33">
        <v>3876.74</v>
      </c>
      <c r="L15" s="33">
        <v>3493.89</v>
      </c>
      <c r="M15" s="33">
        <v>4112.3999999999996</v>
      </c>
      <c r="N15" s="33">
        <f t="shared" si="0"/>
        <v>45262.76</v>
      </c>
    </row>
    <row r="16" spans="1:14" x14ac:dyDescent="0.2">
      <c r="A16" s="63"/>
      <c r="C16" s="15"/>
    </row>
    <row r="17" spans="1:14" x14ac:dyDescent="0.2">
      <c r="A17" s="62" t="s">
        <v>66</v>
      </c>
      <c r="C17" s="15"/>
    </row>
    <row r="18" spans="1:14" x14ac:dyDescent="0.2">
      <c r="A18" s="63" t="s">
        <v>248</v>
      </c>
      <c r="B18" s="83">
        <v>27846.31</v>
      </c>
      <c r="C18" s="67">
        <v>29186.3</v>
      </c>
      <c r="D18" s="67">
        <v>28907.71</v>
      </c>
      <c r="E18" s="67">
        <v>27599.32</v>
      </c>
      <c r="F18" s="67">
        <v>30495.47</v>
      </c>
      <c r="G18" s="67">
        <v>33641.51</v>
      </c>
      <c r="H18" s="67">
        <v>27298.13</v>
      </c>
      <c r="I18" s="67">
        <v>29210.49</v>
      </c>
      <c r="J18" s="67">
        <v>29652.17</v>
      </c>
      <c r="K18" s="67">
        <v>30279.41</v>
      </c>
      <c r="L18" s="67">
        <v>27289.13</v>
      </c>
      <c r="M18" s="67">
        <v>32120.04</v>
      </c>
      <c r="N18" s="67">
        <f t="shared" si="0"/>
        <v>353525.99</v>
      </c>
    </row>
    <row r="19" spans="1:14" x14ac:dyDescent="0.2">
      <c r="A19" s="63"/>
    </row>
    <row r="20" spans="1:14" x14ac:dyDescent="0.2">
      <c r="A20" s="64" t="s">
        <v>249</v>
      </c>
      <c r="B20" s="33">
        <f>SUM(B9:B18)</f>
        <v>375287.22</v>
      </c>
      <c r="C20" s="33">
        <f t="shared" ref="C20:M20" si="1">SUM(C9:C18)</f>
        <v>393346.35</v>
      </c>
      <c r="D20" s="33">
        <f t="shared" si="1"/>
        <v>389591.74000000005</v>
      </c>
      <c r="E20" s="33">
        <f t="shared" si="1"/>
        <v>371958.43000000005</v>
      </c>
      <c r="F20" s="33">
        <f t="shared" si="1"/>
        <v>410990.14</v>
      </c>
      <c r="G20" s="33">
        <f t="shared" si="1"/>
        <v>453389.58</v>
      </c>
      <c r="H20" s="33">
        <f t="shared" si="1"/>
        <v>367899.37000000005</v>
      </c>
      <c r="I20" s="33">
        <f t="shared" si="1"/>
        <v>393672.36</v>
      </c>
      <c r="J20" s="33">
        <f t="shared" si="1"/>
        <v>399624.99</v>
      </c>
      <c r="K20" s="33">
        <f t="shared" si="1"/>
        <v>408078.26999999996</v>
      </c>
      <c r="L20" s="33">
        <f t="shared" si="1"/>
        <v>367778.05</v>
      </c>
      <c r="M20" s="33">
        <f t="shared" si="1"/>
        <v>432884.69</v>
      </c>
      <c r="N20" s="33">
        <f>SUM(N9:N18)</f>
        <v>4764501.1900000004</v>
      </c>
    </row>
    <row r="22" spans="1:14" x14ac:dyDescent="0.2">
      <c r="A22" s="68" t="s">
        <v>266</v>
      </c>
    </row>
    <row r="23" spans="1:14" x14ac:dyDescent="0.2">
      <c r="A23" s="68"/>
    </row>
    <row r="24" spans="1:14" x14ac:dyDescent="0.2">
      <c r="A24" s="68"/>
    </row>
    <row r="25" spans="1:14" x14ac:dyDescent="0.2">
      <c r="A25" s="69"/>
    </row>
    <row r="26" spans="1:14" x14ac:dyDescent="0.2">
      <c r="A26" s="70"/>
    </row>
    <row r="27" spans="1:14" x14ac:dyDescent="0.2">
      <c r="A27" s="70"/>
    </row>
    <row r="28" spans="1:14" x14ac:dyDescent="0.2">
      <c r="A28" s="70"/>
    </row>
    <row r="29" spans="1:14" x14ac:dyDescent="0.2">
      <c r="A29" s="70"/>
    </row>
    <row r="30" spans="1:14" x14ac:dyDescent="0.2">
      <c r="A30" s="70"/>
    </row>
    <row r="31" spans="1:14" x14ac:dyDescent="0.2">
      <c r="A31" s="71"/>
    </row>
    <row r="32" spans="1:14" x14ac:dyDescent="0.2">
      <c r="A32" s="72"/>
    </row>
    <row r="33" spans="1:1" x14ac:dyDescent="0.2">
      <c r="A33" s="70"/>
    </row>
    <row r="34" spans="1:1" x14ac:dyDescent="0.2">
      <c r="A34" s="70"/>
    </row>
    <row r="35" spans="1:1" x14ac:dyDescent="0.2">
      <c r="A35" s="70"/>
    </row>
    <row r="36" spans="1:1" x14ac:dyDescent="0.2">
      <c r="A36" s="70"/>
    </row>
    <row r="37" spans="1:1" x14ac:dyDescent="0.2">
      <c r="A37" s="70"/>
    </row>
    <row r="38" spans="1:1" x14ac:dyDescent="0.2">
      <c r="A38" s="70"/>
    </row>
    <row r="39" spans="1:1" x14ac:dyDescent="0.2">
      <c r="A39" s="70"/>
    </row>
    <row r="40" spans="1:1" x14ac:dyDescent="0.2">
      <c r="A40" s="73"/>
    </row>
  </sheetData>
  <pageMargins left="0.75" right="0.75" top="1" bottom="1" header="0.5" footer="0.5"/>
  <pageSetup paperSize="5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M25" sqref="M25"/>
    </sheetView>
  </sheetViews>
  <sheetFormatPr defaultRowHeight="12.75" x14ac:dyDescent="0.2"/>
  <cols>
    <col min="1" max="1" width="14.42578125" style="15" bestFit="1" customWidth="1"/>
    <col min="2" max="10" width="14" style="15" bestFit="1" customWidth="1"/>
    <col min="11" max="13" width="14.7109375" style="15" customWidth="1"/>
    <col min="14" max="14" width="15.5703125" style="15" bestFit="1" customWidth="1"/>
    <col min="15" max="256" width="9.140625" style="15"/>
    <col min="257" max="257" width="14.42578125" style="15" bestFit="1" customWidth="1"/>
    <col min="258" max="266" width="14" style="15" bestFit="1" customWidth="1"/>
    <col min="267" max="269" width="14.7109375" style="15" customWidth="1"/>
    <col min="270" max="270" width="15.5703125" style="15" bestFit="1" customWidth="1"/>
    <col min="271" max="512" width="9.140625" style="15"/>
    <col min="513" max="513" width="14.42578125" style="15" bestFit="1" customWidth="1"/>
    <col min="514" max="522" width="14" style="15" bestFit="1" customWidth="1"/>
    <col min="523" max="525" width="14.7109375" style="15" customWidth="1"/>
    <col min="526" max="526" width="15.5703125" style="15" bestFit="1" customWidth="1"/>
    <col min="527" max="768" width="9.140625" style="15"/>
    <col min="769" max="769" width="14.42578125" style="15" bestFit="1" customWidth="1"/>
    <col min="770" max="778" width="14" style="15" bestFit="1" customWidth="1"/>
    <col min="779" max="781" width="14.7109375" style="15" customWidth="1"/>
    <col min="782" max="782" width="15.5703125" style="15" bestFit="1" customWidth="1"/>
    <col min="783" max="1024" width="9.140625" style="15"/>
    <col min="1025" max="1025" width="14.42578125" style="15" bestFit="1" customWidth="1"/>
    <col min="1026" max="1034" width="14" style="15" bestFit="1" customWidth="1"/>
    <col min="1035" max="1037" width="14.7109375" style="15" customWidth="1"/>
    <col min="1038" max="1038" width="15.5703125" style="15" bestFit="1" customWidth="1"/>
    <col min="1039" max="1280" width="9.140625" style="15"/>
    <col min="1281" max="1281" width="14.42578125" style="15" bestFit="1" customWidth="1"/>
    <col min="1282" max="1290" width="14" style="15" bestFit="1" customWidth="1"/>
    <col min="1291" max="1293" width="14.7109375" style="15" customWidth="1"/>
    <col min="1294" max="1294" width="15.5703125" style="15" bestFit="1" customWidth="1"/>
    <col min="1295" max="1536" width="9.140625" style="15"/>
    <col min="1537" max="1537" width="14.42578125" style="15" bestFit="1" customWidth="1"/>
    <col min="1538" max="1546" width="14" style="15" bestFit="1" customWidth="1"/>
    <col min="1547" max="1549" width="14.7109375" style="15" customWidth="1"/>
    <col min="1550" max="1550" width="15.5703125" style="15" bestFit="1" customWidth="1"/>
    <col min="1551" max="1792" width="9.140625" style="15"/>
    <col min="1793" max="1793" width="14.42578125" style="15" bestFit="1" customWidth="1"/>
    <col min="1794" max="1802" width="14" style="15" bestFit="1" customWidth="1"/>
    <col min="1803" max="1805" width="14.7109375" style="15" customWidth="1"/>
    <col min="1806" max="1806" width="15.5703125" style="15" bestFit="1" customWidth="1"/>
    <col min="1807" max="2048" width="9.140625" style="15"/>
    <col min="2049" max="2049" width="14.42578125" style="15" bestFit="1" customWidth="1"/>
    <col min="2050" max="2058" width="14" style="15" bestFit="1" customWidth="1"/>
    <col min="2059" max="2061" width="14.7109375" style="15" customWidth="1"/>
    <col min="2062" max="2062" width="15.5703125" style="15" bestFit="1" customWidth="1"/>
    <col min="2063" max="2304" width="9.140625" style="15"/>
    <col min="2305" max="2305" width="14.42578125" style="15" bestFit="1" customWidth="1"/>
    <col min="2306" max="2314" width="14" style="15" bestFit="1" customWidth="1"/>
    <col min="2315" max="2317" width="14.7109375" style="15" customWidth="1"/>
    <col min="2318" max="2318" width="15.5703125" style="15" bestFit="1" customWidth="1"/>
    <col min="2319" max="2560" width="9.140625" style="15"/>
    <col min="2561" max="2561" width="14.42578125" style="15" bestFit="1" customWidth="1"/>
    <col min="2562" max="2570" width="14" style="15" bestFit="1" customWidth="1"/>
    <col min="2571" max="2573" width="14.7109375" style="15" customWidth="1"/>
    <col min="2574" max="2574" width="15.5703125" style="15" bestFit="1" customWidth="1"/>
    <col min="2575" max="2816" width="9.140625" style="15"/>
    <col min="2817" max="2817" width="14.42578125" style="15" bestFit="1" customWidth="1"/>
    <col min="2818" max="2826" width="14" style="15" bestFit="1" customWidth="1"/>
    <col min="2827" max="2829" width="14.7109375" style="15" customWidth="1"/>
    <col min="2830" max="2830" width="15.5703125" style="15" bestFit="1" customWidth="1"/>
    <col min="2831" max="3072" width="9.140625" style="15"/>
    <col min="3073" max="3073" width="14.42578125" style="15" bestFit="1" customWidth="1"/>
    <col min="3074" max="3082" width="14" style="15" bestFit="1" customWidth="1"/>
    <col min="3083" max="3085" width="14.7109375" style="15" customWidth="1"/>
    <col min="3086" max="3086" width="15.5703125" style="15" bestFit="1" customWidth="1"/>
    <col min="3087" max="3328" width="9.140625" style="15"/>
    <col min="3329" max="3329" width="14.42578125" style="15" bestFit="1" customWidth="1"/>
    <col min="3330" max="3338" width="14" style="15" bestFit="1" customWidth="1"/>
    <col min="3339" max="3341" width="14.7109375" style="15" customWidth="1"/>
    <col min="3342" max="3342" width="15.5703125" style="15" bestFit="1" customWidth="1"/>
    <col min="3343" max="3584" width="9.140625" style="15"/>
    <col min="3585" max="3585" width="14.42578125" style="15" bestFit="1" customWidth="1"/>
    <col min="3586" max="3594" width="14" style="15" bestFit="1" customWidth="1"/>
    <col min="3595" max="3597" width="14.7109375" style="15" customWidth="1"/>
    <col min="3598" max="3598" width="15.5703125" style="15" bestFit="1" customWidth="1"/>
    <col min="3599" max="3840" width="9.140625" style="15"/>
    <col min="3841" max="3841" width="14.42578125" style="15" bestFit="1" customWidth="1"/>
    <col min="3842" max="3850" width="14" style="15" bestFit="1" customWidth="1"/>
    <col min="3851" max="3853" width="14.7109375" style="15" customWidth="1"/>
    <col min="3854" max="3854" width="15.5703125" style="15" bestFit="1" customWidth="1"/>
    <col min="3855" max="4096" width="9.140625" style="15"/>
    <col min="4097" max="4097" width="14.42578125" style="15" bestFit="1" customWidth="1"/>
    <col min="4098" max="4106" width="14" style="15" bestFit="1" customWidth="1"/>
    <col min="4107" max="4109" width="14.7109375" style="15" customWidth="1"/>
    <col min="4110" max="4110" width="15.5703125" style="15" bestFit="1" customWidth="1"/>
    <col min="4111" max="4352" width="9.140625" style="15"/>
    <col min="4353" max="4353" width="14.42578125" style="15" bestFit="1" customWidth="1"/>
    <col min="4354" max="4362" width="14" style="15" bestFit="1" customWidth="1"/>
    <col min="4363" max="4365" width="14.7109375" style="15" customWidth="1"/>
    <col min="4366" max="4366" width="15.5703125" style="15" bestFit="1" customWidth="1"/>
    <col min="4367" max="4608" width="9.140625" style="15"/>
    <col min="4609" max="4609" width="14.42578125" style="15" bestFit="1" customWidth="1"/>
    <col min="4610" max="4618" width="14" style="15" bestFit="1" customWidth="1"/>
    <col min="4619" max="4621" width="14.7109375" style="15" customWidth="1"/>
    <col min="4622" max="4622" width="15.5703125" style="15" bestFit="1" customWidth="1"/>
    <col min="4623" max="4864" width="9.140625" style="15"/>
    <col min="4865" max="4865" width="14.42578125" style="15" bestFit="1" customWidth="1"/>
    <col min="4866" max="4874" width="14" style="15" bestFit="1" customWidth="1"/>
    <col min="4875" max="4877" width="14.7109375" style="15" customWidth="1"/>
    <col min="4878" max="4878" width="15.5703125" style="15" bestFit="1" customWidth="1"/>
    <col min="4879" max="5120" width="9.140625" style="15"/>
    <col min="5121" max="5121" width="14.42578125" style="15" bestFit="1" customWidth="1"/>
    <col min="5122" max="5130" width="14" style="15" bestFit="1" customWidth="1"/>
    <col min="5131" max="5133" width="14.7109375" style="15" customWidth="1"/>
    <col min="5134" max="5134" width="15.5703125" style="15" bestFit="1" customWidth="1"/>
    <col min="5135" max="5376" width="9.140625" style="15"/>
    <col min="5377" max="5377" width="14.42578125" style="15" bestFit="1" customWidth="1"/>
    <col min="5378" max="5386" width="14" style="15" bestFit="1" customWidth="1"/>
    <col min="5387" max="5389" width="14.7109375" style="15" customWidth="1"/>
    <col min="5390" max="5390" width="15.5703125" style="15" bestFit="1" customWidth="1"/>
    <col min="5391" max="5632" width="9.140625" style="15"/>
    <col min="5633" max="5633" width="14.42578125" style="15" bestFit="1" customWidth="1"/>
    <col min="5634" max="5642" width="14" style="15" bestFit="1" customWidth="1"/>
    <col min="5643" max="5645" width="14.7109375" style="15" customWidth="1"/>
    <col min="5646" max="5646" width="15.5703125" style="15" bestFit="1" customWidth="1"/>
    <col min="5647" max="5888" width="9.140625" style="15"/>
    <col min="5889" max="5889" width="14.42578125" style="15" bestFit="1" customWidth="1"/>
    <col min="5890" max="5898" width="14" style="15" bestFit="1" customWidth="1"/>
    <col min="5899" max="5901" width="14.7109375" style="15" customWidth="1"/>
    <col min="5902" max="5902" width="15.5703125" style="15" bestFit="1" customWidth="1"/>
    <col min="5903" max="6144" width="9.140625" style="15"/>
    <col min="6145" max="6145" width="14.42578125" style="15" bestFit="1" customWidth="1"/>
    <col min="6146" max="6154" width="14" style="15" bestFit="1" customWidth="1"/>
    <col min="6155" max="6157" width="14.7109375" style="15" customWidth="1"/>
    <col min="6158" max="6158" width="15.5703125" style="15" bestFit="1" customWidth="1"/>
    <col min="6159" max="6400" width="9.140625" style="15"/>
    <col min="6401" max="6401" width="14.42578125" style="15" bestFit="1" customWidth="1"/>
    <col min="6402" max="6410" width="14" style="15" bestFit="1" customWidth="1"/>
    <col min="6411" max="6413" width="14.7109375" style="15" customWidth="1"/>
    <col min="6414" max="6414" width="15.5703125" style="15" bestFit="1" customWidth="1"/>
    <col min="6415" max="6656" width="9.140625" style="15"/>
    <col min="6657" max="6657" width="14.42578125" style="15" bestFit="1" customWidth="1"/>
    <col min="6658" max="6666" width="14" style="15" bestFit="1" customWidth="1"/>
    <col min="6667" max="6669" width="14.7109375" style="15" customWidth="1"/>
    <col min="6670" max="6670" width="15.5703125" style="15" bestFit="1" customWidth="1"/>
    <col min="6671" max="6912" width="9.140625" style="15"/>
    <col min="6913" max="6913" width="14.42578125" style="15" bestFit="1" customWidth="1"/>
    <col min="6914" max="6922" width="14" style="15" bestFit="1" customWidth="1"/>
    <col min="6923" max="6925" width="14.7109375" style="15" customWidth="1"/>
    <col min="6926" max="6926" width="15.5703125" style="15" bestFit="1" customWidth="1"/>
    <col min="6927" max="7168" width="9.140625" style="15"/>
    <col min="7169" max="7169" width="14.42578125" style="15" bestFit="1" customWidth="1"/>
    <col min="7170" max="7178" width="14" style="15" bestFit="1" customWidth="1"/>
    <col min="7179" max="7181" width="14.7109375" style="15" customWidth="1"/>
    <col min="7182" max="7182" width="15.5703125" style="15" bestFit="1" customWidth="1"/>
    <col min="7183" max="7424" width="9.140625" style="15"/>
    <col min="7425" max="7425" width="14.42578125" style="15" bestFit="1" customWidth="1"/>
    <col min="7426" max="7434" width="14" style="15" bestFit="1" customWidth="1"/>
    <col min="7435" max="7437" width="14.7109375" style="15" customWidth="1"/>
    <col min="7438" max="7438" width="15.5703125" style="15" bestFit="1" customWidth="1"/>
    <col min="7439" max="7680" width="9.140625" style="15"/>
    <col min="7681" max="7681" width="14.42578125" style="15" bestFit="1" customWidth="1"/>
    <col min="7682" max="7690" width="14" style="15" bestFit="1" customWidth="1"/>
    <col min="7691" max="7693" width="14.7109375" style="15" customWidth="1"/>
    <col min="7694" max="7694" width="15.5703125" style="15" bestFit="1" customWidth="1"/>
    <col min="7695" max="7936" width="9.140625" style="15"/>
    <col min="7937" max="7937" width="14.42578125" style="15" bestFit="1" customWidth="1"/>
    <col min="7938" max="7946" width="14" style="15" bestFit="1" customWidth="1"/>
    <col min="7947" max="7949" width="14.7109375" style="15" customWidth="1"/>
    <col min="7950" max="7950" width="15.5703125" style="15" bestFit="1" customWidth="1"/>
    <col min="7951" max="8192" width="9.140625" style="15"/>
    <col min="8193" max="8193" width="14.42578125" style="15" bestFit="1" customWidth="1"/>
    <col min="8194" max="8202" width="14" style="15" bestFit="1" customWidth="1"/>
    <col min="8203" max="8205" width="14.7109375" style="15" customWidth="1"/>
    <col min="8206" max="8206" width="15.5703125" style="15" bestFit="1" customWidth="1"/>
    <col min="8207" max="8448" width="9.140625" style="15"/>
    <col min="8449" max="8449" width="14.42578125" style="15" bestFit="1" customWidth="1"/>
    <col min="8450" max="8458" width="14" style="15" bestFit="1" customWidth="1"/>
    <col min="8459" max="8461" width="14.7109375" style="15" customWidth="1"/>
    <col min="8462" max="8462" width="15.5703125" style="15" bestFit="1" customWidth="1"/>
    <col min="8463" max="8704" width="9.140625" style="15"/>
    <col min="8705" max="8705" width="14.42578125" style="15" bestFit="1" customWidth="1"/>
    <col min="8706" max="8714" width="14" style="15" bestFit="1" customWidth="1"/>
    <col min="8715" max="8717" width="14.7109375" style="15" customWidth="1"/>
    <col min="8718" max="8718" width="15.5703125" style="15" bestFit="1" customWidth="1"/>
    <col min="8719" max="8960" width="9.140625" style="15"/>
    <col min="8961" max="8961" width="14.42578125" style="15" bestFit="1" customWidth="1"/>
    <col min="8962" max="8970" width="14" style="15" bestFit="1" customWidth="1"/>
    <col min="8971" max="8973" width="14.7109375" style="15" customWidth="1"/>
    <col min="8974" max="8974" width="15.5703125" style="15" bestFit="1" customWidth="1"/>
    <col min="8975" max="9216" width="9.140625" style="15"/>
    <col min="9217" max="9217" width="14.42578125" style="15" bestFit="1" customWidth="1"/>
    <col min="9218" max="9226" width="14" style="15" bestFit="1" customWidth="1"/>
    <col min="9227" max="9229" width="14.7109375" style="15" customWidth="1"/>
    <col min="9230" max="9230" width="15.5703125" style="15" bestFit="1" customWidth="1"/>
    <col min="9231" max="9472" width="9.140625" style="15"/>
    <col min="9473" max="9473" width="14.42578125" style="15" bestFit="1" customWidth="1"/>
    <col min="9474" max="9482" width="14" style="15" bestFit="1" customWidth="1"/>
    <col min="9483" max="9485" width="14.7109375" style="15" customWidth="1"/>
    <col min="9486" max="9486" width="15.5703125" style="15" bestFit="1" customWidth="1"/>
    <col min="9487" max="9728" width="9.140625" style="15"/>
    <col min="9729" max="9729" width="14.42578125" style="15" bestFit="1" customWidth="1"/>
    <col min="9730" max="9738" width="14" style="15" bestFit="1" customWidth="1"/>
    <col min="9739" max="9741" width="14.7109375" style="15" customWidth="1"/>
    <col min="9742" max="9742" width="15.5703125" style="15" bestFit="1" customWidth="1"/>
    <col min="9743" max="9984" width="9.140625" style="15"/>
    <col min="9985" max="9985" width="14.42578125" style="15" bestFit="1" customWidth="1"/>
    <col min="9986" max="9994" width="14" style="15" bestFit="1" customWidth="1"/>
    <col min="9995" max="9997" width="14.7109375" style="15" customWidth="1"/>
    <col min="9998" max="9998" width="15.5703125" style="15" bestFit="1" customWidth="1"/>
    <col min="9999" max="10240" width="9.140625" style="15"/>
    <col min="10241" max="10241" width="14.42578125" style="15" bestFit="1" customWidth="1"/>
    <col min="10242" max="10250" width="14" style="15" bestFit="1" customWidth="1"/>
    <col min="10251" max="10253" width="14.7109375" style="15" customWidth="1"/>
    <col min="10254" max="10254" width="15.5703125" style="15" bestFit="1" customWidth="1"/>
    <col min="10255" max="10496" width="9.140625" style="15"/>
    <col min="10497" max="10497" width="14.42578125" style="15" bestFit="1" customWidth="1"/>
    <col min="10498" max="10506" width="14" style="15" bestFit="1" customWidth="1"/>
    <col min="10507" max="10509" width="14.7109375" style="15" customWidth="1"/>
    <col min="10510" max="10510" width="15.5703125" style="15" bestFit="1" customWidth="1"/>
    <col min="10511" max="10752" width="9.140625" style="15"/>
    <col min="10753" max="10753" width="14.42578125" style="15" bestFit="1" customWidth="1"/>
    <col min="10754" max="10762" width="14" style="15" bestFit="1" customWidth="1"/>
    <col min="10763" max="10765" width="14.7109375" style="15" customWidth="1"/>
    <col min="10766" max="10766" width="15.5703125" style="15" bestFit="1" customWidth="1"/>
    <col min="10767" max="11008" width="9.140625" style="15"/>
    <col min="11009" max="11009" width="14.42578125" style="15" bestFit="1" customWidth="1"/>
    <col min="11010" max="11018" width="14" style="15" bestFit="1" customWidth="1"/>
    <col min="11019" max="11021" width="14.7109375" style="15" customWidth="1"/>
    <col min="11022" max="11022" width="15.5703125" style="15" bestFit="1" customWidth="1"/>
    <col min="11023" max="11264" width="9.140625" style="15"/>
    <col min="11265" max="11265" width="14.42578125" style="15" bestFit="1" customWidth="1"/>
    <col min="11266" max="11274" width="14" style="15" bestFit="1" customWidth="1"/>
    <col min="11275" max="11277" width="14.7109375" style="15" customWidth="1"/>
    <col min="11278" max="11278" width="15.5703125" style="15" bestFit="1" customWidth="1"/>
    <col min="11279" max="11520" width="9.140625" style="15"/>
    <col min="11521" max="11521" width="14.42578125" style="15" bestFit="1" customWidth="1"/>
    <col min="11522" max="11530" width="14" style="15" bestFit="1" customWidth="1"/>
    <col min="11531" max="11533" width="14.7109375" style="15" customWidth="1"/>
    <col min="11534" max="11534" width="15.5703125" style="15" bestFit="1" customWidth="1"/>
    <col min="11535" max="11776" width="9.140625" style="15"/>
    <col min="11777" max="11777" width="14.42578125" style="15" bestFit="1" customWidth="1"/>
    <col min="11778" max="11786" width="14" style="15" bestFit="1" customWidth="1"/>
    <col min="11787" max="11789" width="14.7109375" style="15" customWidth="1"/>
    <col min="11790" max="11790" width="15.5703125" style="15" bestFit="1" customWidth="1"/>
    <col min="11791" max="12032" width="9.140625" style="15"/>
    <col min="12033" max="12033" width="14.42578125" style="15" bestFit="1" customWidth="1"/>
    <col min="12034" max="12042" width="14" style="15" bestFit="1" customWidth="1"/>
    <col min="12043" max="12045" width="14.7109375" style="15" customWidth="1"/>
    <col min="12046" max="12046" width="15.5703125" style="15" bestFit="1" customWidth="1"/>
    <col min="12047" max="12288" width="9.140625" style="15"/>
    <col min="12289" max="12289" width="14.42578125" style="15" bestFit="1" customWidth="1"/>
    <col min="12290" max="12298" width="14" style="15" bestFit="1" customWidth="1"/>
    <col min="12299" max="12301" width="14.7109375" style="15" customWidth="1"/>
    <col min="12302" max="12302" width="15.5703125" style="15" bestFit="1" customWidth="1"/>
    <col min="12303" max="12544" width="9.140625" style="15"/>
    <col min="12545" max="12545" width="14.42578125" style="15" bestFit="1" customWidth="1"/>
    <col min="12546" max="12554" width="14" style="15" bestFit="1" customWidth="1"/>
    <col min="12555" max="12557" width="14.7109375" style="15" customWidth="1"/>
    <col min="12558" max="12558" width="15.5703125" style="15" bestFit="1" customWidth="1"/>
    <col min="12559" max="12800" width="9.140625" style="15"/>
    <col min="12801" max="12801" width="14.42578125" style="15" bestFit="1" customWidth="1"/>
    <col min="12802" max="12810" width="14" style="15" bestFit="1" customWidth="1"/>
    <col min="12811" max="12813" width="14.7109375" style="15" customWidth="1"/>
    <col min="12814" max="12814" width="15.5703125" style="15" bestFit="1" customWidth="1"/>
    <col min="12815" max="13056" width="9.140625" style="15"/>
    <col min="13057" max="13057" width="14.42578125" style="15" bestFit="1" customWidth="1"/>
    <col min="13058" max="13066" width="14" style="15" bestFit="1" customWidth="1"/>
    <col min="13067" max="13069" width="14.7109375" style="15" customWidth="1"/>
    <col min="13070" max="13070" width="15.5703125" style="15" bestFit="1" customWidth="1"/>
    <col min="13071" max="13312" width="9.140625" style="15"/>
    <col min="13313" max="13313" width="14.42578125" style="15" bestFit="1" customWidth="1"/>
    <col min="13314" max="13322" width="14" style="15" bestFit="1" customWidth="1"/>
    <col min="13323" max="13325" width="14.7109375" style="15" customWidth="1"/>
    <col min="13326" max="13326" width="15.5703125" style="15" bestFit="1" customWidth="1"/>
    <col min="13327" max="13568" width="9.140625" style="15"/>
    <col min="13569" max="13569" width="14.42578125" style="15" bestFit="1" customWidth="1"/>
    <col min="13570" max="13578" width="14" style="15" bestFit="1" customWidth="1"/>
    <col min="13579" max="13581" width="14.7109375" style="15" customWidth="1"/>
    <col min="13582" max="13582" width="15.5703125" style="15" bestFit="1" customWidth="1"/>
    <col min="13583" max="13824" width="9.140625" style="15"/>
    <col min="13825" max="13825" width="14.42578125" style="15" bestFit="1" customWidth="1"/>
    <col min="13826" max="13834" width="14" style="15" bestFit="1" customWidth="1"/>
    <col min="13835" max="13837" width="14.7109375" style="15" customWidth="1"/>
    <col min="13838" max="13838" width="15.5703125" style="15" bestFit="1" customWidth="1"/>
    <col min="13839" max="14080" width="9.140625" style="15"/>
    <col min="14081" max="14081" width="14.42578125" style="15" bestFit="1" customWidth="1"/>
    <col min="14082" max="14090" width="14" style="15" bestFit="1" customWidth="1"/>
    <col min="14091" max="14093" width="14.7109375" style="15" customWidth="1"/>
    <col min="14094" max="14094" width="15.5703125" style="15" bestFit="1" customWidth="1"/>
    <col min="14095" max="14336" width="9.140625" style="15"/>
    <col min="14337" max="14337" width="14.42578125" style="15" bestFit="1" customWidth="1"/>
    <col min="14338" max="14346" width="14" style="15" bestFit="1" customWidth="1"/>
    <col min="14347" max="14349" width="14.7109375" style="15" customWidth="1"/>
    <col min="14350" max="14350" width="15.5703125" style="15" bestFit="1" customWidth="1"/>
    <col min="14351" max="14592" width="9.140625" style="15"/>
    <col min="14593" max="14593" width="14.42578125" style="15" bestFit="1" customWidth="1"/>
    <col min="14594" max="14602" width="14" style="15" bestFit="1" customWidth="1"/>
    <col min="14603" max="14605" width="14.7109375" style="15" customWidth="1"/>
    <col min="14606" max="14606" width="15.5703125" style="15" bestFit="1" customWidth="1"/>
    <col min="14607" max="14848" width="9.140625" style="15"/>
    <col min="14849" max="14849" width="14.42578125" style="15" bestFit="1" customWidth="1"/>
    <col min="14850" max="14858" width="14" style="15" bestFit="1" customWidth="1"/>
    <col min="14859" max="14861" width="14.7109375" style="15" customWidth="1"/>
    <col min="14862" max="14862" width="15.5703125" style="15" bestFit="1" customWidth="1"/>
    <col min="14863" max="15104" width="9.140625" style="15"/>
    <col min="15105" max="15105" width="14.42578125" style="15" bestFit="1" customWidth="1"/>
    <col min="15106" max="15114" width="14" style="15" bestFit="1" customWidth="1"/>
    <col min="15115" max="15117" width="14.7109375" style="15" customWidth="1"/>
    <col min="15118" max="15118" width="15.5703125" style="15" bestFit="1" customWidth="1"/>
    <col min="15119" max="15360" width="9.140625" style="15"/>
    <col min="15361" max="15361" width="14.42578125" style="15" bestFit="1" customWidth="1"/>
    <col min="15362" max="15370" width="14" style="15" bestFit="1" customWidth="1"/>
    <col min="15371" max="15373" width="14.7109375" style="15" customWidth="1"/>
    <col min="15374" max="15374" width="15.5703125" style="15" bestFit="1" customWidth="1"/>
    <col min="15375" max="15616" width="9.140625" style="15"/>
    <col min="15617" max="15617" width="14.42578125" style="15" bestFit="1" customWidth="1"/>
    <col min="15618" max="15626" width="14" style="15" bestFit="1" customWidth="1"/>
    <col min="15627" max="15629" width="14.7109375" style="15" customWidth="1"/>
    <col min="15630" max="15630" width="15.5703125" style="15" bestFit="1" customWidth="1"/>
    <col min="15631" max="15872" width="9.140625" style="15"/>
    <col min="15873" max="15873" width="14.42578125" style="15" bestFit="1" customWidth="1"/>
    <col min="15874" max="15882" width="14" style="15" bestFit="1" customWidth="1"/>
    <col min="15883" max="15885" width="14.7109375" style="15" customWidth="1"/>
    <col min="15886" max="15886" width="15.5703125" style="15" bestFit="1" customWidth="1"/>
    <col min="15887" max="16128" width="9.140625" style="15"/>
    <col min="16129" max="16129" width="14.42578125" style="15" bestFit="1" customWidth="1"/>
    <col min="16130" max="16138" width="14" style="15" bestFit="1" customWidth="1"/>
    <col min="16139" max="16141" width="14.7109375" style="15" customWidth="1"/>
    <col min="16142" max="16142" width="15.5703125" style="15" bestFit="1" customWidth="1"/>
    <col min="16143" max="16384" width="9.140625" style="15"/>
  </cols>
  <sheetData>
    <row r="1" spans="1:14" ht="18" x14ac:dyDescent="0.25">
      <c r="A1" s="89" t="s">
        <v>264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3" spans="1:14" x14ac:dyDescent="0.2">
      <c r="A3" s="74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252</v>
      </c>
    </row>
    <row r="4" spans="1:14" x14ac:dyDescent="0.2">
      <c r="A4" s="4"/>
    </row>
    <row r="5" spans="1:14" x14ac:dyDescent="0.2">
      <c r="A5" s="75" t="s">
        <v>10</v>
      </c>
      <c r="B5" s="1">
        <v>1322781.58</v>
      </c>
      <c r="C5" s="1">
        <v>1330493.3899999999</v>
      </c>
      <c r="D5" s="1">
        <v>1323633.3500000001</v>
      </c>
      <c r="E5" s="1">
        <v>1274234.74</v>
      </c>
      <c r="F5" s="1">
        <v>1264962.9099999999</v>
      </c>
      <c r="G5" s="1">
        <v>1401476.6</v>
      </c>
      <c r="H5" s="1">
        <v>1106068</v>
      </c>
      <c r="I5" s="1">
        <v>1173986.8899999999</v>
      </c>
      <c r="J5" s="1">
        <v>1438059.97</v>
      </c>
      <c r="K5" s="1">
        <v>1348376.59</v>
      </c>
      <c r="L5" s="1">
        <v>1338262.46</v>
      </c>
      <c r="M5" s="1">
        <v>1499897.48</v>
      </c>
      <c r="N5" s="1">
        <f>SUM(B5:M5)</f>
        <v>15822233.960000001</v>
      </c>
    </row>
    <row r="6" spans="1:14" x14ac:dyDescent="0.2">
      <c r="A6" s="75" t="s">
        <v>11</v>
      </c>
      <c r="B6" s="1">
        <v>364280.13</v>
      </c>
      <c r="C6" s="1">
        <v>346243.31</v>
      </c>
      <c r="D6" s="1">
        <v>281497.95</v>
      </c>
      <c r="E6" s="1">
        <v>349576.06</v>
      </c>
      <c r="F6" s="1">
        <v>321757.12</v>
      </c>
      <c r="G6" s="1">
        <v>384978.51</v>
      </c>
      <c r="H6" s="1">
        <v>291591.71000000002</v>
      </c>
      <c r="I6" s="1">
        <v>288071.86</v>
      </c>
      <c r="J6" s="1">
        <v>437389.89</v>
      </c>
      <c r="K6" s="1">
        <v>415044.23</v>
      </c>
      <c r="L6" s="1">
        <v>406094.94</v>
      </c>
      <c r="M6" s="1">
        <v>356938.93</v>
      </c>
      <c r="N6" s="1">
        <f>SUM(B6:M6)</f>
        <v>4243464.6399999997</v>
      </c>
    </row>
    <row r="7" spans="1:14" x14ac:dyDescent="0.2">
      <c r="A7" s="75" t="s">
        <v>12</v>
      </c>
      <c r="B7" s="1">
        <v>49739944.759999998</v>
      </c>
      <c r="C7" s="1">
        <f>48038115.99-47120.79</f>
        <v>47990995.200000003</v>
      </c>
      <c r="D7" s="1">
        <v>50063961.18</v>
      </c>
      <c r="E7" s="1">
        <v>49657268.170000002</v>
      </c>
      <c r="F7" s="1">
        <v>49323420.880000003</v>
      </c>
      <c r="G7" s="1">
        <v>57114949.609999999</v>
      </c>
      <c r="H7" s="1">
        <v>46427216.829999998</v>
      </c>
      <c r="I7" s="1">
        <v>47720494.789999999</v>
      </c>
      <c r="J7" s="1">
        <v>55164198.609999999</v>
      </c>
      <c r="K7" s="1">
        <v>50207428.060000002</v>
      </c>
      <c r="L7" s="1">
        <v>51834499.979999997</v>
      </c>
      <c r="M7" s="1">
        <v>54774605.729999997</v>
      </c>
      <c r="N7" s="1">
        <f t="shared" ref="N7:N21" si="0">SUM(B7:M7)</f>
        <v>610018983.80000007</v>
      </c>
    </row>
    <row r="8" spans="1:14" x14ac:dyDescent="0.2">
      <c r="A8" s="75" t="s">
        <v>13</v>
      </c>
      <c r="B8" s="1">
        <v>909720.26</v>
      </c>
      <c r="C8" s="1">
        <v>1026018.56</v>
      </c>
      <c r="D8" s="1">
        <v>969811</v>
      </c>
      <c r="E8" s="1">
        <v>765910.7</v>
      </c>
      <c r="F8" s="1">
        <v>778372.34</v>
      </c>
      <c r="G8" s="1">
        <v>1019752.03</v>
      </c>
      <c r="H8" s="1">
        <v>714593.03</v>
      </c>
      <c r="I8" s="1">
        <v>739575.38</v>
      </c>
      <c r="J8" s="1">
        <v>912093.82</v>
      </c>
      <c r="K8" s="1">
        <v>790898.69</v>
      </c>
      <c r="L8" s="1">
        <v>824495.06</v>
      </c>
      <c r="M8" s="1">
        <v>952566.04</v>
      </c>
      <c r="N8" s="1">
        <f t="shared" si="0"/>
        <v>10403806.91</v>
      </c>
    </row>
    <row r="9" spans="1:14" x14ac:dyDescent="0.2">
      <c r="A9" s="75" t="s">
        <v>14</v>
      </c>
      <c r="B9" s="1">
        <v>1823813.55</v>
      </c>
      <c r="C9" s="1">
        <v>1842453.13</v>
      </c>
      <c r="D9" s="1">
        <v>1843422.39</v>
      </c>
      <c r="E9" s="1">
        <v>1865255.73</v>
      </c>
      <c r="F9" s="1">
        <v>1874871.77</v>
      </c>
      <c r="G9" s="1">
        <v>2288923.31</v>
      </c>
      <c r="H9" s="1">
        <v>1479652.42</v>
      </c>
      <c r="I9" s="1">
        <v>1691006.21</v>
      </c>
      <c r="J9" s="1">
        <v>1924263.57</v>
      </c>
      <c r="K9" s="1">
        <v>1708009.46</v>
      </c>
      <c r="L9" s="1">
        <v>1776089.86</v>
      </c>
      <c r="M9" s="1">
        <v>2058860.54</v>
      </c>
      <c r="N9" s="1">
        <f t="shared" si="0"/>
        <v>22176621.939999998</v>
      </c>
    </row>
    <row r="10" spans="1:14" x14ac:dyDescent="0.2">
      <c r="A10" s="75" t="s">
        <v>15</v>
      </c>
      <c r="B10" s="1">
        <v>22252.26</v>
      </c>
      <c r="C10" s="1">
        <v>16501.349999999999</v>
      </c>
      <c r="D10" s="1">
        <v>18157.810000000001</v>
      </c>
      <c r="E10" s="1">
        <v>15975.45</v>
      </c>
      <c r="F10" s="1">
        <v>22281.99</v>
      </c>
      <c r="G10" s="1">
        <v>15908.62</v>
      </c>
      <c r="H10" s="1">
        <v>13040.93</v>
      </c>
      <c r="I10" s="1">
        <v>11816.91</v>
      </c>
      <c r="J10" s="1">
        <v>25195.09</v>
      </c>
      <c r="K10" s="1">
        <v>26132.560000000001</v>
      </c>
      <c r="L10" s="1">
        <v>15626.3</v>
      </c>
      <c r="M10" s="1">
        <v>29535.07</v>
      </c>
      <c r="N10" s="1">
        <f t="shared" si="0"/>
        <v>232424.34</v>
      </c>
    </row>
    <row r="11" spans="1:14" x14ac:dyDescent="0.2">
      <c r="A11" s="75" t="s">
        <v>16</v>
      </c>
      <c r="B11" s="1">
        <v>320135.90000000002</v>
      </c>
      <c r="C11" s="1">
        <v>298777.81</v>
      </c>
      <c r="D11" s="1">
        <v>294079.15999999997</v>
      </c>
      <c r="E11" s="1">
        <v>297128.15999999997</v>
      </c>
      <c r="F11" s="1">
        <v>236184.41</v>
      </c>
      <c r="G11" s="1">
        <v>321736.76</v>
      </c>
      <c r="H11" s="1">
        <v>224831.38</v>
      </c>
      <c r="I11" s="1">
        <v>258584.12</v>
      </c>
      <c r="J11" s="1">
        <v>283585.12</v>
      </c>
      <c r="K11" s="1">
        <v>257920.47</v>
      </c>
      <c r="L11" s="1">
        <v>259071.02</v>
      </c>
      <c r="M11" s="1">
        <v>339402.63</v>
      </c>
      <c r="N11" s="1">
        <f t="shared" si="0"/>
        <v>3391436.94</v>
      </c>
    </row>
    <row r="12" spans="1:14" x14ac:dyDescent="0.2">
      <c r="A12" s="75" t="s">
        <v>17</v>
      </c>
      <c r="B12" s="1">
        <v>740512.88</v>
      </c>
      <c r="C12" s="1">
        <v>672704.57</v>
      </c>
      <c r="D12" s="1">
        <v>668336.66</v>
      </c>
      <c r="E12" s="1">
        <v>697322.75</v>
      </c>
      <c r="F12" s="1">
        <v>583464.23</v>
      </c>
      <c r="G12" s="1">
        <v>615714.03</v>
      </c>
      <c r="H12" s="1">
        <v>492504.74</v>
      </c>
      <c r="I12" s="1">
        <v>497870.38</v>
      </c>
      <c r="J12" s="1">
        <v>717036.04</v>
      </c>
      <c r="K12" s="1">
        <v>623940.11</v>
      </c>
      <c r="L12" s="1">
        <v>583739.56999999995</v>
      </c>
      <c r="M12" s="1">
        <v>692262.76</v>
      </c>
      <c r="N12" s="1">
        <f t="shared" si="0"/>
        <v>7585408.7200000007</v>
      </c>
    </row>
    <row r="13" spans="1:14" x14ac:dyDescent="0.2">
      <c r="A13" s="75" t="s">
        <v>18</v>
      </c>
      <c r="B13" s="1">
        <v>316241.19</v>
      </c>
      <c r="C13" s="1">
        <v>309161.21000000002</v>
      </c>
      <c r="D13" s="1">
        <v>346100.91</v>
      </c>
      <c r="E13" s="1">
        <v>393076.99</v>
      </c>
      <c r="F13" s="1">
        <v>255466.08</v>
      </c>
      <c r="G13" s="1">
        <v>344098.07</v>
      </c>
      <c r="H13" s="1">
        <v>237931.23</v>
      </c>
      <c r="I13" s="1">
        <v>285263.32</v>
      </c>
      <c r="J13" s="1">
        <v>354624.29</v>
      </c>
      <c r="K13" s="1">
        <v>355942.78</v>
      </c>
      <c r="L13" s="1">
        <v>323705.73</v>
      </c>
      <c r="M13" s="1">
        <v>354414.68</v>
      </c>
      <c r="N13" s="1">
        <f t="shared" si="0"/>
        <v>3876026.4800000004</v>
      </c>
    </row>
    <row r="14" spans="1:14" x14ac:dyDescent="0.2">
      <c r="A14" s="75" t="s">
        <v>19</v>
      </c>
      <c r="B14" s="1">
        <v>39229.14</v>
      </c>
      <c r="C14" s="1">
        <v>29817.79</v>
      </c>
      <c r="D14" s="1">
        <v>32489.02</v>
      </c>
      <c r="E14" s="1">
        <v>39105.53</v>
      </c>
      <c r="F14" s="1">
        <v>28469.32</v>
      </c>
      <c r="G14" s="1">
        <v>31952.53</v>
      </c>
      <c r="H14" s="1">
        <v>32435.42</v>
      </c>
      <c r="I14" s="1">
        <v>26813.58</v>
      </c>
      <c r="J14" s="1">
        <v>29354.91</v>
      </c>
      <c r="K14" s="1">
        <v>27689.78</v>
      </c>
      <c r="L14" s="1">
        <v>31716.84</v>
      </c>
      <c r="M14" s="1">
        <v>35663.57</v>
      </c>
      <c r="N14" s="1">
        <f t="shared" si="0"/>
        <v>384737.43000000005</v>
      </c>
    </row>
    <row r="15" spans="1:14" x14ac:dyDescent="0.2">
      <c r="A15" s="75" t="s">
        <v>20</v>
      </c>
      <c r="B15" s="1">
        <v>532232.9</v>
      </c>
      <c r="C15" s="1">
        <v>482784.74</v>
      </c>
      <c r="D15" s="1">
        <v>505628.71</v>
      </c>
      <c r="E15" s="1">
        <v>540668.54</v>
      </c>
      <c r="F15" s="1">
        <v>449452.95</v>
      </c>
      <c r="G15" s="1">
        <v>545118.87</v>
      </c>
      <c r="H15" s="1">
        <v>386321.12</v>
      </c>
      <c r="I15" s="1">
        <v>419415.07</v>
      </c>
      <c r="J15" s="1">
        <v>545772.49</v>
      </c>
      <c r="K15" s="1">
        <v>488028.89</v>
      </c>
      <c r="L15" s="1">
        <v>524718.15</v>
      </c>
      <c r="M15" s="1">
        <v>596008.9</v>
      </c>
      <c r="N15" s="1">
        <f t="shared" si="0"/>
        <v>6016151.330000001</v>
      </c>
    </row>
    <row r="16" spans="1:14" x14ac:dyDescent="0.2">
      <c r="A16" s="75" t="s">
        <v>21</v>
      </c>
      <c r="B16" s="1">
        <v>50938.89</v>
      </c>
      <c r="C16" s="1">
        <v>54339.51</v>
      </c>
      <c r="D16" s="1">
        <v>53239.33</v>
      </c>
      <c r="E16" s="1">
        <v>52015.63</v>
      </c>
      <c r="F16" s="1">
        <v>47725.54</v>
      </c>
      <c r="G16" s="1">
        <v>80667.490000000005</v>
      </c>
      <c r="H16" s="1">
        <v>25644.15</v>
      </c>
      <c r="I16" s="1">
        <v>44491.21</v>
      </c>
      <c r="J16" s="1">
        <v>92648.9</v>
      </c>
      <c r="K16" s="1">
        <v>4303.09</v>
      </c>
      <c r="L16" s="1">
        <v>40804.65</v>
      </c>
      <c r="M16" s="1">
        <v>54439.57</v>
      </c>
      <c r="N16" s="1">
        <f t="shared" si="0"/>
        <v>601257.96</v>
      </c>
    </row>
    <row r="17" spans="1:14" x14ac:dyDescent="0.2">
      <c r="A17" s="75" t="s">
        <v>22</v>
      </c>
      <c r="B17" s="1">
        <v>719777.42</v>
      </c>
      <c r="C17" s="1">
        <v>612649.16</v>
      </c>
      <c r="D17" s="1">
        <v>725789.6</v>
      </c>
      <c r="E17" s="1">
        <v>647846.06999999995</v>
      </c>
      <c r="F17" s="1">
        <v>785859.54</v>
      </c>
      <c r="G17" s="1">
        <v>776619.25</v>
      </c>
      <c r="H17" s="1">
        <v>570944.86</v>
      </c>
      <c r="I17" s="1">
        <v>646145.39</v>
      </c>
      <c r="J17" s="1">
        <v>827351.83</v>
      </c>
      <c r="K17" s="1">
        <v>717857.24</v>
      </c>
      <c r="L17" s="1">
        <v>769753.59</v>
      </c>
      <c r="M17" s="1">
        <v>782932.1</v>
      </c>
      <c r="N17" s="1">
        <f t="shared" si="0"/>
        <v>8583526.0500000007</v>
      </c>
    </row>
    <row r="18" spans="1:14" x14ac:dyDescent="0.2">
      <c r="A18" s="75" t="s">
        <v>23</v>
      </c>
      <c r="B18" s="1">
        <v>88339.7</v>
      </c>
      <c r="C18" s="1">
        <v>91028.160000000003</v>
      </c>
      <c r="D18" s="1">
        <v>88591.039999999994</v>
      </c>
      <c r="E18" s="1">
        <v>89036.92</v>
      </c>
      <c r="F18" s="1">
        <v>75167.960000000006</v>
      </c>
      <c r="G18" s="1">
        <v>95398.03</v>
      </c>
      <c r="H18" s="1">
        <v>73659.72</v>
      </c>
      <c r="I18" s="1">
        <v>84076.23</v>
      </c>
      <c r="J18" s="1">
        <v>71462.28</v>
      </c>
      <c r="K18" s="1">
        <v>94590.65</v>
      </c>
      <c r="L18" s="1">
        <v>96856.87</v>
      </c>
      <c r="M18" s="1">
        <v>77410.64</v>
      </c>
      <c r="N18" s="1">
        <f t="shared" si="0"/>
        <v>1025618.2</v>
      </c>
    </row>
    <row r="19" spans="1:14" x14ac:dyDescent="0.2">
      <c r="A19" s="75" t="s">
        <v>24</v>
      </c>
      <c r="B19" s="1">
        <v>118296.62</v>
      </c>
      <c r="C19" s="13">
        <v>117347.84</v>
      </c>
      <c r="D19" s="1">
        <v>159064.09</v>
      </c>
      <c r="E19" s="1">
        <v>122884.87</v>
      </c>
      <c r="F19" s="1">
        <v>88496.2</v>
      </c>
      <c r="G19" s="1">
        <v>125855.72</v>
      </c>
      <c r="H19" s="1">
        <v>100231.12</v>
      </c>
      <c r="I19" s="1">
        <v>97941.07</v>
      </c>
      <c r="J19" s="1">
        <v>135369.34</v>
      </c>
      <c r="K19" s="1">
        <v>125298.05</v>
      </c>
      <c r="L19" s="1">
        <v>126681.59</v>
      </c>
      <c r="M19" s="1">
        <v>206148.48000000001</v>
      </c>
      <c r="N19" s="1">
        <f t="shared" si="0"/>
        <v>1523614.9900000002</v>
      </c>
    </row>
    <row r="20" spans="1:14" x14ac:dyDescent="0.2">
      <c r="A20" s="75" t="s">
        <v>25</v>
      </c>
      <c r="B20" s="1">
        <v>9480741.4499999993</v>
      </c>
      <c r="C20" s="76">
        <f>9577379.75-287572.09</f>
        <v>9289807.6600000001</v>
      </c>
      <c r="D20" s="1">
        <v>9650796.4100000001</v>
      </c>
      <c r="E20" s="1">
        <v>9272395.5399999991</v>
      </c>
      <c r="F20" s="1">
        <v>8910318.5700000003</v>
      </c>
      <c r="G20" s="1">
        <v>10970769.699999999</v>
      </c>
      <c r="H20" s="1">
        <v>8108647.8499999996</v>
      </c>
      <c r="I20" s="1">
        <v>8595332.1999999993</v>
      </c>
      <c r="J20" s="1">
        <v>9824361.5199999996</v>
      </c>
      <c r="K20" s="1">
        <v>9287125.2300000004</v>
      </c>
      <c r="L20" s="1">
        <v>9358328.6999999993</v>
      </c>
      <c r="M20" s="1">
        <v>10627466.439999999</v>
      </c>
      <c r="N20" s="1">
        <f t="shared" si="0"/>
        <v>113376091.27</v>
      </c>
    </row>
    <row r="21" spans="1:14" ht="13.5" thickBot="1" x14ac:dyDescent="0.25">
      <c r="A21" s="75" t="s">
        <v>26</v>
      </c>
      <c r="B21" s="77">
        <v>340590.57</v>
      </c>
      <c r="C21" s="77">
        <v>314723.49</v>
      </c>
      <c r="D21" s="77">
        <v>336835.99</v>
      </c>
      <c r="E21" s="77">
        <v>264781.46000000002</v>
      </c>
      <c r="F21" s="77">
        <v>337771.26</v>
      </c>
      <c r="G21" s="77">
        <v>270573</v>
      </c>
      <c r="H21" s="77">
        <v>242537.5</v>
      </c>
      <c r="I21" s="77">
        <v>238601.2</v>
      </c>
      <c r="J21" s="77">
        <v>271250.71999999997</v>
      </c>
      <c r="K21" s="77">
        <v>276967.33</v>
      </c>
      <c r="L21" s="77">
        <v>237742.56</v>
      </c>
      <c r="M21" s="77">
        <v>306950.87</v>
      </c>
      <c r="N21" s="77">
        <f t="shared" si="0"/>
        <v>3439325.9500000007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" t="s">
        <v>9</v>
      </c>
      <c r="B23" s="1">
        <f>SUM(B5:B22)</f>
        <v>66929829.199999996</v>
      </c>
      <c r="C23" s="1">
        <f>SUM(C5:C22)</f>
        <v>64825846.880000018</v>
      </c>
      <c r="D23" s="1">
        <f t="shared" ref="D23:K23" si="1">SUM(D5:D22)</f>
        <v>67361434.599999994</v>
      </c>
      <c r="E23" s="1">
        <f t="shared" si="1"/>
        <v>66344483.310000002</v>
      </c>
      <c r="F23" s="1">
        <f>SUM(F5:F22)</f>
        <v>65384043.070000008</v>
      </c>
      <c r="G23" s="1">
        <f t="shared" si="1"/>
        <v>76404492.129999995</v>
      </c>
      <c r="H23" s="1">
        <f t="shared" si="1"/>
        <v>60527852.009999998</v>
      </c>
      <c r="I23" s="1">
        <f t="shared" si="1"/>
        <v>62819485.810000002</v>
      </c>
      <c r="J23" s="1">
        <f t="shared" si="1"/>
        <v>73054018.390000001</v>
      </c>
      <c r="K23" s="1">
        <f t="shared" si="1"/>
        <v>66755553.210000008</v>
      </c>
      <c r="L23" s="1">
        <f>SUM(L5:L22)</f>
        <v>68548187.870000005</v>
      </c>
      <c r="M23" s="1">
        <f>SUM(M5:M22)</f>
        <v>73745504.429999992</v>
      </c>
      <c r="N23" s="1">
        <f>SUM(N5:N22)</f>
        <v>812700730.91000021</v>
      </c>
    </row>
    <row r="24" spans="1:14" x14ac:dyDescent="0.2">
      <c r="A24" s="15" t="s">
        <v>253</v>
      </c>
      <c r="B24" s="1">
        <v>6395613.7400000002</v>
      </c>
      <c r="C24" s="1">
        <v>6368672.8399999999</v>
      </c>
      <c r="D24" s="1">
        <v>7734692.29</v>
      </c>
      <c r="E24" s="1">
        <v>7559807</v>
      </c>
      <c r="F24" s="1">
        <v>7156904.6699999999</v>
      </c>
      <c r="G24" s="1">
        <v>10730329.77</v>
      </c>
      <c r="H24" s="1">
        <v>6282814.54</v>
      </c>
      <c r="I24" s="4">
        <v>6174853.46</v>
      </c>
      <c r="J24" s="1">
        <v>7966431.7999999998</v>
      </c>
      <c r="K24" s="1">
        <v>6918320.04</v>
      </c>
      <c r="L24" s="1">
        <v>6559195.1799999997</v>
      </c>
      <c r="M24" s="1">
        <v>7951641.0999999996</v>
      </c>
      <c r="N24" s="1">
        <f>SUM(B24:M24)</f>
        <v>87799276.430000007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3"/>
      <c r="I35" s="33"/>
    </row>
    <row r="36" spans="8:9" x14ac:dyDescent="0.2">
      <c r="H36" s="33"/>
      <c r="I36" s="33"/>
    </row>
    <row r="37" spans="8:9" x14ac:dyDescent="0.2">
      <c r="H37" s="33"/>
      <c r="I37" s="33"/>
    </row>
    <row r="38" spans="8:9" x14ac:dyDescent="0.2">
      <c r="H38" s="33"/>
      <c r="I38" s="33"/>
    </row>
    <row r="39" spans="8:9" x14ac:dyDescent="0.2">
      <c r="H39" s="33"/>
      <c r="I39" s="33"/>
    </row>
    <row r="40" spans="8:9" x14ac:dyDescent="0.2">
      <c r="H40" s="33"/>
      <c r="I40" s="33"/>
    </row>
    <row r="41" spans="8:9" x14ac:dyDescent="0.2">
      <c r="H41" s="33"/>
      <c r="I41" s="33"/>
    </row>
    <row r="42" spans="8:9" x14ac:dyDescent="0.2">
      <c r="H42" s="33"/>
      <c r="I42" s="33"/>
    </row>
    <row r="43" spans="8:9" x14ac:dyDescent="0.2">
      <c r="H43" s="33"/>
      <c r="I43" s="33"/>
    </row>
    <row r="44" spans="8:9" x14ac:dyDescent="0.2">
      <c r="H44" s="33"/>
      <c r="I44" s="33"/>
    </row>
    <row r="45" spans="8:9" x14ac:dyDescent="0.2">
      <c r="H45" s="33"/>
      <c r="I45" s="33"/>
    </row>
    <row r="46" spans="8:9" x14ac:dyDescent="0.2">
      <c r="H46" s="33"/>
      <c r="I46" s="33"/>
    </row>
    <row r="47" spans="8:9" x14ac:dyDescent="0.2">
      <c r="H47" s="33"/>
      <c r="I47" s="33"/>
    </row>
    <row r="48" spans="8:9" x14ac:dyDescent="0.2">
      <c r="H48" s="33"/>
      <c r="I48" s="33"/>
    </row>
    <row r="49" spans="8:9" x14ac:dyDescent="0.2">
      <c r="H49" s="33"/>
      <c r="I49" s="33"/>
    </row>
    <row r="50" spans="8:9" x14ac:dyDescent="0.2">
      <c r="H50" s="33"/>
      <c r="I50" s="33"/>
    </row>
    <row r="51" spans="8:9" x14ac:dyDescent="0.2">
      <c r="H51" s="33"/>
      <c r="I51" s="33"/>
    </row>
    <row r="52" spans="8:9" x14ac:dyDescent="0.2">
      <c r="H52" s="33"/>
      <c r="I52" s="33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A38" sqref="A38"/>
    </sheetView>
  </sheetViews>
  <sheetFormatPr defaultRowHeight="12.75" x14ac:dyDescent="0.2"/>
  <cols>
    <col min="1" max="1" width="13.42578125" style="15" customWidth="1"/>
    <col min="2" max="6" width="13.85546875" style="15" bestFit="1" customWidth="1"/>
    <col min="7" max="7" width="14" style="15" bestFit="1" customWidth="1"/>
    <col min="8" max="9" width="13.85546875" style="15" bestFit="1" customWidth="1"/>
    <col min="10" max="13" width="14" style="15" bestFit="1" customWidth="1"/>
    <col min="14" max="14" width="13.5703125" style="15" customWidth="1"/>
    <col min="15" max="256" width="9.140625" style="15"/>
    <col min="257" max="257" width="13.42578125" style="15" customWidth="1"/>
    <col min="258" max="262" width="13.85546875" style="15" bestFit="1" customWidth="1"/>
    <col min="263" max="263" width="14" style="15" bestFit="1" customWidth="1"/>
    <col min="264" max="265" width="13.85546875" style="15" bestFit="1" customWidth="1"/>
    <col min="266" max="269" width="14" style="15" bestFit="1" customWidth="1"/>
    <col min="270" max="270" width="13.5703125" style="15" customWidth="1"/>
    <col min="271" max="512" width="9.140625" style="15"/>
    <col min="513" max="513" width="13.42578125" style="15" customWidth="1"/>
    <col min="514" max="518" width="13.85546875" style="15" bestFit="1" customWidth="1"/>
    <col min="519" max="519" width="14" style="15" bestFit="1" customWidth="1"/>
    <col min="520" max="521" width="13.85546875" style="15" bestFit="1" customWidth="1"/>
    <col min="522" max="525" width="14" style="15" bestFit="1" customWidth="1"/>
    <col min="526" max="526" width="13.5703125" style="15" customWidth="1"/>
    <col min="527" max="768" width="9.140625" style="15"/>
    <col min="769" max="769" width="13.42578125" style="15" customWidth="1"/>
    <col min="770" max="774" width="13.85546875" style="15" bestFit="1" customWidth="1"/>
    <col min="775" max="775" width="14" style="15" bestFit="1" customWidth="1"/>
    <col min="776" max="777" width="13.85546875" style="15" bestFit="1" customWidth="1"/>
    <col min="778" max="781" width="14" style="15" bestFit="1" customWidth="1"/>
    <col min="782" max="782" width="13.5703125" style="15" customWidth="1"/>
    <col min="783" max="1024" width="9.140625" style="15"/>
    <col min="1025" max="1025" width="13.42578125" style="15" customWidth="1"/>
    <col min="1026" max="1030" width="13.85546875" style="15" bestFit="1" customWidth="1"/>
    <col min="1031" max="1031" width="14" style="15" bestFit="1" customWidth="1"/>
    <col min="1032" max="1033" width="13.85546875" style="15" bestFit="1" customWidth="1"/>
    <col min="1034" max="1037" width="14" style="15" bestFit="1" customWidth="1"/>
    <col min="1038" max="1038" width="13.5703125" style="15" customWidth="1"/>
    <col min="1039" max="1280" width="9.140625" style="15"/>
    <col min="1281" max="1281" width="13.42578125" style="15" customWidth="1"/>
    <col min="1282" max="1286" width="13.85546875" style="15" bestFit="1" customWidth="1"/>
    <col min="1287" max="1287" width="14" style="15" bestFit="1" customWidth="1"/>
    <col min="1288" max="1289" width="13.85546875" style="15" bestFit="1" customWidth="1"/>
    <col min="1290" max="1293" width="14" style="15" bestFit="1" customWidth="1"/>
    <col min="1294" max="1294" width="13.5703125" style="15" customWidth="1"/>
    <col min="1295" max="1536" width="9.140625" style="15"/>
    <col min="1537" max="1537" width="13.42578125" style="15" customWidth="1"/>
    <col min="1538" max="1542" width="13.85546875" style="15" bestFit="1" customWidth="1"/>
    <col min="1543" max="1543" width="14" style="15" bestFit="1" customWidth="1"/>
    <col min="1544" max="1545" width="13.85546875" style="15" bestFit="1" customWidth="1"/>
    <col min="1546" max="1549" width="14" style="15" bestFit="1" customWidth="1"/>
    <col min="1550" max="1550" width="13.5703125" style="15" customWidth="1"/>
    <col min="1551" max="1792" width="9.140625" style="15"/>
    <col min="1793" max="1793" width="13.42578125" style="15" customWidth="1"/>
    <col min="1794" max="1798" width="13.85546875" style="15" bestFit="1" customWidth="1"/>
    <col min="1799" max="1799" width="14" style="15" bestFit="1" customWidth="1"/>
    <col min="1800" max="1801" width="13.85546875" style="15" bestFit="1" customWidth="1"/>
    <col min="1802" max="1805" width="14" style="15" bestFit="1" customWidth="1"/>
    <col min="1806" max="1806" width="13.5703125" style="15" customWidth="1"/>
    <col min="1807" max="2048" width="9.140625" style="15"/>
    <col min="2049" max="2049" width="13.42578125" style="15" customWidth="1"/>
    <col min="2050" max="2054" width="13.85546875" style="15" bestFit="1" customWidth="1"/>
    <col min="2055" max="2055" width="14" style="15" bestFit="1" customWidth="1"/>
    <col min="2056" max="2057" width="13.85546875" style="15" bestFit="1" customWidth="1"/>
    <col min="2058" max="2061" width="14" style="15" bestFit="1" customWidth="1"/>
    <col min="2062" max="2062" width="13.5703125" style="15" customWidth="1"/>
    <col min="2063" max="2304" width="9.140625" style="15"/>
    <col min="2305" max="2305" width="13.42578125" style="15" customWidth="1"/>
    <col min="2306" max="2310" width="13.85546875" style="15" bestFit="1" customWidth="1"/>
    <col min="2311" max="2311" width="14" style="15" bestFit="1" customWidth="1"/>
    <col min="2312" max="2313" width="13.85546875" style="15" bestFit="1" customWidth="1"/>
    <col min="2314" max="2317" width="14" style="15" bestFit="1" customWidth="1"/>
    <col min="2318" max="2318" width="13.5703125" style="15" customWidth="1"/>
    <col min="2319" max="2560" width="9.140625" style="15"/>
    <col min="2561" max="2561" width="13.42578125" style="15" customWidth="1"/>
    <col min="2562" max="2566" width="13.85546875" style="15" bestFit="1" customWidth="1"/>
    <col min="2567" max="2567" width="14" style="15" bestFit="1" customWidth="1"/>
    <col min="2568" max="2569" width="13.85546875" style="15" bestFit="1" customWidth="1"/>
    <col min="2570" max="2573" width="14" style="15" bestFit="1" customWidth="1"/>
    <col min="2574" max="2574" width="13.5703125" style="15" customWidth="1"/>
    <col min="2575" max="2816" width="9.140625" style="15"/>
    <col min="2817" max="2817" width="13.42578125" style="15" customWidth="1"/>
    <col min="2818" max="2822" width="13.85546875" style="15" bestFit="1" customWidth="1"/>
    <col min="2823" max="2823" width="14" style="15" bestFit="1" customWidth="1"/>
    <col min="2824" max="2825" width="13.85546875" style="15" bestFit="1" customWidth="1"/>
    <col min="2826" max="2829" width="14" style="15" bestFit="1" customWidth="1"/>
    <col min="2830" max="2830" width="13.5703125" style="15" customWidth="1"/>
    <col min="2831" max="3072" width="9.140625" style="15"/>
    <col min="3073" max="3073" width="13.42578125" style="15" customWidth="1"/>
    <col min="3074" max="3078" width="13.85546875" style="15" bestFit="1" customWidth="1"/>
    <col min="3079" max="3079" width="14" style="15" bestFit="1" customWidth="1"/>
    <col min="3080" max="3081" width="13.85546875" style="15" bestFit="1" customWidth="1"/>
    <col min="3082" max="3085" width="14" style="15" bestFit="1" customWidth="1"/>
    <col min="3086" max="3086" width="13.5703125" style="15" customWidth="1"/>
    <col min="3087" max="3328" width="9.140625" style="15"/>
    <col min="3329" max="3329" width="13.42578125" style="15" customWidth="1"/>
    <col min="3330" max="3334" width="13.85546875" style="15" bestFit="1" customWidth="1"/>
    <col min="3335" max="3335" width="14" style="15" bestFit="1" customWidth="1"/>
    <col min="3336" max="3337" width="13.85546875" style="15" bestFit="1" customWidth="1"/>
    <col min="3338" max="3341" width="14" style="15" bestFit="1" customWidth="1"/>
    <col min="3342" max="3342" width="13.5703125" style="15" customWidth="1"/>
    <col min="3343" max="3584" width="9.140625" style="15"/>
    <col min="3585" max="3585" width="13.42578125" style="15" customWidth="1"/>
    <col min="3586" max="3590" width="13.85546875" style="15" bestFit="1" customWidth="1"/>
    <col min="3591" max="3591" width="14" style="15" bestFit="1" customWidth="1"/>
    <col min="3592" max="3593" width="13.85546875" style="15" bestFit="1" customWidth="1"/>
    <col min="3594" max="3597" width="14" style="15" bestFit="1" customWidth="1"/>
    <col min="3598" max="3598" width="13.5703125" style="15" customWidth="1"/>
    <col min="3599" max="3840" width="9.140625" style="15"/>
    <col min="3841" max="3841" width="13.42578125" style="15" customWidth="1"/>
    <col min="3842" max="3846" width="13.85546875" style="15" bestFit="1" customWidth="1"/>
    <col min="3847" max="3847" width="14" style="15" bestFit="1" customWidth="1"/>
    <col min="3848" max="3849" width="13.85546875" style="15" bestFit="1" customWidth="1"/>
    <col min="3850" max="3853" width="14" style="15" bestFit="1" customWidth="1"/>
    <col min="3854" max="3854" width="13.5703125" style="15" customWidth="1"/>
    <col min="3855" max="4096" width="9.140625" style="15"/>
    <col min="4097" max="4097" width="13.42578125" style="15" customWidth="1"/>
    <col min="4098" max="4102" width="13.85546875" style="15" bestFit="1" customWidth="1"/>
    <col min="4103" max="4103" width="14" style="15" bestFit="1" customWidth="1"/>
    <col min="4104" max="4105" width="13.85546875" style="15" bestFit="1" customWidth="1"/>
    <col min="4106" max="4109" width="14" style="15" bestFit="1" customWidth="1"/>
    <col min="4110" max="4110" width="13.5703125" style="15" customWidth="1"/>
    <col min="4111" max="4352" width="9.140625" style="15"/>
    <col min="4353" max="4353" width="13.42578125" style="15" customWidth="1"/>
    <col min="4354" max="4358" width="13.85546875" style="15" bestFit="1" customWidth="1"/>
    <col min="4359" max="4359" width="14" style="15" bestFit="1" customWidth="1"/>
    <col min="4360" max="4361" width="13.85546875" style="15" bestFit="1" customWidth="1"/>
    <col min="4362" max="4365" width="14" style="15" bestFit="1" customWidth="1"/>
    <col min="4366" max="4366" width="13.5703125" style="15" customWidth="1"/>
    <col min="4367" max="4608" width="9.140625" style="15"/>
    <col min="4609" max="4609" width="13.42578125" style="15" customWidth="1"/>
    <col min="4610" max="4614" width="13.85546875" style="15" bestFit="1" customWidth="1"/>
    <col min="4615" max="4615" width="14" style="15" bestFit="1" customWidth="1"/>
    <col min="4616" max="4617" width="13.85546875" style="15" bestFit="1" customWidth="1"/>
    <col min="4618" max="4621" width="14" style="15" bestFit="1" customWidth="1"/>
    <col min="4622" max="4622" width="13.5703125" style="15" customWidth="1"/>
    <col min="4623" max="4864" width="9.140625" style="15"/>
    <col min="4865" max="4865" width="13.42578125" style="15" customWidth="1"/>
    <col min="4866" max="4870" width="13.85546875" style="15" bestFit="1" customWidth="1"/>
    <col min="4871" max="4871" width="14" style="15" bestFit="1" customWidth="1"/>
    <col min="4872" max="4873" width="13.85546875" style="15" bestFit="1" customWidth="1"/>
    <col min="4874" max="4877" width="14" style="15" bestFit="1" customWidth="1"/>
    <col min="4878" max="4878" width="13.5703125" style="15" customWidth="1"/>
    <col min="4879" max="5120" width="9.140625" style="15"/>
    <col min="5121" max="5121" width="13.42578125" style="15" customWidth="1"/>
    <col min="5122" max="5126" width="13.85546875" style="15" bestFit="1" customWidth="1"/>
    <col min="5127" max="5127" width="14" style="15" bestFit="1" customWidth="1"/>
    <col min="5128" max="5129" width="13.85546875" style="15" bestFit="1" customWidth="1"/>
    <col min="5130" max="5133" width="14" style="15" bestFit="1" customWidth="1"/>
    <col min="5134" max="5134" width="13.5703125" style="15" customWidth="1"/>
    <col min="5135" max="5376" width="9.140625" style="15"/>
    <col min="5377" max="5377" width="13.42578125" style="15" customWidth="1"/>
    <col min="5378" max="5382" width="13.85546875" style="15" bestFit="1" customWidth="1"/>
    <col min="5383" max="5383" width="14" style="15" bestFit="1" customWidth="1"/>
    <col min="5384" max="5385" width="13.85546875" style="15" bestFit="1" customWidth="1"/>
    <col min="5386" max="5389" width="14" style="15" bestFit="1" customWidth="1"/>
    <col min="5390" max="5390" width="13.5703125" style="15" customWidth="1"/>
    <col min="5391" max="5632" width="9.140625" style="15"/>
    <col min="5633" max="5633" width="13.42578125" style="15" customWidth="1"/>
    <col min="5634" max="5638" width="13.85546875" style="15" bestFit="1" customWidth="1"/>
    <col min="5639" max="5639" width="14" style="15" bestFit="1" customWidth="1"/>
    <col min="5640" max="5641" width="13.85546875" style="15" bestFit="1" customWidth="1"/>
    <col min="5642" max="5645" width="14" style="15" bestFit="1" customWidth="1"/>
    <col min="5646" max="5646" width="13.5703125" style="15" customWidth="1"/>
    <col min="5647" max="5888" width="9.140625" style="15"/>
    <col min="5889" max="5889" width="13.42578125" style="15" customWidth="1"/>
    <col min="5890" max="5894" width="13.85546875" style="15" bestFit="1" customWidth="1"/>
    <col min="5895" max="5895" width="14" style="15" bestFit="1" customWidth="1"/>
    <col min="5896" max="5897" width="13.85546875" style="15" bestFit="1" customWidth="1"/>
    <col min="5898" max="5901" width="14" style="15" bestFit="1" customWidth="1"/>
    <col min="5902" max="5902" width="13.5703125" style="15" customWidth="1"/>
    <col min="5903" max="6144" width="9.140625" style="15"/>
    <col min="6145" max="6145" width="13.42578125" style="15" customWidth="1"/>
    <col min="6146" max="6150" width="13.85546875" style="15" bestFit="1" customWidth="1"/>
    <col min="6151" max="6151" width="14" style="15" bestFit="1" customWidth="1"/>
    <col min="6152" max="6153" width="13.85546875" style="15" bestFit="1" customWidth="1"/>
    <col min="6154" max="6157" width="14" style="15" bestFit="1" customWidth="1"/>
    <col min="6158" max="6158" width="13.5703125" style="15" customWidth="1"/>
    <col min="6159" max="6400" width="9.140625" style="15"/>
    <col min="6401" max="6401" width="13.42578125" style="15" customWidth="1"/>
    <col min="6402" max="6406" width="13.85546875" style="15" bestFit="1" customWidth="1"/>
    <col min="6407" max="6407" width="14" style="15" bestFit="1" customWidth="1"/>
    <col min="6408" max="6409" width="13.85546875" style="15" bestFit="1" customWidth="1"/>
    <col min="6410" max="6413" width="14" style="15" bestFit="1" customWidth="1"/>
    <col min="6414" max="6414" width="13.5703125" style="15" customWidth="1"/>
    <col min="6415" max="6656" width="9.140625" style="15"/>
    <col min="6657" max="6657" width="13.42578125" style="15" customWidth="1"/>
    <col min="6658" max="6662" width="13.85546875" style="15" bestFit="1" customWidth="1"/>
    <col min="6663" max="6663" width="14" style="15" bestFit="1" customWidth="1"/>
    <col min="6664" max="6665" width="13.85546875" style="15" bestFit="1" customWidth="1"/>
    <col min="6666" max="6669" width="14" style="15" bestFit="1" customWidth="1"/>
    <col min="6670" max="6670" width="13.5703125" style="15" customWidth="1"/>
    <col min="6671" max="6912" width="9.140625" style="15"/>
    <col min="6913" max="6913" width="13.42578125" style="15" customWidth="1"/>
    <col min="6914" max="6918" width="13.85546875" style="15" bestFit="1" customWidth="1"/>
    <col min="6919" max="6919" width="14" style="15" bestFit="1" customWidth="1"/>
    <col min="6920" max="6921" width="13.85546875" style="15" bestFit="1" customWidth="1"/>
    <col min="6922" max="6925" width="14" style="15" bestFit="1" customWidth="1"/>
    <col min="6926" max="6926" width="13.5703125" style="15" customWidth="1"/>
    <col min="6927" max="7168" width="9.140625" style="15"/>
    <col min="7169" max="7169" width="13.42578125" style="15" customWidth="1"/>
    <col min="7170" max="7174" width="13.85546875" style="15" bestFit="1" customWidth="1"/>
    <col min="7175" max="7175" width="14" style="15" bestFit="1" customWidth="1"/>
    <col min="7176" max="7177" width="13.85546875" style="15" bestFit="1" customWidth="1"/>
    <col min="7178" max="7181" width="14" style="15" bestFit="1" customWidth="1"/>
    <col min="7182" max="7182" width="13.5703125" style="15" customWidth="1"/>
    <col min="7183" max="7424" width="9.140625" style="15"/>
    <col min="7425" max="7425" width="13.42578125" style="15" customWidth="1"/>
    <col min="7426" max="7430" width="13.85546875" style="15" bestFit="1" customWidth="1"/>
    <col min="7431" max="7431" width="14" style="15" bestFit="1" customWidth="1"/>
    <col min="7432" max="7433" width="13.85546875" style="15" bestFit="1" customWidth="1"/>
    <col min="7434" max="7437" width="14" style="15" bestFit="1" customWidth="1"/>
    <col min="7438" max="7438" width="13.5703125" style="15" customWidth="1"/>
    <col min="7439" max="7680" width="9.140625" style="15"/>
    <col min="7681" max="7681" width="13.42578125" style="15" customWidth="1"/>
    <col min="7682" max="7686" width="13.85546875" style="15" bestFit="1" customWidth="1"/>
    <col min="7687" max="7687" width="14" style="15" bestFit="1" customWidth="1"/>
    <col min="7688" max="7689" width="13.85546875" style="15" bestFit="1" customWidth="1"/>
    <col min="7690" max="7693" width="14" style="15" bestFit="1" customWidth="1"/>
    <col min="7694" max="7694" width="13.5703125" style="15" customWidth="1"/>
    <col min="7695" max="7936" width="9.140625" style="15"/>
    <col min="7937" max="7937" width="13.42578125" style="15" customWidth="1"/>
    <col min="7938" max="7942" width="13.85546875" style="15" bestFit="1" customWidth="1"/>
    <col min="7943" max="7943" width="14" style="15" bestFit="1" customWidth="1"/>
    <col min="7944" max="7945" width="13.85546875" style="15" bestFit="1" customWidth="1"/>
    <col min="7946" max="7949" width="14" style="15" bestFit="1" customWidth="1"/>
    <col min="7950" max="7950" width="13.5703125" style="15" customWidth="1"/>
    <col min="7951" max="8192" width="9.140625" style="15"/>
    <col min="8193" max="8193" width="13.42578125" style="15" customWidth="1"/>
    <col min="8194" max="8198" width="13.85546875" style="15" bestFit="1" customWidth="1"/>
    <col min="8199" max="8199" width="14" style="15" bestFit="1" customWidth="1"/>
    <col min="8200" max="8201" width="13.85546875" style="15" bestFit="1" customWidth="1"/>
    <col min="8202" max="8205" width="14" style="15" bestFit="1" customWidth="1"/>
    <col min="8206" max="8206" width="13.5703125" style="15" customWidth="1"/>
    <col min="8207" max="8448" width="9.140625" style="15"/>
    <col min="8449" max="8449" width="13.42578125" style="15" customWidth="1"/>
    <col min="8450" max="8454" width="13.85546875" style="15" bestFit="1" customWidth="1"/>
    <col min="8455" max="8455" width="14" style="15" bestFit="1" customWidth="1"/>
    <col min="8456" max="8457" width="13.85546875" style="15" bestFit="1" customWidth="1"/>
    <col min="8458" max="8461" width="14" style="15" bestFit="1" customWidth="1"/>
    <col min="8462" max="8462" width="13.5703125" style="15" customWidth="1"/>
    <col min="8463" max="8704" width="9.140625" style="15"/>
    <col min="8705" max="8705" width="13.42578125" style="15" customWidth="1"/>
    <col min="8706" max="8710" width="13.85546875" style="15" bestFit="1" customWidth="1"/>
    <col min="8711" max="8711" width="14" style="15" bestFit="1" customWidth="1"/>
    <col min="8712" max="8713" width="13.85546875" style="15" bestFit="1" customWidth="1"/>
    <col min="8714" max="8717" width="14" style="15" bestFit="1" customWidth="1"/>
    <col min="8718" max="8718" width="13.5703125" style="15" customWidth="1"/>
    <col min="8719" max="8960" width="9.140625" style="15"/>
    <col min="8961" max="8961" width="13.42578125" style="15" customWidth="1"/>
    <col min="8962" max="8966" width="13.85546875" style="15" bestFit="1" customWidth="1"/>
    <col min="8967" max="8967" width="14" style="15" bestFit="1" customWidth="1"/>
    <col min="8968" max="8969" width="13.85546875" style="15" bestFit="1" customWidth="1"/>
    <col min="8970" max="8973" width="14" style="15" bestFit="1" customWidth="1"/>
    <col min="8974" max="8974" width="13.5703125" style="15" customWidth="1"/>
    <col min="8975" max="9216" width="9.140625" style="15"/>
    <col min="9217" max="9217" width="13.42578125" style="15" customWidth="1"/>
    <col min="9218" max="9222" width="13.85546875" style="15" bestFit="1" customWidth="1"/>
    <col min="9223" max="9223" width="14" style="15" bestFit="1" customWidth="1"/>
    <col min="9224" max="9225" width="13.85546875" style="15" bestFit="1" customWidth="1"/>
    <col min="9226" max="9229" width="14" style="15" bestFit="1" customWidth="1"/>
    <col min="9230" max="9230" width="13.5703125" style="15" customWidth="1"/>
    <col min="9231" max="9472" width="9.140625" style="15"/>
    <col min="9473" max="9473" width="13.42578125" style="15" customWidth="1"/>
    <col min="9474" max="9478" width="13.85546875" style="15" bestFit="1" customWidth="1"/>
    <col min="9479" max="9479" width="14" style="15" bestFit="1" customWidth="1"/>
    <col min="9480" max="9481" width="13.85546875" style="15" bestFit="1" customWidth="1"/>
    <col min="9482" max="9485" width="14" style="15" bestFit="1" customWidth="1"/>
    <col min="9486" max="9486" width="13.5703125" style="15" customWidth="1"/>
    <col min="9487" max="9728" width="9.140625" style="15"/>
    <col min="9729" max="9729" width="13.42578125" style="15" customWidth="1"/>
    <col min="9730" max="9734" width="13.85546875" style="15" bestFit="1" customWidth="1"/>
    <col min="9735" max="9735" width="14" style="15" bestFit="1" customWidth="1"/>
    <col min="9736" max="9737" width="13.85546875" style="15" bestFit="1" customWidth="1"/>
    <col min="9738" max="9741" width="14" style="15" bestFit="1" customWidth="1"/>
    <col min="9742" max="9742" width="13.5703125" style="15" customWidth="1"/>
    <col min="9743" max="9984" width="9.140625" style="15"/>
    <col min="9985" max="9985" width="13.42578125" style="15" customWidth="1"/>
    <col min="9986" max="9990" width="13.85546875" style="15" bestFit="1" customWidth="1"/>
    <col min="9991" max="9991" width="14" style="15" bestFit="1" customWidth="1"/>
    <col min="9992" max="9993" width="13.85546875" style="15" bestFit="1" customWidth="1"/>
    <col min="9994" max="9997" width="14" style="15" bestFit="1" customWidth="1"/>
    <col min="9998" max="9998" width="13.5703125" style="15" customWidth="1"/>
    <col min="9999" max="10240" width="9.140625" style="15"/>
    <col min="10241" max="10241" width="13.42578125" style="15" customWidth="1"/>
    <col min="10242" max="10246" width="13.85546875" style="15" bestFit="1" customWidth="1"/>
    <col min="10247" max="10247" width="14" style="15" bestFit="1" customWidth="1"/>
    <col min="10248" max="10249" width="13.85546875" style="15" bestFit="1" customWidth="1"/>
    <col min="10250" max="10253" width="14" style="15" bestFit="1" customWidth="1"/>
    <col min="10254" max="10254" width="13.5703125" style="15" customWidth="1"/>
    <col min="10255" max="10496" width="9.140625" style="15"/>
    <col min="10497" max="10497" width="13.42578125" style="15" customWidth="1"/>
    <col min="10498" max="10502" width="13.85546875" style="15" bestFit="1" customWidth="1"/>
    <col min="10503" max="10503" width="14" style="15" bestFit="1" customWidth="1"/>
    <col min="10504" max="10505" width="13.85546875" style="15" bestFit="1" customWidth="1"/>
    <col min="10506" max="10509" width="14" style="15" bestFit="1" customWidth="1"/>
    <col min="10510" max="10510" width="13.5703125" style="15" customWidth="1"/>
    <col min="10511" max="10752" width="9.140625" style="15"/>
    <col min="10753" max="10753" width="13.42578125" style="15" customWidth="1"/>
    <col min="10754" max="10758" width="13.85546875" style="15" bestFit="1" customWidth="1"/>
    <col min="10759" max="10759" width="14" style="15" bestFit="1" customWidth="1"/>
    <col min="10760" max="10761" width="13.85546875" style="15" bestFit="1" customWidth="1"/>
    <col min="10762" max="10765" width="14" style="15" bestFit="1" customWidth="1"/>
    <col min="10766" max="10766" width="13.5703125" style="15" customWidth="1"/>
    <col min="10767" max="11008" width="9.140625" style="15"/>
    <col min="11009" max="11009" width="13.42578125" style="15" customWidth="1"/>
    <col min="11010" max="11014" width="13.85546875" style="15" bestFit="1" customWidth="1"/>
    <col min="11015" max="11015" width="14" style="15" bestFit="1" customWidth="1"/>
    <col min="11016" max="11017" width="13.85546875" style="15" bestFit="1" customWidth="1"/>
    <col min="11018" max="11021" width="14" style="15" bestFit="1" customWidth="1"/>
    <col min="11022" max="11022" width="13.5703125" style="15" customWidth="1"/>
    <col min="11023" max="11264" width="9.140625" style="15"/>
    <col min="11265" max="11265" width="13.42578125" style="15" customWidth="1"/>
    <col min="11266" max="11270" width="13.85546875" style="15" bestFit="1" customWidth="1"/>
    <col min="11271" max="11271" width="14" style="15" bestFit="1" customWidth="1"/>
    <col min="11272" max="11273" width="13.85546875" style="15" bestFit="1" customWidth="1"/>
    <col min="11274" max="11277" width="14" style="15" bestFit="1" customWidth="1"/>
    <col min="11278" max="11278" width="13.5703125" style="15" customWidth="1"/>
    <col min="11279" max="11520" width="9.140625" style="15"/>
    <col min="11521" max="11521" width="13.42578125" style="15" customWidth="1"/>
    <col min="11522" max="11526" width="13.85546875" style="15" bestFit="1" customWidth="1"/>
    <col min="11527" max="11527" width="14" style="15" bestFit="1" customWidth="1"/>
    <col min="11528" max="11529" width="13.85546875" style="15" bestFit="1" customWidth="1"/>
    <col min="11530" max="11533" width="14" style="15" bestFit="1" customWidth="1"/>
    <col min="11534" max="11534" width="13.5703125" style="15" customWidth="1"/>
    <col min="11535" max="11776" width="9.140625" style="15"/>
    <col min="11777" max="11777" width="13.42578125" style="15" customWidth="1"/>
    <col min="11778" max="11782" width="13.85546875" style="15" bestFit="1" customWidth="1"/>
    <col min="11783" max="11783" width="14" style="15" bestFit="1" customWidth="1"/>
    <col min="11784" max="11785" width="13.85546875" style="15" bestFit="1" customWidth="1"/>
    <col min="11786" max="11789" width="14" style="15" bestFit="1" customWidth="1"/>
    <col min="11790" max="11790" width="13.5703125" style="15" customWidth="1"/>
    <col min="11791" max="12032" width="9.140625" style="15"/>
    <col min="12033" max="12033" width="13.42578125" style="15" customWidth="1"/>
    <col min="12034" max="12038" width="13.85546875" style="15" bestFit="1" customWidth="1"/>
    <col min="12039" max="12039" width="14" style="15" bestFit="1" customWidth="1"/>
    <col min="12040" max="12041" width="13.85546875" style="15" bestFit="1" customWidth="1"/>
    <col min="12042" max="12045" width="14" style="15" bestFit="1" customWidth="1"/>
    <col min="12046" max="12046" width="13.5703125" style="15" customWidth="1"/>
    <col min="12047" max="12288" width="9.140625" style="15"/>
    <col min="12289" max="12289" width="13.42578125" style="15" customWidth="1"/>
    <col min="12290" max="12294" width="13.85546875" style="15" bestFit="1" customWidth="1"/>
    <col min="12295" max="12295" width="14" style="15" bestFit="1" customWidth="1"/>
    <col min="12296" max="12297" width="13.85546875" style="15" bestFit="1" customWidth="1"/>
    <col min="12298" max="12301" width="14" style="15" bestFit="1" customWidth="1"/>
    <col min="12302" max="12302" width="13.5703125" style="15" customWidth="1"/>
    <col min="12303" max="12544" width="9.140625" style="15"/>
    <col min="12545" max="12545" width="13.42578125" style="15" customWidth="1"/>
    <col min="12546" max="12550" width="13.85546875" style="15" bestFit="1" customWidth="1"/>
    <col min="12551" max="12551" width="14" style="15" bestFit="1" customWidth="1"/>
    <col min="12552" max="12553" width="13.85546875" style="15" bestFit="1" customWidth="1"/>
    <col min="12554" max="12557" width="14" style="15" bestFit="1" customWidth="1"/>
    <col min="12558" max="12558" width="13.5703125" style="15" customWidth="1"/>
    <col min="12559" max="12800" width="9.140625" style="15"/>
    <col min="12801" max="12801" width="13.42578125" style="15" customWidth="1"/>
    <col min="12802" max="12806" width="13.85546875" style="15" bestFit="1" customWidth="1"/>
    <col min="12807" max="12807" width="14" style="15" bestFit="1" customWidth="1"/>
    <col min="12808" max="12809" width="13.85546875" style="15" bestFit="1" customWidth="1"/>
    <col min="12810" max="12813" width="14" style="15" bestFit="1" customWidth="1"/>
    <col min="12814" max="12814" width="13.5703125" style="15" customWidth="1"/>
    <col min="12815" max="13056" width="9.140625" style="15"/>
    <col min="13057" max="13057" width="13.42578125" style="15" customWidth="1"/>
    <col min="13058" max="13062" width="13.85546875" style="15" bestFit="1" customWidth="1"/>
    <col min="13063" max="13063" width="14" style="15" bestFit="1" customWidth="1"/>
    <col min="13064" max="13065" width="13.85546875" style="15" bestFit="1" customWidth="1"/>
    <col min="13066" max="13069" width="14" style="15" bestFit="1" customWidth="1"/>
    <col min="13070" max="13070" width="13.5703125" style="15" customWidth="1"/>
    <col min="13071" max="13312" width="9.140625" style="15"/>
    <col min="13313" max="13313" width="13.42578125" style="15" customWidth="1"/>
    <col min="13314" max="13318" width="13.85546875" style="15" bestFit="1" customWidth="1"/>
    <col min="13319" max="13319" width="14" style="15" bestFit="1" customWidth="1"/>
    <col min="13320" max="13321" width="13.85546875" style="15" bestFit="1" customWidth="1"/>
    <col min="13322" max="13325" width="14" style="15" bestFit="1" customWidth="1"/>
    <col min="13326" max="13326" width="13.5703125" style="15" customWidth="1"/>
    <col min="13327" max="13568" width="9.140625" style="15"/>
    <col min="13569" max="13569" width="13.42578125" style="15" customWidth="1"/>
    <col min="13570" max="13574" width="13.85546875" style="15" bestFit="1" customWidth="1"/>
    <col min="13575" max="13575" width="14" style="15" bestFit="1" customWidth="1"/>
    <col min="13576" max="13577" width="13.85546875" style="15" bestFit="1" customWidth="1"/>
    <col min="13578" max="13581" width="14" style="15" bestFit="1" customWidth="1"/>
    <col min="13582" max="13582" width="13.5703125" style="15" customWidth="1"/>
    <col min="13583" max="13824" width="9.140625" style="15"/>
    <col min="13825" max="13825" width="13.42578125" style="15" customWidth="1"/>
    <col min="13826" max="13830" width="13.85546875" style="15" bestFit="1" customWidth="1"/>
    <col min="13831" max="13831" width="14" style="15" bestFit="1" customWidth="1"/>
    <col min="13832" max="13833" width="13.85546875" style="15" bestFit="1" customWidth="1"/>
    <col min="13834" max="13837" width="14" style="15" bestFit="1" customWidth="1"/>
    <col min="13838" max="13838" width="13.5703125" style="15" customWidth="1"/>
    <col min="13839" max="14080" width="9.140625" style="15"/>
    <col min="14081" max="14081" width="13.42578125" style="15" customWidth="1"/>
    <col min="14082" max="14086" width="13.85546875" style="15" bestFit="1" customWidth="1"/>
    <col min="14087" max="14087" width="14" style="15" bestFit="1" customWidth="1"/>
    <col min="14088" max="14089" width="13.85546875" style="15" bestFit="1" customWidth="1"/>
    <col min="14090" max="14093" width="14" style="15" bestFit="1" customWidth="1"/>
    <col min="14094" max="14094" width="13.5703125" style="15" customWidth="1"/>
    <col min="14095" max="14336" width="9.140625" style="15"/>
    <col min="14337" max="14337" width="13.42578125" style="15" customWidth="1"/>
    <col min="14338" max="14342" width="13.85546875" style="15" bestFit="1" customWidth="1"/>
    <col min="14343" max="14343" width="14" style="15" bestFit="1" customWidth="1"/>
    <col min="14344" max="14345" width="13.85546875" style="15" bestFit="1" customWidth="1"/>
    <col min="14346" max="14349" width="14" style="15" bestFit="1" customWidth="1"/>
    <col min="14350" max="14350" width="13.5703125" style="15" customWidth="1"/>
    <col min="14351" max="14592" width="9.140625" style="15"/>
    <col min="14593" max="14593" width="13.42578125" style="15" customWidth="1"/>
    <col min="14594" max="14598" width="13.85546875" style="15" bestFit="1" customWidth="1"/>
    <col min="14599" max="14599" width="14" style="15" bestFit="1" customWidth="1"/>
    <col min="14600" max="14601" width="13.85546875" style="15" bestFit="1" customWidth="1"/>
    <col min="14602" max="14605" width="14" style="15" bestFit="1" customWidth="1"/>
    <col min="14606" max="14606" width="13.5703125" style="15" customWidth="1"/>
    <col min="14607" max="14848" width="9.140625" style="15"/>
    <col min="14849" max="14849" width="13.42578125" style="15" customWidth="1"/>
    <col min="14850" max="14854" width="13.85546875" style="15" bestFit="1" customWidth="1"/>
    <col min="14855" max="14855" width="14" style="15" bestFit="1" customWidth="1"/>
    <col min="14856" max="14857" width="13.85546875" style="15" bestFit="1" customWidth="1"/>
    <col min="14858" max="14861" width="14" style="15" bestFit="1" customWidth="1"/>
    <col min="14862" max="14862" width="13.5703125" style="15" customWidth="1"/>
    <col min="14863" max="15104" width="9.140625" style="15"/>
    <col min="15105" max="15105" width="13.42578125" style="15" customWidth="1"/>
    <col min="15106" max="15110" width="13.85546875" style="15" bestFit="1" customWidth="1"/>
    <col min="15111" max="15111" width="14" style="15" bestFit="1" customWidth="1"/>
    <col min="15112" max="15113" width="13.85546875" style="15" bestFit="1" customWidth="1"/>
    <col min="15114" max="15117" width="14" style="15" bestFit="1" customWidth="1"/>
    <col min="15118" max="15118" width="13.5703125" style="15" customWidth="1"/>
    <col min="15119" max="15360" width="9.140625" style="15"/>
    <col min="15361" max="15361" width="13.42578125" style="15" customWidth="1"/>
    <col min="15362" max="15366" width="13.85546875" style="15" bestFit="1" customWidth="1"/>
    <col min="15367" max="15367" width="14" style="15" bestFit="1" customWidth="1"/>
    <col min="15368" max="15369" width="13.85546875" style="15" bestFit="1" customWidth="1"/>
    <col min="15370" max="15373" width="14" style="15" bestFit="1" customWidth="1"/>
    <col min="15374" max="15374" width="13.5703125" style="15" customWidth="1"/>
    <col min="15375" max="15616" width="9.140625" style="15"/>
    <col min="15617" max="15617" width="13.42578125" style="15" customWidth="1"/>
    <col min="15618" max="15622" width="13.85546875" style="15" bestFit="1" customWidth="1"/>
    <col min="15623" max="15623" width="14" style="15" bestFit="1" customWidth="1"/>
    <col min="15624" max="15625" width="13.85546875" style="15" bestFit="1" customWidth="1"/>
    <col min="15626" max="15629" width="14" style="15" bestFit="1" customWidth="1"/>
    <col min="15630" max="15630" width="13.5703125" style="15" customWidth="1"/>
    <col min="15631" max="15872" width="9.140625" style="15"/>
    <col min="15873" max="15873" width="13.42578125" style="15" customWidth="1"/>
    <col min="15874" max="15878" width="13.85546875" style="15" bestFit="1" customWidth="1"/>
    <col min="15879" max="15879" width="14" style="15" bestFit="1" customWidth="1"/>
    <col min="15880" max="15881" width="13.85546875" style="15" bestFit="1" customWidth="1"/>
    <col min="15882" max="15885" width="14" style="15" bestFit="1" customWidth="1"/>
    <col min="15886" max="15886" width="13.5703125" style="15" customWidth="1"/>
    <col min="15887" max="16128" width="9.140625" style="15"/>
    <col min="16129" max="16129" width="13.42578125" style="15" customWidth="1"/>
    <col min="16130" max="16134" width="13.85546875" style="15" bestFit="1" customWidth="1"/>
    <col min="16135" max="16135" width="14" style="15" bestFit="1" customWidth="1"/>
    <col min="16136" max="16137" width="13.85546875" style="15" bestFit="1" customWidth="1"/>
    <col min="16138" max="16141" width="14" style="15" bestFit="1" customWidth="1"/>
    <col min="16142" max="16142" width="13.5703125" style="15" customWidth="1"/>
    <col min="16143" max="16384" width="9.140625" style="15"/>
  </cols>
  <sheetData>
    <row r="2" spans="1:14" ht="20.25" x14ac:dyDescent="0.3">
      <c r="A2" s="14" t="s">
        <v>265</v>
      </c>
    </row>
    <row r="3" spans="1:14" x14ac:dyDescent="0.2">
      <c r="N3" s="90" t="s">
        <v>254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90"/>
    </row>
    <row r="6" spans="1:14" x14ac:dyDescent="0.2">
      <c r="A6" s="15" t="s">
        <v>10</v>
      </c>
      <c r="B6" s="17">
        <v>66937.009999999995</v>
      </c>
      <c r="C6" s="17">
        <v>71872.98</v>
      </c>
      <c r="D6" s="17">
        <v>77740.639999999999</v>
      </c>
      <c r="E6" s="17">
        <v>77222.09</v>
      </c>
      <c r="F6" s="17">
        <v>74260.08</v>
      </c>
      <c r="G6" s="17">
        <v>116044.03</v>
      </c>
      <c r="H6" s="17">
        <v>74025.460000000006</v>
      </c>
      <c r="I6" s="17">
        <v>71165.08</v>
      </c>
      <c r="J6" s="1">
        <v>91057.06</v>
      </c>
      <c r="K6" s="17">
        <v>80907.3</v>
      </c>
      <c r="L6" s="17">
        <v>85749.35</v>
      </c>
      <c r="M6" s="17">
        <v>128582.88</v>
      </c>
      <c r="N6" s="17">
        <f>SUM(B6:M6)</f>
        <v>1015563.96</v>
      </c>
    </row>
    <row r="7" spans="1:14" x14ac:dyDescent="0.2">
      <c r="A7" s="15" t="s">
        <v>11</v>
      </c>
      <c r="B7" s="17">
        <v>78633.02</v>
      </c>
      <c r="C7" s="17">
        <v>41610.43</v>
      </c>
      <c r="D7" s="17">
        <v>40331.18</v>
      </c>
      <c r="E7" s="17">
        <v>47450.84</v>
      </c>
      <c r="F7" s="17">
        <v>45738.49</v>
      </c>
      <c r="G7" s="17">
        <v>98181.43</v>
      </c>
      <c r="H7" s="17">
        <v>78059.179999999993</v>
      </c>
      <c r="I7" s="17">
        <v>45805.16</v>
      </c>
      <c r="J7" s="1">
        <v>41687.68</v>
      </c>
      <c r="K7" s="17">
        <v>-30137.74</v>
      </c>
      <c r="L7" s="17">
        <v>22130.84</v>
      </c>
      <c r="M7" s="17">
        <v>-15744.49</v>
      </c>
      <c r="N7" s="17">
        <f t="shared" ref="N7:N22" si="0">SUM(B7:M7)</f>
        <v>493746.02</v>
      </c>
    </row>
    <row r="8" spans="1:14" x14ac:dyDescent="0.2">
      <c r="A8" s="15" t="s">
        <v>12</v>
      </c>
      <c r="B8" s="17">
        <v>4521393.4000000004</v>
      </c>
      <c r="C8" s="17">
        <v>4472566.5599999996</v>
      </c>
      <c r="D8" s="17">
        <v>5447822.7199999997</v>
      </c>
      <c r="E8" s="17">
        <v>5343735.76</v>
      </c>
      <c r="F8" s="17">
        <v>5110173.63</v>
      </c>
      <c r="G8" s="17">
        <v>7649531.9900000002</v>
      </c>
      <c r="H8" s="17">
        <v>4474757.54</v>
      </c>
      <c r="I8" s="17">
        <v>4503150.3899999997</v>
      </c>
      <c r="J8" s="1">
        <v>5882524.0800000001</v>
      </c>
      <c r="K8" s="17">
        <v>4924562.76</v>
      </c>
      <c r="L8" s="17">
        <v>4637592.62</v>
      </c>
      <c r="M8" s="17">
        <v>5960988.5199999996</v>
      </c>
      <c r="N8" s="17">
        <f t="shared" si="0"/>
        <v>62928799.969999984</v>
      </c>
    </row>
    <row r="9" spans="1:14" x14ac:dyDescent="0.2">
      <c r="A9" s="15" t="s">
        <v>13</v>
      </c>
      <c r="B9" s="17">
        <v>94647.74</v>
      </c>
      <c r="C9" s="17">
        <v>91753.42</v>
      </c>
      <c r="D9" s="17">
        <v>99124.21</v>
      </c>
      <c r="E9" s="17">
        <v>101235.51</v>
      </c>
      <c r="F9" s="17">
        <v>89911.39</v>
      </c>
      <c r="G9" s="17">
        <v>161567.24</v>
      </c>
      <c r="H9" s="17">
        <v>91914.52</v>
      </c>
      <c r="I9" s="17">
        <v>93234.54</v>
      </c>
      <c r="J9" s="1">
        <v>99787.28</v>
      </c>
      <c r="K9" s="17">
        <v>86953.67</v>
      </c>
      <c r="L9" s="17">
        <v>110379.71</v>
      </c>
      <c r="M9" s="17">
        <v>116938.41</v>
      </c>
      <c r="N9" s="17">
        <f t="shared" si="0"/>
        <v>1237447.6400000001</v>
      </c>
    </row>
    <row r="10" spans="1:14" x14ac:dyDescent="0.2">
      <c r="A10" s="15" t="s">
        <v>14</v>
      </c>
      <c r="B10" s="17">
        <v>332776.27</v>
      </c>
      <c r="C10" s="17">
        <v>319188.03999999998</v>
      </c>
      <c r="D10" s="17">
        <v>344901.16</v>
      </c>
      <c r="E10" s="17">
        <v>338556.61</v>
      </c>
      <c r="F10" s="17">
        <v>297842.68</v>
      </c>
      <c r="G10" s="17">
        <v>417426.22</v>
      </c>
      <c r="H10" s="17">
        <v>311755.2</v>
      </c>
      <c r="I10" s="17">
        <v>268990.34000000003</v>
      </c>
      <c r="J10" s="1">
        <v>302667.17</v>
      </c>
      <c r="K10" s="17">
        <v>295139.55</v>
      </c>
      <c r="L10" s="17">
        <v>272373.73</v>
      </c>
      <c r="M10" s="17">
        <v>242210.43</v>
      </c>
      <c r="N10" s="17">
        <f t="shared" si="0"/>
        <v>3743827.4</v>
      </c>
    </row>
    <row r="11" spans="1:14" x14ac:dyDescent="0.2">
      <c r="A11" s="15" t="s">
        <v>15</v>
      </c>
      <c r="B11" s="17">
        <v>10239.27</v>
      </c>
      <c r="C11" s="17">
        <v>292.67</v>
      </c>
      <c r="D11" s="17">
        <v>6838.95</v>
      </c>
      <c r="E11" s="17">
        <v>2105.4699999999998</v>
      </c>
      <c r="F11" s="17">
        <v>6344.21</v>
      </c>
      <c r="G11" s="17">
        <v>3387.91</v>
      </c>
      <c r="H11" s="17">
        <v>6485.78</v>
      </c>
      <c r="I11" s="17">
        <v>2794.96</v>
      </c>
      <c r="J11" s="1">
        <v>2075.4899999999998</v>
      </c>
      <c r="K11" s="17">
        <v>3552.58</v>
      </c>
      <c r="L11" s="17">
        <v>2291.09</v>
      </c>
      <c r="M11" s="17">
        <v>-10136.31</v>
      </c>
      <c r="N11" s="17">
        <f t="shared" si="0"/>
        <v>36272.070000000007</v>
      </c>
    </row>
    <row r="12" spans="1:14" x14ac:dyDescent="0.2">
      <c r="A12" s="15" t="s">
        <v>16</v>
      </c>
      <c r="B12" s="17">
        <v>59386.03</v>
      </c>
      <c r="C12" s="17">
        <v>67373.89</v>
      </c>
      <c r="D12" s="17">
        <v>89664.15</v>
      </c>
      <c r="E12" s="17">
        <v>39210.83</v>
      </c>
      <c r="F12" s="17">
        <v>92309.94</v>
      </c>
      <c r="G12" s="17">
        <v>93029.43</v>
      </c>
      <c r="H12" s="17">
        <v>576.80999999999995</v>
      </c>
      <c r="I12" s="17">
        <v>46174.22</v>
      </c>
      <c r="J12" s="1">
        <v>64951.45</v>
      </c>
      <c r="K12" s="17">
        <v>64195.360000000001</v>
      </c>
      <c r="L12" s="17">
        <v>66121.929999999993</v>
      </c>
      <c r="M12" s="17">
        <v>35096.36</v>
      </c>
      <c r="N12" s="17">
        <f t="shared" si="0"/>
        <v>718090.4</v>
      </c>
    </row>
    <row r="13" spans="1:14" x14ac:dyDescent="0.2">
      <c r="A13" s="15" t="s">
        <v>17</v>
      </c>
      <c r="B13" s="17">
        <v>64293.58</v>
      </c>
      <c r="C13" s="17">
        <v>63759.22</v>
      </c>
      <c r="D13" s="17">
        <v>99546.78</v>
      </c>
      <c r="E13" s="17">
        <v>72808.34</v>
      </c>
      <c r="F13" s="17">
        <v>75841.179999999993</v>
      </c>
      <c r="G13" s="17">
        <v>105319.39</v>
      </c>
      <c r="H13" s="17">
        <v>63045.82</v>
      </c>
      <c r="I13" s="17">
        <v>58074.43</v>
      </c>
      <c r="J13" s="1">
        <v>98255.58</v>
      </c>
      <c r="K13" s="17">
        <v>97902.09</v>
      </c>
      <c r="L13" s="17">
        <v>80358.27</v>
      </c>
      <c r="M13" s="17">
        <v>65100.29</v>
      </c>
      <c r="N13" s="17">
        <f t="shared" si="0"/>
        <v>944304.97000000009</v>
      </c>
    </row>
    <row r="14" spans="1:14" x14ac:dyDescent="0.2">
      <c r="A14" s="15" t="s">
        <v>18</v>
      </c>
      <c r="B14" s="17">
        <v>69622.539999999994</v>
      </c>
      <c r="C14" s="17">
        <v>57657.82</v>
      </c>
      <c r="D14" s="17">
        <v>60471.81</v>
      </c>
      <c r="E14" s="17">
        <v>95205.37</v>
      </c>
      <c r="F14" s="17">
        <v>104556.16</v>
      </c>
      <c r="G14" s="17">
        <v>72638.570000000007</v>
      </c>
      <c r="H14" s="17">
        <v>73761.78</v>
      </c>
      <c r="I14" s="17">
        <v>58547.73</v>
      </c>
      <c r="J14" s="1">
        <v>100828.21</v>
      </c>
      <c r="K14" s="17">
        <v>86600.3</v>
      </c>
      <c r="L14" s="17">
        <v>75428.31</v>
      </c>
      <c r="M14" s="17">
        <v>63100.68</v>
      </c>
      <c r="N14" s="17">
        <f t="shared" si="0"/>
        <v>918419.27999999991</v>
      </c>
    </row>
    <row r="15" spans="1:14" x14ac:dyDescent="0.2">
      <c r="A15" s="15" t="s">
        <v>19</v>
      </c>
      <c r="B15" s="17">
        <v>6630.73</v>
      </c>
      <c r="C15" s="17">
        <v>8063.46</v>
      </c>
      <c r="D15" s="17">
        <v>6064.28</v>
      </c>
      <c r="E15" s="17">
        <v>12394.69</v>
      </c>
      <c r="F15" s="17">
        <v>10615.23</v>
      </c>
      <c r="G15" s="17">
        <v>13392.02</v>
      </c>
      <c r="H15" s="17">
        <v>4851.25</v>
      </c>
      <c r="I15" s="17">
        <v>7470.24</v>
      </c>
      <c r="J15" s="1">
        <v>12725.86</v>
      </c>
      <c r="K15" s="17">
        <v>9153.74</v>
      </c>
      <c r="L15" s="17">
        <v>8739.69</v>
      </c>
      <c r="M15" s="17">
        <v>7824.51</v>
      </c>
      <c r="N15" s="17">
        <f t="shared" si="0"/>
        <v>107925.70000000001</v>
      </c>
    </row>
    <row r="16" spans="1:14" x14ac:dyDescent="0.2">
      <c r="A16" s="15" t="s">
        <v>20</v>
      </c>
      <c r="B16" s="17">
        <v>42948.13</v>
      </c>
      <c r="C16" s="17">
        <v>59555.62</v>
      </c>
      <c r="D16" s="17">
        <v>49805.07</v>
      </c>
      <c r="E16" s="17">
        <v>56760.51</v>
      </c>
      <c r="F16" s="17">
        <v>54138.080000000002</v>
      </c>
      <c r="G16" s="17">
        <v>75217.289999999994</v>
      </c>
      <c r="H16" s="17">
        <v>71371.710000000006</v>
      </c>
      <c r="I16" s="17">
        <v>55169.89</v>
      </c>
      <c r="J16" s="1">
        <v>58460.59</v>
      </c>
      <c r="K16" s="17">
        <v>67359.73</v>
      </c>
      <c r="L16" s="17">
        <v>54015.839999999997</v>
      </c>
      <c r="M16" s="17">
        <v>65370.080000000002</v>
      </c>
      <c r="N16" s="17">
        <f t="shared" si="0"/>
        <v>710172.53999999992</v>
      </c>
    </row>
    <row r="17" spans="1:14" x14ac:dyDescent="0.2">
      <c r="A17" s="15" t="s">
        <v>21</v>
      </c>
      <c r="B17" s="17">
        <v>15008.8</v>
      </c>
      <c r="C17" s="17">
        <v>11162.55</v>
      </c>
      <c r="D17" s="17">
        <v>8139.83</v>
      </c>
      <c r="E17" s="17">
        <v>5154.5200000000004</v>
      </c>
      <c r="F17" s="17">
        <v>14980.66</v>
      </c>
      <c r="G17" s="17">
        <v>13975.48</v>
      </c>
      <c r="H17" s="17">
        <v>14881.06</v>
      </c>
      <c r="I17" s="17">
        <v>10067.84</v>
      </c>
      <c r="J17" s="1">
        <v>10011.540000000001</v>
      </c>
      <c r="K17" s="17">
        <v>12991.86</v>
      </c>
      <c r="L17" s="17">
        <v>10254</v>
      </c>
      <c r="M17" s="17">
        <v>9826.16</v>
      </c>
      <c r="N17" s="17">
        <f t="shared" si="0"/>
        <v>136454.29999999999</v>
      </c>
    </row>
    <row r="18" spans="1:14" x14ac:dyDescent="0.2">
      <c r="A18" s="15" t="s">
        <v>22</v>
      </c>
      <c r="B18" s="17">
        <v>78236.45</v>
      </c>
      <c r="C18" s="17">
        <v>78676.61</v>
      </c>
      <c r="D18" s="17">
        <v>76441.7</v>
      </c>
      <c r="E18" s="17">
        <v>69222.73</v>
      </c>
      <c r="F18" s="17">
        <v>64875.83</v>
      </c>
      <c r="G18" s="17">
        <v>95031.16</v>
      </c>
      <c r="H18" s="17">
        <v>56247.360000000001</v>
      </c>
      <c r="I18" s="17">
        <v>56779.51</v>
      </c>
      <c r="J18" s="1">
        <v>113908.39</v>
      </c>
      <c r="K18" s="17">
        <v>58787.66</v>
      </c>
      <c r="L18" s="17">
        <v>59482.239999999998</v>
      </c>
      <c r="M18" s="17">
        <v>-21727.29</v>
      </c>
      <c r="N18" s="17">
        <f t="shared" si="0"/>
        <v>785962.35</v>
      </c>
    </row>
    <row r="19" spans="1:14" x14ac:dyDescent="0.2">
      <c r="A19" s="15" t="s">
        <v>23</v>
      </c>
      <c r="B19" s="17">
        <v>40503.120000000003</v>
      </c>
      <c r="C19" s="17">
        <v>16770.72</v>
      </c>
      <c r="D19" s="17">
        <v>63153.38</v>
      </c>
      <c r="E19" s="17">
        <v>21061.05</v>
      </c>
      <c r="F19" s="17">
        <v>18021.009999999998</v>
      </c>
      <c r="G19" s="17">
        <v>68204.61</v>
      </c>
      <c r="H19" s="17">
        <v>14923.45</v>
      </c>
      <c r="I19" s="17">
        <v>12719.64</v>
      </c>
      <c r="J19" s="1">
        <v>56415.91</v>
      </c>
      <c r="K19" s="17">
        <v>168873.09</v>
      </c>
      <c r="L19" s="17">
        <v>14385.15</v>
      </c>
      <c r="M19" s="17">
        <v>55466.28</v>
      </c>
      <c r="N19" s="17">
        <f t="shared" si="0"/>
        <v>550497.41</v>
      </c>
    </row>
    <row r="20" spans="1:14" x14ac:dyDescent="0.2">
      <c r="A20" s="15" t="s">
        <v>24</v>
      </c>
      <c r="B20" s="17">
        <v>16636.21</v>
      </c>
      <c r="C20" s="17">
        <v>20944.419999999998</v>
      </c>
      <c r="D20" s="17">
        <v>28476.07</v>
      </c>
      <c r="E20" s="17">
        <v>31145.9</v>
      </c>
      <c r="F20" s="17">
        <v>40973.910000000003</v>
      </c>
      <c r="G20" s="17">
        <v>49467.99</v>
      </c>
      <c r="H20" s="17">
        <v>35529.71</v>
      </c>
      <c r="I20" s="17">
        <v>37960.160000000003</v>
      </c>
      <c r="J20" s="1">
        <v>42938.14</v>
      </c>
      <c r="K20" s="17">
        <v>79742.5</v>
      </c>
      <c r="L20" s="17">
        <v>53068.1</v>
      </c>
      <c r="M20" s="17">
        <v>-35118.92</v>
      </c>
      <c r="N20" s="17">
        <f t="shared" si="0"/>
        <v>401764.19</v>
      </c>
    </row>
    <row r="21" spans="1:14" x14ac:dyDescent="0.2">
      <c r="A21" s="15" t="s">
        <v>25</v>
      </c>
      <c r="B21" s="17">
        <v>850178.33</v>
      </c>
      <c r="C21" s="17">
        <v>945498.75</v>
      </c>
      <c r="D21" s="17">
        <v>1209596.1599999999</v>
      </c>
      <c r="E21" s="17">
        <v>1223149.23</v>
      </c>
      <c r="F21" s="17">
        <v>1017954.31</v>
      </c>
      <c r="G21" s="17">
        <v>1651801.5</v>
      </c>
      <c r="H21" s="17">
        <v>874475.64</v>
      </c>
      <c r="I21" s="17">
        <v>813114</v>
      </c>
      <c r="J21" s="1">
        <v>961431.61</v>
      </c>
      <c r="K21" s="17">
        <v>878165.79</v>
      </c>
      <c r="L21" s="17">
        <v>984317.8</v>
      </c>
      <c r="M21" s="17">
        <v>1240134.17</v>
      </c>
      <c r="N21" s="17">
        <f t="shared" si="0"/>
        <v>12649817.290000001</v>
      </c>
    </row>
    <row r="22" spans="1:14" x14ac:dyDescent="0.2">
      <c r="A22" s="15" t="s">
        <v>26</v>
      </c>
      <c r="B22" s="43">
        <v>47543.11</v>
      </c>
      <c r="C22" s="43">
        <v>41925.68</v>
      </c>
      <c r="D22" s="43">
        <v>26574.2</v>
      </c>
      <c r="E22" s="43">
        <v>23387.55</v>
      </c>
      <c r="F22" s="43">
        <v>38367.879999999997</v>
      </c>
      <c r="G22" s="43">
        <v>46113.51</v>
      </c>
      <c r="H22" s="43">
        <v>36152.269999999997</v>
      </c>
      <c r="I22" s="43">
        <v>33635.33</v>
      </c>
      <c r="J22" s="43">
        <v>26705.759999999998</v>
      </c>
      <c r="K22" s="43">
        <v>33569.800000000003</v>
      </c>
      <c r="L22" s="43">
        <v>22506.51</v>
      </c>
      <c r="M22" s="43">
        <v>43729.34</v>
      </c>
      <c r="N22" s="43">
        <f t="shared" si="0"/>
        <v>420210.94000000006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6395613.7400000021</v>
      </c>
      <c r="C24" s="17">
        <f>SUM(C6:C23)</f>
        <v>6368672.8399999989</v>
      </c>
      <c r="D24" s="17">
        <f>SUM(D6:D23)</f>
        <v>7734692.2900000019</v>
      </c>
      <c r="E24" s="17">
        <f t="shared" ref="E24:N24" si="1">SUM(E6:E23)</f>
        <v>7559806.9999999991</v>
      </c>
      <c r="F24" s="17">
        <f t="shared" si="1"/>
        <v>7156904.6700000009</v>
      </c>
      <c r="G24" s="17">
        <f t="shared" si="1"/>
        <v>10730329.77</v>
      </c>
      <c r="H24" s="17">
        <f t="shared" si="1"/>
        <v>6282814.5399999991</v>
      </c>
      <c r="I24" s="17">
        <f t="shared" si="1"/>
        <v>6174853.459999999</v>
      </c>
      <c r="J24" s="17">
        <f t="shared" si="1"/>
        <v>7966431.8000000007</v>
      </c>
      <c r="K24" s="17">
        <f t="shared" si="1"/>
        <v>6918320.04</v>
      </c>
      <c r="L24" s="17">
        <f t="shared" si="1"/>
        <v>6559195.1799999988</v>
      </c>
      <c r="M24" s="17">
        <f t="shared" si="1"/>
        <v>7951641.0999999996</v>
      </c>
      <c r="N24" s="17">
        <f t="shared" si="1"/>
        <v>87799276.429999977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M25" s="17"/>
      <c r="N25" s="17"/>
    </row>
    <row r="26" spans="1:14" x14ac:dyDescent="0.2">
      <c r="N26" s="1"/>
    </row>
    <row r="34" ht="12" customHeight="1" x14ac:dyDescent="0.2"/>
  </sheetData>
  <mergeCells count="1">
    <mergeCell ref="N3:N4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zoomScaleNormal="100" workbookViewId="0">
      <selection activeCell="A39" sqref="A39"/>
    </sheetView>
  </sheetViews>
  <sheetFormatPr defaultRowHeight="12.75" x14ac:dyDescent="0.2"/>
  <cols>
    <col min="1" max="1" width="13.28515625" style="15" customWidth="1"/>
    <col min="2" max="2" width="14" style="15" bestFit="1" customWidth="1"/>
    <col min="3" max="10" width="13.85546875" style="15" bestFit="1" customWidth="1"/>
    <col min="11" max="12" width="14" style="15" bestFit="1" customWidth="1"/>
    <col min="13" max="13" width="13.5703125" style="15" customWidth="1"/>
    <col min="14" max="14" width="16" style="15" bestFit="1" customWidth="1"/>
    <col min="15" max="17" width="9.140625" style="15"/>
    <col min="18" max="18" width="12.7109375" style="15" bestFit="1" customWidth="1"/>
    <col min="19" max="256" width="9.140625" style="15"/>
    <col min="257" max="257" width="13.28515625" style="15" customWidth="1"/>
    <col min="258" max="258" width="14" style="15" bestFit="1" customWidth="1"/>
    <col min="259" max="266" width="13.85546875" style="15" bestFit="1" customWidth="1"/>
    <col min="267" max="268" width="14" style="15" bestFit="1" customWidth="1"/>
    <col min="269" max="269" width="13.5703125" style="15" customWidth="1"/>
    <col min="270" max="270" width="16" style="15" bestFit="1" customWidth="1"/>
    <col min="271" max="512" width="9.140625" style="15"/>
    <col min="513" max="513" width="13.28515625" style="15" customWidth="1"/>
    <col min="514" max="514" width="14" style="15" bestFit="1" customWidth="1"/>
    <col min="515" max="522" width="13.85546875" style="15" bestFit="1" customWidth="1"/>
    <col min="523" max="524" width="14" style="15" bestFit="1" customWidth="1"/>
    <col min="525" max="525" width="13.5703125" style="15" customWidth="1"/>
    <col min="526" max="526" width="16" style="15" bestFit="1" customWidth="1"/>
    <col min="527" max="768" width="9.140625" style="15"/>
    <col min="769" max="769" width="13.28515625" style="15" customWidth="1"/>
    <col min="770" max="770" width="14" style="15" bestFit="1" customWidth="1"/>
    <col min="771" max="778" width="13.85546875" style="15" bestFit="1" customWidth="1"/>
    <col min="779" max="780" width="14" style="15" bestFit="1" customWidth="1"/>
    <col min="781" max="781" width="13.5703125" style="15" customWidth="1"/>
    <col min="782" max="782" width="16" style="15" bestFit="1" customWidth="1"/>
    <col min="783" max="1024" width="9.140625" style="15"/>
    <col min="1025" max="1025" width="13.28515625" style="15" customWidth="1"/>
    <col min="1026" max="1026" width="14" style="15" bestFit="1" customWidth="1"/>
    <col min="1027" max="1034" width="13.85546875" style="15" bestFit="1" customWidth="1"/>
    <col min="1035" max="1036" width="14" style="15" bestFit="1" customWidth="1"/>
    <col min="1037" max="1037" width="13.5703125" style="15" customWidth="1"/>
    <col min="1038" max="1038" width="16" style="15" bestFit="1" customWidth="1"/>
    <col min="1039" max="1280" width="9.140625" style="15"/>
    <col min="1281" max="1281" width="13.28515625" style="15" customWidth="1"/>
    <col min="1282" max="1282" width="14" style="15" bestFit="1" customWidth="1"/>
    <col min="1283" max="1290" width="13.85546875" style="15" bestFit="1" customWidth="1"/>
    <col min="1291" max="1292" width="14" style="15" bestFit="1" customWidth="1"/>
    <col min="1293" max="1293" width="13.5703125" style="15" customWidth="1"/>
    <col min="1294" max="1294" width="16" style="15" bestFit="1" customWidth="1"/>
    <col min="1295" max="1536" width="9.140625" style="15"/>
    <col min="1537" max="1537" width="13.28515625" style="15" customWidth="1"/>
    <col min="1538" max="1538" width="14" style="15" bestFit="1" customWidth="1"/>
    <col min="1539" max="1546" width="13.85546875" style="15" bestFit="1" customWidth="1"/>
    <col min="1547" max="1548" width="14" style="15" bestFit="1" customWidth="1"/>
    <col min="1549" max="1549" width="13.5703125" style="15" customWidth="1"/>
    <col min="1550" max="1550" width="16" style="15" bestFit="1" customWidth="1"/>
    <col min="1551" max="1792" width="9.140625" style="15"/>
    <col min="1793" max="1793" width="13.28515625" style="15" customWidth="1"/>
    <col min="1794" max="1794" width="14" style="15" bestFit="1" customWidth="1"/>
    <col min="1795" max="1802" width="13.85546875" style="15" bestFit="1" customWidth="1"/>
    <col min="1803" max="1804" width="14" style="15" bestFit="1" customWidth="1"/>
    <col min="1805" max="1805" width="13.5703125" style="15" customWidth="1"/>
    <col min="1806" max="1806" width="16" style="15" bestFit="1" customWidth="1"/>
    <col min="1807" max="2048" width="9.140625" style="15"/>
    <col min="2049" max="2049" width="13.28515625" style="15" customWidth="1"/>
    <col min="2050" max="2050" width="14" style="15" bestFit="1" customWidth="1"/>
    <col min="2051" max="2058" width="13.85546875" style="15" bestFit="1" customWidth="1"/>
    <col min="2059" max="2060" width="14" style="15" bestFit="1" customWidth="1"/>
    <col min="2061" max="2061" width="13.5703125" style="15" customWidth="1"/>
    <col min="2062" max="2062" width="16" style="15" bestFit="1" customWidth="1"/>
    <col min="2063" max="2304" width="9.140625" style="15"/>
    <col min="2305" max="2305" width="13.28515625" style="15" customWidth="1"/>
    <col min="2306" max="2306" width="14" style="15" bestFit="1" customWidth="1"/>
    <col min="2307" max="2314" width="13.85546875" style="15" bestFit="1" customWidth="1"/>
    <col min="2315" max="2316" width="14" style="15" bestFit="1" customWidth="1"/>
    <col min="2317" max="2317" width="13.5703125" style="15" customWidth="1"/>
    <col min="2318" max="2318" width="16" style="15" bestFit="1" customWidth="1"/>
    <col min="2319" max="2560" width="9.140625" style="15"/>
    <col min="2561" max="2561" width="13.28515625" style="15" customWidth="1"/>
    <col min="2562" max="2562" width="14" style="15" bestFit="1" customWidth="1"/>
    <col min="2563" max="2570" width="13.85546875" style="15" bestFit="1" customWidth="1"/>
    <col min="2571" max="2572" width="14" style="15" bestFit="1" customWidth="1"/>
    <col min="2573" max="2573" width="13.5703125" style="15" customWidth="1"/>
    <col min="2574" max="2574" width="16" style="15" bestFit="1" customWidth="1"/>
    <col min="2575" max="2816" width="9.140625" style="15"/>
    <col min="2817" max="2817" width="13.28515625" style="15" customWidth="1"/>
    <col min="2818" max="2818" width="14" style="15" bestFit="1" customWidth="1"/>
    <col min="2819" max="2826" width="13.85546875" style="15" bestFit="1" customWidth="1"/>
    <col min="2827" max="2828" width="14" style="15" bestFit="1" customWidth="1"/>
    <col min="2829" max="2829" width="13.5703125" style="15" customWidth="1"/>
    <col min="2830" max="2830" width="16" style="15" bestFit="1" customWidth="1"/>
    <col min="2831" max="3072" width="9.140625" style="15"/>
    <col min="3073" max="3073" width="13.28515625" style="15" customWidth="1"/>
    <col min="3074" max="3074" width="14" style="15" bestFit="1" customWidth="1"/>
    <col min="3075" max="3082" width="13.85546875" style="15" bestFit="1" customWidth="1"/>
    <col min="3083" max="3084" width="14" style="15" bestFit="1" customWidth="1"/>
    <col min="3085" max="3085" width="13.5703125" style="15" customWidth="1"/>
    <col min="3086" max="3086" width="16" style="15" bestFit="1" customWidth="1"/>
    <col min="3087" max="3328" width="9.140625" style="15"/>
    <col min="3329" max="3329" width="13.28515625" style="15" customWidth="1"/>
    <col min="3330" max="3330" width="14" style="15" bestFit="1" customWidth="1"/>
    <col min="3331" max="3338" width="13.85546875" style="15" bestFit="1" customWidth="1"/>
    <col min="3339" max="3340" width="14" style="15" bestFit="1" customWidth="1"/>
    <col min="3341" max="3341" width="13.5703125" style="15" customWidth="1"/>
    <col min="3342" max="3342" width="16" style="15" bestFit="1" customWidth="1"/>
    <col min="3343" max="3584" width="9.140625" style="15"/>
    <col min="3585" max="3585" width="13.28515625" style="15" customWidth="1"/>
    <col min="3586" max="3586" width="14" style="15" bestFit="1" customWidth="1"/>
    <col min="3587" max="3594" width="13.85546875" style="15" bestFit="1" customWidth="1"/>
    <col min="3595" max="3596" width="14" style="15" bestFit="1" customWidth="1"/>
    <col min="3597" max="3597" width="13.5703125" style="15" customWidth="1"/>
    <col min="3598" max="3598" width="16" style="15" bestFit="1" customWidth="1"/>
    <col min="3599" max="3840" width="9.140625" style="15"/>
    <col min="3841" max="3841" width="13.28515625" style="15" customWidth="1"/>
    <col min="3842" max="3842" width="14" style="15" bestFit="1" customWidth="1"/>
    <col min="3843" max="3850" width="13.85546875" style="15" bestFit="1" customWidth="1"/>
    <col min="3851" max="3852" width="14" style="15" bestFit="1" customWidth="1"/>
    <col min="3853" max="3853" width="13.5703125" style="15" customWidth="1"/>
    <col min="3854" max="3854" width="16" style="15" bestFit="1" customWidth="1"/>
    <col min="3855" max="4096" width="9.140625" style="15"/>
    <col min="4097" max="4097" width="13.28515625" style="15" customWidth="1"/>
    <col min="4098" max="4098" width="14" style="15" bestFit="1" customWidth="1"/>
    <col min="4099" max="4106" width="13.85546875" style="15" bestFit="1" customWidth="1"/>
    <col min="4107" max="4108" width="14" style="15" bestFit="1" customWidth="1"/>
    <col min="4109" max="4109" width="13.5703125" style="15" customWidth="1"/>
    <col min="4110" max="4110" width="16" style="15" bestFit="1" customWidth="1"/>
    <col min="4111" max="4352" width="9.140625" style="15"/>
    <col min="4353" max="4353" width="13.28515625" style="15" customWidth="1"/>
    <col min="4354" max="4354" width="14" style="15" bestFit="1" customWidth="1"/>
    <col min="4355" max="4362" width="13.85546875" style="15" bestFit="1" customWidth="1"/>
    <col min="4363" max="4364" width="14" style="15" bestFit="1" customWidth="1"/>
    <col min="4365" max="4365" width="13.5703125" style="15" customWidth="1"/>
    <col min="4366" max="4366" width="16" style="15" bestFit="1" customWidth="1"/>
    <col min="4367" max="4608" width="9.140625" style="15"/>
    <col min="4609" max="4609" width="13.28515625" style="15" customWidth="1"/>
    <col min="4610" max="4610" width="14" style="15" bestFit="1" customWidth="1"/>
    <col min="4611" max="4618" width="13.85546875" style="15" bestFit="1" customWidth="1"/>
    <col min="4619" max="4620" width="14" style="15" bestFit="1" customWidth="1"/>
    <col min="4621" max="4621" width="13.5703125" style="15" customWidth="1"/>
    <col min="4622" max="4622" width="16" style="15" bestFit="1" customWidth="1"/>
    <col min="4623" max="4864" width="9.140625" style="15"/>
    <col min="4865" max="4865" width="13.28515625" style="15" customWidth="1"/>
    <col min="4866" max="4866" width="14" style="15" bestFit="1" customWidth="1"/>
    <col min="4867" max="4874" width="13.85546875" style="15" bestFit="1" customWidth="1"/>
    <col min="4875" max="4876" width="14" style="15" bestFit="1" customWidth="1"/>
    <col min="4877" max="4877" width="13.5703125" style="15" customWidth="1"/>
    <col min="4878" max="4878" width="16" style="15" bestFit="1" customWidth="1"/>
    <col min="4879" max="5120" width="9.140625" style="15"/>
    <col min="5121" max="5121" width="13.28515625" style="15" customWidth="1"/>
    <col min="5122" max="5122" width="14" style="15" bestFit="1" customWidth="1"/>
    <col min="5123" max="5130" width="13.85546875" style="15" bestFit="1" customWidth="1"/>
    <col min="5131" max="5132" width="14" style="15" bestFit="1" customWidth="1"/>
    <col min="5133" max="5133" width="13.5703125" style="15" customWidth="1"/>
    <col min="5134" max="5134" width="16" style="15" bestFit="1" customWidth="1"/>
    <col min="5135" max="5376" width="9.140625" style="15"/>
    <col min="5377" max="5377" width="13.28515625" style="15" customWidth="1"/>
    <col min="5378" max="5378" width="14" style="15" bestFit="1" customWidth="1"/>
    <col min="5379" max="5386" width="13.85546875" style="15" bestFit="1" customWidth="1"/>
    <col min="5387" max="5388" width="14" style="15" bestFit="1" customWidth="1"/>
    <col min="5389" max="5389" width="13.5703125" style="15" customWidth="1"/>
    <col min="5390" max="5390" width="16" style="15" bestFit="1" customWidth="1"/>
    <col min="5391" max="5632" width="9.140625" style="15"/>
    <col min="5633" max="5633" width="13.28515625" style="15" customWidth="1"/>
    <col min="5634" max="5634" width="14" style="15" bestFit="1" customWidth="1"/>
    <col min="5635" max="5642" width="13.85546875" style="15" bestFit="1" customWidth="1"/>
    <col min="5643" max="5644" width="14" style="15" bestFit="1" customWidth="1"/>
    <col min="5645" max="5645" width="13.5703125" style="15" customWidth="1"/>
    <col min="5646" max="5646" width="16" style="15" bestFit="1" customWidth="1"/>
    <col min="5647" max="5888" width="9.140625" style="15"/>
    <col min="5889" max="5889" width="13.28515625" style="15" customWidth="1"/>
    <col min="5890" max="5890" width="14" style="15" bestFit="1" customWidth="1"/>
    <col min="5891" max="5898" width="13.85546875" style="15" bestFit="1" customWidth="1"/>
    <col min="5899" max="5900" width="14" style="15" bestFit="1" customWidth="1"/>
    <col min="5901" max="5901" width="13.5703125" style="15" customWidth="1"/>
    <col min="5902" max="5902" width="16" style="15" bestFit="1" customWidth="1"/>
    <col min="5903" max="6144" width="9.140625" style="15"/>
    <col min="6145" max="6145" width="13.28515625" style="15" customWidth="1"/>
    <col min="6146" max="6146" width="14" style="15" bestFit="1" customWidth="1"/>
    <col min="6147" max="6154" width="13.85546875" style="15" bestFit="1" customWidth="1"/>
    <col min="6155" max="6156" width="14" style="15" bestFit="1" customWidth="1"/>
    <col min="6157" max="6157" width="13.5703125" style="15" customWidth="1"/>
    <col min="6158" max="6158" width="16" style="15" bestFit="1" customWidth="1"/>
    <col min="6159" max="6400" width="9.140625" style="15"/>
    <col min="6401" max="6401" width="13.28515625" style="15" customWidth="1"/>
    <col min="6402" max="6402" width="14" style="15" bestFit="1" customWidth="1"/>
    <col min="6403" max="6410" width="13.85546875" style="15" bestFit="1" customWidth="1"/>
    <col min="6411" max="6412" width="14" style="15" bestFit="1" customWidth="1"/>
    <col min="6413" max="6413" width="13.5703125" style="15" customWidth="1"/>
    <col min="6414" max="6414" width="16" style="15" bestFit="1" customWidth="1"/>
    <col min="6415" max="6656" width="9.140625" style="15"/>
    <col min="6657" max="6657" width="13.28515625" style="15" customWidth="1"/>
    <col min="6658" max="6658" width="14" style="15" bestFit="1" customWidth="1"/>
    <col min="6659" max="6666" width="13.85546875" style="15" bestFit="1" customWidth="1"/>
    <col min="6667" max="6668" width="14" style="15" bestFit="1" customWidth="1"/>
    <col min="6669" max="6669" width="13.5703125" style="15" customWidth="1"/>
    <col min="6670" max="6670" width="16" style="15" bestFit="1" customWidth="1"/>
    <col min="6671" max="6912" width="9.140625" style="15"/>
    <col min="6913" max="6913" width="13.28515625" style="15" customWidth="1"/>
    <col min="6914" max="6914" width="14" style="15" bestFit="1" customWidth="1"/>
    <col min="6915" max="6922" width="13.85546875" style="15" bestFit="1" customWidth="1"/>
    <col min="6923" max="6924" width="14" style="15" bestFit="1" customWidth="1"/>
    <col min="6925" max="6925" width="13.5703125" style="15" customWidth="1"/>
    <col min="6926" max="6926" width="16" style="15" bestFit="1" customWidth="1"/>
    <col min="6927" max="7168" width="9.140625" style="15"/>
    <col min="7169" max="7169" width="13.28515625" style="15" customWidth="1"/>
    <col min="7170" max="7170" width="14" style="15" bestFit="1" customWidth="1"/>
    <col min="7171" max="7178" width="13.85546875" style="15" bestFit="1" customWidth="1"/>
    <col min="7179" max="7180" width="14" style="15" bestFit="1" customWidth="1"/>
    <col min="7181" max="7181" width="13.5703125" style="15" customWidth="1"/>
    <col min="7182" max="7182" width="16" style="15" bestFit="1" customWidth="1"/>
    <col min="7183" max="7424" width="9.140625" style="15"/>
    <col min="7425" max="7425" width="13.28515625" style="15" customWidth="1"/>
    <col min="7426" max="7426" width="14" style="15" bestFit="1" customWidth="1"/>
    <col min="7427" max="7434" width="13.85546875" style="15" bestFit="1" customWidth="1"/>
    <col min="7435" max="7436" width="14" style="15" bestFit="1" customWidth="1"/>
    <col min="7437" max="7437" width="13.5703125" style="15" customWidth="1"/>
    <col min="7438" max="7438" width="16" style="15" bestFit="1" customWidth="1"/>
    <col min="7439" max="7680" width="9.140625" style="15"/>
    <col min="7681" max="7681" width="13.28515625" style="15" customWidth="1"/>
    <col min="7682" max="7682" width="14" style="15" bestFit="1" customWidth="1"/>
    <col min="7683" max="7690" width="13.85546875" style="15" bestFit="1" customWidth="1"/>
    <col min="7691" max="7692" width="14" style="15" bestFit="1" customWidth="1"/>
    <col min="7693" max="7693" width="13.5703125" style="15" customWidth="1"/>
    <col min="7694" max="7694" width="16" style="15" bestFit="1" customWidth="1"/>
    <col min="7695" max="7936" width="9.140625" style="15"/>
    <col min="7937" max="7937" width="13.28515625" style="15" customWidth="1"/>
    <col min="7938" max="7938" width="14" style="15" bestFit="1" customWidth="1"/>
    <col min="7939" max="7946" width="13.85546875" style="15" bestFit="1" customWidth="1"/>
    <col min="7947" max="7948" width="14" style="15" bestFit="1" customWidth="1"/>
    <col min="7949" max="7949" width="13.5703125" style="15" customWidth="1"/>
    <col min="7950" max="7950" width="16" style="15" bestFit="1" customWidth="1"/>
    <col min="7951" max="8192" width="9.140625" style="15"/>
    <col min="8193" max="8193" width="13.28515625" style="15" customWidth="1"/>
    <col min="8194" max="8194" width="14" style="15" bestFit="1" customWidth="1"/>
    <col min="8195" max="8202" width="13.85546875" style="15" bestFit="1" customWidth="1"/>
    <col min="8203" max="8204" width="14" style="15" bestFit="1" customWidth="1"/>
    <col min="8205" max="8205" width="13.5703125" style="15" customWidth="1"/>
    <col min="8206" max="8206" width="16" style="15" bestFit="1" customWidth="1"/>
    <col min="8207" max="8448" width="9.140625" style="15"/>
    <col min="8449" max="8449" width="13.28515625" style="15" customWidth="1"/>
    <col min="8450" max="8450" width="14" style="15" bestFit="1" customWidth="1"/>
    <col min="8451" max="8458" width="13.85546875" style="15" bestFit="1" customWidth="1"/>
    <col min="8459" max="8460" width="14" style="15" bestFit="1" customWidth="1"/>
    <col min="8461" max="8461" width="13.5703125" style="15" customWidth="1"/>
    <col min="8462" max="8462" width="16" style="15" bestFit="1" customWidth="1"/>
    <col min="8463" max="8704" width="9.140625" style="15"/>
    <col min="8705" max="8705" width="13.28515625" style="15" customWidth="1"/>
    <col min="8706" max="8706" width="14" style="15" bestFit="1" customWidth="1"/>
    <col min="8707" max="8714" width="13.85546875" style="15" bestFit="1" customWidth="1"/>
    <col min="8715" max="8716" width="14" style="15" bestFit="1" customWidth="1"/>
    <col min="8717" max="8717" width="13.5703125" style="15" customWidth="1"/>
    <col min="8718" max="8718" width="16" style="15" bestFit="1" customWidth="1"/>
    <col min="8719" max="8960" width="9.140625" style="15"/>
    <col min="8961" max="8961" width="13.28515625" style="15" customWidth="1"/>
    <col min="8962" max="8962" width="14" style="15" bestFit="1" customWidth="1"/>
    <col min="8963" max="8970" width="13.85546875" style="15" bestFit="1" customWidth="1"/>
    <col min="8971" max="8972" width="14" style="15" bestFit="1" customWidth="1"/>
    <col min="8973" max="8973" width="13.5703125" style="15" customWidth="1"/>
    <col min="8974" max="8974" width="16" style="15" bestFit="1" customWidth="1"/>
    <col min="8975" max="9216" width="9.140625" style="15"/>
    <col min="9217" max="9217" width="13.28515625" style="15" customWidth="1"/>
    <col min="9218" max="9218" width="14" style="15" bestFit="1" customWidth="1"/>
    <col min="9219" max="9226" width="13.85546875" style="15" bestFit="1" customWidth="1"/>
    <col min="9227" max="9228" width="14" style="15" bestFit="1" customWidth="1"/>
    <col min="9229" max="9229" width="13.5703125" style="15" customWidth="1"/>
    <col min="9230" max="9230" width="16" style="15" bestFit="1" customWidth="1"/>
    <col min="9231" max="9472" width="9.140625" style="15"/>
    <col min="9473" max="9473" width="13.28515625" style="15" customWidth="1"/>
    <col min="9474" max="9474" width="14" style="15" bestFit="1" customWidth="1"/>
    <col min="9475" max="9482" width="13.85546875" style="15" bestFit="1" customWidth="1"/>
    <col min="9483" max="9484" width="14" style="15" bestFit="1" customWidth="1"/>
    <col min="9485" max="9485" width="13.5703125" style="15" customWidth="1"/>
    <col min="9486" max="9486" width="16" style="15" bestFit="1" customWidth="1"/>
    <col min="9487" max="9728" width="9.140625" style="15"/>
    <col min="9729" max="9729" width="13.28515625" style="15" customWidth="1"/>
    <col min="9730" max="9730" width="14" style="15" bestFit="1" customWidth="1"/>
    <col min="9731" max="9738" width="13.85546875" style="15" bestFit="1" customWidth="1"/>
    <col min="9739" max="9740" width="14" style="15" bestFit="1" customWidth="1"/>
    <col min="9741" max="9741" width="13.5703125" style="15" customWidth="1"/>
    <col min="9742" max="9742" width="16" style="15" bestFit="1" customWidth="1"/>
    <col min="9743" max="9984" width="9.140625" style="15"/>
    <col min="9985" max="9985" width="13.28515625" style="15" customWidth="1"/>
    <col min="9986" max="9986" width="14" style="15" bestFit="1" customWidth="1"/>
    <col min="9987" max="9994" width="13.85546875" style="15" bestFit="1" customWidth="1"/>
    <col min="9995" max="9996" width="14" style="15" bestFit="1" customWidth="1"/>
    <col min="9997" max="9997" width="13.5703125" style="15" customWidth="1"/>
    <col min="9998" max="9998" width="16" style="15" bestFit="1" customWidth="1"/>
    <col min="9999" max="10240" width="9.140625" style="15"/>
    <col min="10241" max="10241" width="13.28515625" style="15" customWidth="1"/>
    <col min="10242" max="10242" width="14" style="15" bestFit="1" customWidth="1"/>
    <col min="10243" max="10250" width="13.85546875" style="15" bestFit="1" customWidth="1"/>
    <col min="10251" max="10252" width="14" style="15" bestFit="1" customWidth="1"/>
    <col min="10253" max="10253" width="13.5703125" style="15" customWidth="1"/>
    <col min="10254" max="10254" width="16" style="15" bestFit="1" customWidth="1"/>
    <col min="10255" max="10496" width="9.140625" style="15"/>
    <col min="10497" max="10497" width="13.28515625" style="15" customWidth="1"/>
    <col min="10498" max="10498" width="14" style="15" bestFit="1" customWidth="1"/>
    <col min="10499" max="10506" width="13.85546875" style="15" bestFit="1" customWidth="1"/>
    <col min="10507" max="10508" width="14" style="15" bestFit="1" customWidth="1"/>
    <col min="10509" max="10509" width="13.5703125" style="15" customWidth="1"/>
    <col min="10510" max="10510" width="16" style="15" bestFit="1" customWidth="1"/>
    <col min="10511" max="10752" width="9.140625" style="15"/>
    <col min="10753" max="10753" width="13.28515625" style="15" customWidth="1"/>
    <col min="10754" max="10754" width="14" style="15" bestFit="1" customWidth="1"/>
    <col min="10755" max="10762" width="13.85546875" style="15" bestFit="1" customWidth="1"/>
    <col min="10763" max="10764" width="14" style="15" bestFit="1" customWidth="1"/>
    <col min="10765" max="10765" width="13.5703125" style="15" customWidth="1"/>
    <col min="10766" max="10766" width="16" style="15" bestFit="1" customWidth="1"/>
    <col min="10767" max="11008" width="9.140625" style="15"/>
    <col min="11009" max="11009" width="13.28515625" style="15" customWidth="1"/>
    <col min="11010" max="11010" width="14" style="15" bestFit="1" customWidth="1"/>
    <col min="11011" max="11018" width="13.85546875" style="15" bestFit="1" customWidth="1"/>
    <col min="11019" max="11020" width="14" style="15" bestFit="1" customWidth="1"/>
    <col min="11021" max="11021" width="13.5703125" style="15" customWidth="1"/>
    <col min="11022" max="11022" width="16" style="15" bestFit="1" customWidth="1"/>
    <col min="11023" max="11264" width="9.140625" style="15"/>
    <col min="11265" max="11265" width="13.28515625" style="15" customWidth="1"/>
    <col min="11266" max="11266" width="14" style="15" bestFit="1" customWidth="1"/>
    <col min="11267" max="11274" width="13.85546875" style="15" bestFit="1" customWidth="1"/>
    <col min="11275" max="11276" width="14" style="15" bestFit="1" customWidth="1"/>
    <col min="11277" max="11277" width="13.5703125" style="15" customWidth="1"/>
    <col min="11278" max="11278" width="16" style="15" bestFit="1" customWidth="1"/>
    <col min="11279" max="11520" width="9.140625" style="15"/>
    <col min="11521" max="11521" width="13.28515625" style="15" customWidth="1"/>
    <col min="11522" max="11522" width="14" style="15" bestFit="1" customWidth="1"/>
    <col min="11523" max="11530" width="13.85546875" style="15" bestFit="1" customWidth="1"/>
    <col min="11531" max="11532" width="14" style="15" bestFit="1" customWidth="1"/>
    <col min="11533" max="11533" width="13.5703125" style="15" customWidth="1"/>
    <col min="11534" max="11534" width="16" style="15" bestFit="1" customWidth="1"/>
    <col min="11535" max="11776" width="9.140625" style="15"/>
    <col min="11777" max="11777" width="13.28515625" style="15" customWidth="1"/>
    <col min="11778" max="11778" width="14" style="15" bestFit="1" customWidth="1"/>
    <col min="11779" max="11786" width="13.85546875" style="15" bestFit="1" customWidth="1"/>
    <col min="11787" max="11788" width="14" style="15" bestFit="1" customWidth="1"/>
    <col min="11789" max="11789" width="13.5703125" style="15" customWidth="1"/>
    <col min="11790" max="11790" width="16" style="15" bestFit="1" customWidth="1"/>
    <col min="11791" max="12032" width="9.140625" style="15"/>
    <col min="12033" max="12033" width="13.28515625" style="15" customWidth="1"/>
    <col min="12034" max="12034" width="14" style="15" bestFit="1" customWidth="1"/>
    <col min="12035" max="12042" width="13.85546875" style="15" bestFit="1" customWidth="1"/>
    <col min="12043" max="12044" width="14" style="15" bestFit="1" customWidth="1"/>
    <col min="12045" max="12045" width="13.5703125" style="15" customWidth="1"/>
    <col min="12046" max="12046" width="16" style="15" bestFit="1" customWidth="1"/>
    <col min="12047" max="12288" width="9.140625" style="15"/>
    <col min="12289" max="12289" width="13.28515625" style="15" customWidth="1"/>
    <col min="12290" max="12290" width="14" style="15" bestFit="1" customWidth="1"/>
    <col min="12291" max="12298" width="13.85546875" style="15" bestFit="1" customWidth="1"/>
    <col min="12299" max="12300" width="14" style="15" bestFit="1" customWidth="1"/>
    <col min="12301" max="12301" width="13.5703125" style="15" customWidth="1"/>
    <col min="12302" max="12302" width="16" style="15" bestFit="1" customWidth="1"/>
    <col min="12303" max="12544" width="9.140625" style="15"/>
    <col min="12545" max="12545" width="13.28515625" style="15" customWidth="1"/>
    <col min="12546" max="12546" width="14" style="15" bestFit="1" customWidth="1"/>
    <col min="12547" max="12554" width="13.85546875" style="15" bestFit="1" customWidth="1"/>
    <col min="12555" max="12556" width="14" style="15" bestFit="1" customWidth="1"/>
    <col min="12557" max="12557" width="13.5703125" style="15" customWidth="1"/>
    <col min="12558" max="12558" width="16" style="15" bestFit="1" customWidth="1"/>
    <col min="12559" max="12800" width="9.140625" style="15"/>
    <col min="12801" max="12801" width="13.28515625" style="15" customWidth="1"/>
    <col min="12802" max="12802" width="14" style="15" bestFit="1" customWidth="1"/>
    <col min="12803" max="12810" width="13.85546875" style="15" bestFit="1" customWidth="1"/>
    <col min="12811" max="12812" width="14" style="15" bestFit="1" customWidth="1"/>
    <col min="12813" max="12813" width="13.5703125" style="15" customWidth="1"/>
    <col min="12814" max="12814" width="16" style="15" bestFit="1" customWidth="1"/>
    <col min="12815" max="13056" width="9.140625" style="15"/>
    <col min="13057" max="13057" width="13.28515625" style="15" customWidth="1"/>
    <col min="13058" max="13058" width="14" style="15" bestFit="1" customWidth="1"/>
    <col min="13059" max="13066" width="13.85546875" style="15" bestFit="1" customWidth="1"/>
    <col min="13067" max="13068" width="14" style="15" bestFit="1" customWidth="1"/>
    <col min="13069" max="13069" width="13.5703125" style="15" customWidth="1"/>
    <col min="13070" max="13070" width="16" style="15" bestFit="1" customWidth="1"/>
    <col min="13071" max="13312" width="9.140625" style="15"/>
    <col min="13313" max="13313" width="13.28515625" style="15" customWidth="1"/>
    <col min="13314" max="13314" width="14" style="15" bestFit="1" customWidth="1"/>
    <col min="13315" max="13322" width="13.85546875" style="15" bestFit="1" customWidth="1"/>
    <col min="13323" max="13324" width="14" style="15" bestFit="1" customWidth="1"/>
    <col min="13325" max="13325" width="13.5703125" style="15" customWidth="1"/>
    <col min="13326" max="13326" width="16" style="15" bestFit="1" customWidth="1"/>
    <col min="13327" max="13568" width="9.140625" style="15"/>
    <col min="13569" max="13569" width="13.28515625" style="15" customWidth="1"/>
    <col min="13570" max="13570" width="14" style="15" bestFit="1" customWidth="1"/>
    <col min="13571" max="13578" width="13.85546875" style="15" bestFit="1" customWidth="1"/>
    <col min="13579" max="13580" width="14" style="15" bestFit="1" customWidth="1"/>
    <col min="13581" max="13581" width="13.5703125" style="15" customWidth="1"/>
    <col min="13582" max="13582" width="16" style="15" bestFit="1" customWidth="1"/>
    <col min="13583" max="13824" width="9.140625" style="15"/>
    <col min="13825" max="13825" width="13.28515625" style="15" customWidth="1"/>
    <col min="13826" max="13826" width="14" style="15" bestFit="1" customWidth="1"/>
    <col min="13827" max="13834" width="13.85546875" style="15" bestFit="1" customWidth="1"/>
    <col min="13835" max="13836" width="14" style="15" bestFit="1" customWidth="1"/>
    <col min="13837" max="13837" width="13.5703125" style="15" customWidth="1"/>
    <col min="13838" max="13838" width="16" style="15" bestFit="1" customWidth="1"/>
    <col min="13839" max="14080" width="9.140625" style="15"/>
    <col min="14081" max="14081" width="13.28515625" style="15" customWidth="1"/>
    <col min="14082" max="14082" width="14" style="15" bestFit="1" customWidth="1"/>
    <col min="14083" max="14090" width="13.85546875" style="15" bestFit="1" customWidth="1"/>
    <col min="14091" max="14092" width="14" style="15" bestFit="1" customWidth="1"/>
    <col min="14093" max="14093" width="13.5703125" style="15" customWidth="1"/>
    <col min="14094" max="14094" width="16" style="15" bestFit="1" customWidth="1"/>
    <col min="14095" max="14336" width="9.140625" style="15"/>
    <col min="14337" max="14337" width="13.28515625" style="15" customWidth="1"/>
    <col min="14338" max="14338" width="14" style="15" bestFit="1" customWidth="1"/>
    <col min="14339" max="14346" width="13.85546875" style="15" bestFit="1" customWidth="1"/>
    <col min="14347" max="14348" width="14" style="15" bestFit="1" customWidth="1"/>
    <col min="14349" max="14349" width="13.5703125" style="15" customWidth="1"/>
    <col min="14350" max="14350" width="16" style="15" bestFit="1" customWidth="1"/>
    <col min="14351" max="14592" width="9.140625" style="15"/>
    <col min="14593" max="14593" width="13.28515625" style="15" customWidth="1"/>
    <col min="14594" max="14594" width="14" style="15" bestFit="1" customWidth="1"/>
    <col min="14595" max="14602" width="13.85546875" style="15" bestFit="1" customWidth="1"/>
    <col min="14603" max="14604" width="14" style="15" bestFit="1" customWidth="1"/>
    <col min="14605" max="14605" width="13.5703125" style="15" customWidth="1"/>
    <col min="14606" max="14606" width="16" style="15" bestFit="1" customWidth="1"/>
    <col min="14607" max="14848" width="9.140625" style="15"/>
    <col min="14849" max="14849" width="13.28515625" style="15" customWidth="1"/>
    <col min="14850" max="14850" width="14" style="15" bestFit="1" customWidth="1"/>
    <col min="14851" max="14858" width="13.85546875" style="15" bestFit="1" customWidth="1"/>
    <col min="14859" max="14860" width="14" style="15" bestFit="1" customWidth="1"/>
    <col min="14861" max="14861" width="13.5703125" style="15" customWidth="1"/>
    <col min="14862" max="14862" width="16" style="15" bestFit="1" customWidth="1"/>
    <col min="14863" max="15104" width="9.140625" style="15"/>
    <col min="15105" max="15105" width="13.28515625" style="15" customWidth="1"/>
    <col min="15106" max="15106" width="14" style="15" bestFit="1" customWidth="1"/>
    <col min="15107" max="15114" width="13.85546875" style="15" bestFit="1" customWidth="1"/>
    <col min="15115" max="15116" width="14" style="15" bestFit="1" customWidth="1"/>
    <col min="15117" max="15117" width="13.5703125" style="15" customWidth="1"/>
    <col min="15118" max="15118" width="16" style="15" bestFit="1" customWidth="1"/>
    <col min="15119" max="15360" width="9.140625" style="15"/>
    <col min="15361" max="15361" width="13.28515625" style="15" customWidth="1"/>
    <col min="15362" max="15362" width="14" style="15" bestFit="1" customWidth="1"/>
    <col min="15363" max="15370" width="13.85546875" style="15" bestFit="1" customWidth="1"/>
    <col min="15371" max="15372" width="14" style="15" bestFit="1" customWidth="1"/>
    <col min="15373" max="15373" width="13.5703125" style="15" customWidth="1"/>
    <col min="15374" max="15374" width="16" style="15" bestFit="1" customWidth="1"/>
    <col min="15375" max="15616" width="9.140625" style="15"/>
    <col min="15617" max="15617" width="13.28515625" style="15" customWidth="1"/>
    <col min="15618" max="15618" width="14" style="15" bestFit="1" customWidth="1"/>
    <col min="15619" max="15626" width="13.85546875" style="15" bestFit="1" customWidth="1"/>
    <col min="15627" max="15628" width="14" style="15" bestFit="1" customWidth="1"/>
    <col min="15629" max="15629" width="13.5703125" style="15" customWidth="1"/>
    <col min="15630" max="15630" width="16" style="15" bestFit="1" customWidth="1"/>
    <col min="15631" max="15872" width="9.140625" style="15"/>
    <col min="15873" max="15873" width="13.28515625" style="15" customWidth="1"/>
    <col min="15874" max="15874" width="14" style="15" bestFit="1" customWidth="1"/>
    <col min="15875" max="15882" width="13.85546875" style="15" bestFit="1" customWidth="1"/>
    <col min="15883" max="15884" width="14" style="15" bestFit="1" customWidth="1"/>
    <col min="15885" max="15885" width="13.5703125" style="15" customWidth="1"/>
    <col min="15886" max="15886" width="16" style="15" bestFit="1" customWidth="1"/>
    <col min="15887" max="16128" width="9.140625" style="15"/>
    <col min="16129" max="16129" width="13.28515625" style="15" customWidth="1"/>
    <col min="16130" max="16130" width="14" style="15" bestFit="1" customWidth="1"/>
    <col min="16131" max="16138" width="13.85546875" style="15" bestFit="1" customWidth="1"/>
    <col min="16139" max="16140" width="14" style="15" bestFit="1" customWidth="1"/>
    <col min="16141" max="16141" width="13.5703125" style="15" customWidth="1"/>
    <col min="16142" max="16142" width="16" style="15" bestFit="1" customWidth="1"/>
    <col min="16143" max="16384" width="9.140625" style="15"/>
  </cols>
  <sheetData>
    <row r="2" spans="1:18" ht="20.25" x14ac:dyDescent="0.3">
      <c r="A2" s="14" t="s">
        <v>256</v>
      </c>
    </row>
    <row r="4" spans="1:18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8" x14ac:dyDescent="0.2">
      <c r="A6" s="15" t="s">
        <v>10</v>
      </c>
      <c r="B6" s="17">
        <v>405551.58</v>
      </c>
      <c r="C6" s="1">
        <v>407559.25</v>
      </c>
      <c r="D6" s="1">
        <v>412857.21</v>
      </c>
      <c r="E6" s="1">
        <v>398095.88</v>
      </c>
      <c r="F6" s="17">
        <v>393348.12</v>
      </c>
      <c r="G6" s="17">
        <v>450754.11</v>
      </c>
      <c r="H6" s="17">
        <v>344185.17</v>
      </c>
      <c r="I6" s="17">
        <v>362596.32</v>
      </c>
      <c r="J6" s="17">
        <v>446237.87</v>
      </c>
      <c r="K6" s="1">
        <v>415502.59</v>
      </c>
      <c r="L6" s="1">
        <v>410491.09</v>
      </c>
      <c r="M6" s="17">
        <v>462767.29</v>
      </c>
      <c r="N6" s="17">
        <f>SUM(B6:M6)</f>
        <v>4909946.4799999995</v>
      </c>
      <c r="R6" s="33">
        <v>113027.39</v>
      </c>
    </row>
    <row r="7" spans="1:18" x14ac:dyDescent="0.2">
      <c r="A7" s="15" t="s">
        <v>11</v>
      </c>
      <c r="B7" s="1">
        <v>118142.04</v>
      </c>
      <c r="C7" s="1">
        <v>113027.39</v>
      </c>
      <c r="D7" s="1">
        <v>98232.01</v>
      </c>
      <c r="E7" s="1">
        <v>116903.54</v>
      </c>
      <c r="F7" s="1">
        <v>108121.06</v>
      </c>
      <c r="G7" s="1">
        <v>134725.95000000001</v>
      </c>
      <c r="H7" s="17">
        <v>97480.19</v>
      </c>
      <c r="I7" s="1">
        <v>96235.39</v>
      </c>
      <c r="J7" s="1">
        <v>142559.35</v>
      </c>
      <c r="K7" s="1">
        <v>134493.87</v>
      </c>
      <c r="L7" s="1">
        <v>130250.11</v>
      </c>
      <c r="M7" s="1">
        <v>119502.96</v>
      </c>
      <c r="N7" s="17">
        <f t="shared" ref="N7:N22" si="0">SUM(B7:M7)</f>
        <v>1409673.86</v>
      </c>
      <c r="R7" s="33">
        <v>14778287.439999999</v>
      </c>
    </row>
    <row r="8" spans="1:18" x14ac:dyDescent="0.2">
      <c r="A8" s="15" t="s">
        <v>12</v>
      </c>
      <c r="B8" s="1">
        <v>15258048.91</v>
      </c>
      <c r="C8" s="1">
        <v>14778287.439999999</v>
      </c>
      <c r="D8" s="1">
        <v>15627996.210000001</v>
      </c>
      <c r="E8" s="1">
        <v>15465792.189999999</v>
      </c>
      <c r="F8" s="1">
        <v>15298931.460000001</v>
      </c>
      <c r="G8" s="1">
        <v>18210036.609999999</v>
      </c>
      <c r="H8" s="17">
        <v>14308827.17</v>
      </c>
      <c r="I8" s="1">
        <v>14650650.33</v>
      </c>
      <c r="J8" s="1">
        <v>17103602.989999998</v>
      </c>
      <c r="K8" s="1">
        <v>15494520.48</v>
      </c>
      <c r="L8" s="1">
        <v>15884001.550000001</v>
      </c>
      <c r="M8" s="1">
        <v>16991138.760000002</v>
      </c>
      <c r="N8" s="17">
        <f t="shared" si="0"/>
        <v>189071834.09999999</v>
      </c>
      <c r="R8" s="33">
        <v>318643.07</v>
      </c>
    </row>
    <row r="9" spans="1:18" x14ac:dyDescent="0.2">
      <c r="A9" s="15" t="s">
        <v>13</v>
      </c>
      <c r="B9" s="1">
        <v>286109.21000000002</v>
      </c>
      <c r="C9" s="1">
        <v>318643.07</v>
      </c>
      <c r="D9" s="1">
        <v>309386.17</v>
      </c>
      <c r="E9" s="1">
        <v>251293.76</v>
      </c>
      <c r="F9" s="1">
        <v>252921.23</v>
      </c>
      <c r="G9" s="1">
        <v>337808.39</v>
      </c>
      <c r="H9" s="17">
        <v>230860.38</v>
      </c>
      <c r="I9" s="1">
        <v>237354.01</v>
      </c>
      <c r="J9" s="1">
        <v>294346.65999999997</v>
      </c>
      <c r="K9" s="1">
        <v>255303.14</v>
      </c>
      <c r="L9" s="1">
        <v>262766.17</v>
      </c>
      <c r="M9" s="1">
        <v>304438.01</v>
      </c>
      <c r="N9" s="17">
        <f t="shared" si="0"/>
        <v>3341230.2</v>
      </c>
      <c r="R9" s="33">
        <v>550894.11</v>
      </c>
    </row>
    <row r="10" spans="1:18" x14ac:dyDescent="0.2">
      <c r="A10" s="15" t="s">
        <v>14</v>
      </c>
      <c r="B10" s="1">
        <v>545735.81999999995</v>
      </c>
      <c r="C10" s="1">
        <v>550894.11</v>
      </c>
      <c r="D10" s="1">
        <v>558293.99</v>
      </c>
      <c r="E10" s="1">
        <v>563484.06000000006</v>
      </c>
      <c r="F10" s="1">
        <v>564120.30000000005</v>
      </c>
      <c r="G10" s="1">
        <v>699175.06</v>
      </c>
      <c r="H10" s="17">
        <v>448635.69</v>
      </c>
      <c r="I10" s="1">
        <v>507347.72</v>
      </c>
      <c r="J10" s="1">
        <v>582212.31000000006</v>
      </c>
      <c r="K10" s="1">
        <v>516002.53</v>
      </c>
      <c r="L10" s="1">
        <v>532994.19999999995</v>
      </c>
      <c r="M10" s="1">
        <v>619323.46</v>
      </c>
      <c r="N10" s="17">
        <f t="shared" si="0"/>
        <v>6688219.2500000009</v>
      </c>
      <c r="R10" s="33">
        <v>5219.92</v>
      </c>
    </row>
    <row r="11" spans="1:18" x14ac:dyDescent="0.2">
      <c r="A11" s="15" t="s">
        <v>15</v>
      </c>
      <c r="B11" s="1">
        <v>6831.09</v>
      </c>
      <c r="C11" s="1">
        <v>5219.92</v>
      </c>
      <c r="D11" s="1">
        <v>5804.81</v>
      </c>
      <c r="E11" s="1">
        <v>5175.55</v>
      </c>
      <c r="F11" s="1">
        <v>6913.41</v>
      </c>
      <c r="G11" s="1">
        <v>5466.61</v>
      </c>
      <c r="H11" s="17">
        <v>4235.66</v>
      </c>
      <c r="I11" s="1">
        <v>3886.94</v>
      </c>
      <c r="J11" s="1">
        <v>7801.46</v>
      </c>
      <c r="K11" s="1">
        <v>7973.36</v>
      </c>
      <c r="L11" s="1">
        <v>4983.05</v>
      </c>
      <c r="M11" s="1">
        <v>8990.7999999999993</v>
      </c>
      <c r="N11" s="17">
        <f t="shared" si="0"/>
        <v>73282.66</v>
      </c>
      <c r="R11" s="33">
        <v>85068.85</v>
      </c>
    </row>
    <row r="12" spans="1:18" x14ac:dyDescent="0.2">
      <c r="A12" s="15" t="s">
        <v>16</v>
      </c>
      <c r="B12" s="1">
        <v>91068.4</v>
      </c>
      <c r="C12" s="1">
        <v>85068.85</v>
      </c>
      <c r="D12" s="1">
        <v>84011.13</v>
      </c>
      <c r="E12" s="1">
        <v>84828.7</v>
      </c>
      <c r="F12" s="1">
        <v>67652.27</v>
      </c>
      <c r="G12" s="1">
        <v>92338.53</v>
      </c>
      <c r="H12" s="17">
        <v>64294.7</v>
      </c>
      <c r="I12" s="1">
        <v>73753.87</v>
      </c>
      <c r="J12" s="1">
        <v>81107.520000000004</v>
      </c>
      <c r="K12" s="1">
        <v>73702.28</v>
      </c>
      <c r="L12" s="1">
        <v>73954.19</v>
      </c>
      <c r="M12" s="1">
        <v>96712.31</v>
      </c>
      <c r="N12" s="17">
        <f t="shared" si="0"/>
        <v>968492.75</v>
      </c>
      <c r="R12" s="33">
        <v>199794.58</v>
      </c>
    </row>
    <row r="13" spans="1:18" x14ac:dyDescent="0.2">
      <c r="A13" s="15" t="s">
        <v>17</v>
      </c>
      <c r="B13" s="1">
        <v>218890.31</v>
      </c>
      <c r="C13" s="1">
        <v>199794.58</v>
      </c>
      <c r="D13" s="1">
        <v>200921.61</v>
      </c>
      <c r="E13" s="18">
        <v>208751.11</v>
      </c>
      <c r="F13" s="1">
        <v>176132.29</v>
      </c>
      <c r="G13" s="1">
        <v>191315.62</v>
      </c>
      <c r="H13" s="17">
        <v>149081.60000000001</v>
      </c>
      <c r="I13" s="1">
        <v>150412.51999999999</v>
      </c>
      <c r="J13" s="1">
        <v>214983.47</v>
      </c>
      <c r="K13" s="1">
        <v>187044.22</v>
      </c>
      <c r="L13" s="1">
        <v>175085.9</v>
      </c>
      <c r="M13" s="1">
        <v>207441.19</v>
      </c>
      <c r="N13" s="17">
        <f t="shared" si="0"/>
        <v>2279854.42</v>
      </c>
      <c r="R13" s="33">
        <v>90914.33</v>
      </c>
    </row>
    <row r="14" spans="1:18" x14ac:dyDescent="0.2">
      <c r="A14" s="15" t="s">
        <v>18</v>
      </c>
      <c r="B14" s="1">
        <v>92916.19</v>
      </c>
      <c r="C14" s="1">
        <v>90914.33</v>
      </c>
      <c r="D14" s="1">
        <v>102182.72</v>
      </c>
      <c r="E14" s="1">
        <v>115242.39</v>
      </c>
      <c r="F14" s="1">
        <v>76355.37</v>
      </c>
      <c r="G14" s="1">
        <v>103553.94</v>
      </c>
      <c r="H14" s="17">
        <v>70871.91</v>
      </c>
      <c r="I14" s="1">
        <v>84083.26</v>
      </c>
      <c r="J14" s="1">
        <v>104714.08</v>
      </c>
      <c r="K14" s="1">
        <v>104410.58</v>
      </c>
      <c r="L14" s="1">
        <v>95095.12</v>
      </c>
      <c r="M14" s="1">
        <v>104323.27</v>
      </c>
      <c r="N14" s="17">
        <f t="shared" si="0"/>
        <v>1144663.1599999999</v>
      </c>
      <c r="R14" s="33">
        <v>11529.76</v>
      </c>
    </row>
    <row r="15" spans="1:18" x14ac:dyDescent="0.2">
      <c r="A15" s="15" t="s">
        <v>19</v>
      </c>
      <c r="B15" s="1">
        <v>14181.66</v>
      </c>
      <c r="C15" s="1">
        <v>11529.76</v>
      </c>
      <c r="D15" s="1">
        <v>12948.29</v>
      </c>
      <c r="E15" s="1">
        <v>14717.17</v>
      </c>
      <c r="F15" s="1">
        <v>11540.81</v>
      </c>
      <c r="G15" s="1">
        <v>14282.73</v>
      </c>
      <c r="H15" s="17">
        <v>12240.56</v>
      </c>
      <c r="I15" s="1">
        <v>10588.56</v>
      </c>
      <c r="J15" s="1">
        <v>12190.95</v>
      </c>
      <c r="K15" s="1">
        <v>11201.56</v>
      </c>
      <c r="L15" s="1">
        <v>12118.5</v>
      </c>
      <c r="M15" s="1">
        <v>13954.89</v>
      </c>
      <c r="N15" s="17">
        <f t="shared" si="0"/>
        <v>151495.44</v>
      </c>
      <c r="R15" s="33">
        <v>169161.61</v>
      </c>
    </row>
    <row r="16" spans="1:18" x14ac:dyDescent="0.2">
      <c r="A16" s="15" t="s">
        <v>20</v>
      </c>
      <c r="B16" s="1">
        <v>183170.44</v>
      </c>
      <c r="C16" s="1">
        <v>169161.61</v>
      </c>
      <c r="D16" s="1">
        <v>182758.39999999999</v>
      </c>
      <c r="E16" s="1">
        <v>191626.79</v>
      </c>
      <c r="F16" s="1">
        <v>163976.59</v>
      </c>
      <c r="G16" s="1">
        <v>209627.47</v>
      </c>
      <c r="H16" s="17">
        <v>141636.35</v>
      </c>
      <c r="I16" s="1">
        <v>150353.71</v>
      </c>
      <c r="J16" s="1">
        <v>195213.43</v>
      </c>
      <c r="K16" s="1">
        <v>173541.76000000001</v>
      </c>
      <c r="L16" s="1">
        <v>181681.3</v>
      </c>
      <c r="M16" s="1">
        <v>208320.83</v>
      </c>
      <c r="N16" s="17">
        <f t="shared" si="0"/>
        <v>2151068.6800000002</v>
      </c>
      <c r="R16" s="33">
        <v>18138.46</v>
      </c>
    </row>
    <row r="17" spans="1:18" x14ac:dyDescent="0.2">
      <c r="A17" s="15" t="s">
        <v>21</v>
      </c>
      <c r="B17" s="1">
        <v>17193.55</v>
      </c>
      <c r="C17" s="1">
        <v>18138.46</v>
      </c>
      <c r="D17" s="1">
        <v>18457.169999999998</v>
      </c>
      <c r="E17" s="1">
        <v>18022.810000000001</v>
      </c>
      <c r="F17" s="1">
        <v>16648.669999999998</v>
      </c>
      <c r="G17" s="1">
        <v>27503.17</v>
      </c>
      <c r="H17" s="17">
        <v>10044</v>
      </c>
      <c r="I17" s="1">
        <v>15290.21</v>
      </c>
      <c r="J17" s="1">
        <v>29623.07</v>
      </c>
      <c r="K17" s="1">
        <v>4340.03</v>
      </c>
      <c r="L17" s="1">
        <v>14404.91</v>
      </c>
      <c r="M17" s="1">
        <v>18763.580000000002</v>
      </c>
      <c r="N17" s="17">
        <f t="shared" si="0"/>
        <v>208429.63</v>
      </c>
      <c r="R17" s="33">
        <v>200643.26</v>
      </c>
    </row>
    <row r="18" spans="1:18" x14ac:dyDescent="0.2">
      <c r="A18" s="15" t="s">
        <v>22</v>
      </c>
      <c r="B18" s="1">
        <v>230787.06</v>
      </c>
      <c r="C18" s="1">
        <v>200643.26</v>
      </c>
      <c r="D18" s="1">
        <v>238534.61</v>
      </c>
      <c r="E18" s="1">
        <v>215874.87</v>
      </c>
      <c r="F18" s="1">
        <v>252787.58</v>
      </c>
      <c r="G18" s="1">
        <v>266266.34000000003</v>
      </c>
      <c r="H18" s="17">
        <v>188578.57</v>
      </c>
      <c r="I18" s="1">
        <v>209153.66</v>
      </c>
      <c r="J18" s="1">
        <v>268051.92</v>
      </c>
      <c r="K18" s="1">
        <v>232652.95</v>
      </c>
      <c r="L18" s="1">
        <v>245422.27</v>
      </c>
      <c r="M18" s="1">
        <v>255300.21</v>
      </c>
      <c r="N18" s="17">
        <f t="shared" si="0"/>
        <v>2804053.3</v>
      </c>
      <c r="R18" s="33">
        <v>407559.25</v>
      </c>
    </row>
    <row r="19" spans="1:18" x14ac:dyDescent="0.2">
      <c r="A19" s="15" t="s">
        <v>23</v>
      </c>
      <c r="B19" s="1">
        <v>29041.39</v>
      </c>
      <c r="C19" s="1">
        <v>29782.65</v>
      </c>
      <c r="D19" s="1">
        <v>30008.400000000001</v>
      </c>
      <c r="E19" s="1">
        <v>30015.21</v>
      </c>
      <c r="F19" s="1">
        <v>25847.88</v>
      </c>
      <c r="G19" s="1">
        <v>33906.14</v>
      </c>
      <c r="H19" s="17">
        <v>24864.47</v>
      </c>
      <c r="I19" s="1">
        <v>27701.21</v>
      </c>
      <c r="J19" s="1">
        <v>25340.74</v>
      </c>
      <c r="K19" s="1">
        <v>31149.759999999998</v>
      </c>
      <c r="L19" s="1">
        <v>31515.88</v>
      </c>
      <c r="M19" s="1">
        <v>26913.93</v>
      </c>
      <c r="N19" s="17">
        <f t="shared" si="0"/>
        <v>346087.66</v>
      </c>
      <c r="R19" s="33">
        <v>29782.65</v>
      </c>
    </row>
    <row r="20" spans="1:18" x14ac:dyDescent="0.2">
      <c r="A20" s="15" t="s">
        <v>24</v>
      </c>
      <c r="B20" s="1">
        <v>35730.980000000003</v>
      </c>
      <c r="C20" s="1">
        <v>35471.65</v>
      </c>
      <c r="D20" s="1">
        <v>47707.59</v>
      </c>
      <c r="E20" s="1">
        <v>37486.43</v>
      </c>
      <c r="F20" s="1">
        <v>27656.33</v>
      </c>
      <c r="G20" s="1">
        <v>39570.75</v>
      </c>
      <c r="H20" s="17">
        <v>30637.55</v>
      </c>
      <c r="I20" s="1">
        <v>29961.91</v>
      </c>
      <c r="J20" s="1">
        <v>41150.720000000001</v>
      </c>
      <c r="K20" s="1">
        <v>37897.78</v>
      </c>
      <c r="L20" s="1">
        <v>38124.71</v>
      </c>
      <c r="M20" s="1">
        <v>60941.46</v>
      </c>
      <c r="N20" s="17">
        <f t="shared" si="0"/>
        <v>462337.86</v>
      </c>
      <c r="R20" s="33">
        <v>35471.65</v>
      </c>
    </row>
    <row r="21" spans="1:18" x14ac:dyDescent="0.2">
      <c r="A21" s="15" t="s">
        <v>25</v>
      </c>
      <c r="B21" s="1">
        <v>2859539.82</v>
      </c>
      <c r="C21" s="1">
        <v>2882162.42</v>
      </c>
      <c r="D21" s="1">
        <v>2958868.86</v>
      </c>
      <c r="E21" s="1">
        <v>2858155.44</v>
      </c>
      <c r="F21" s="1">
        <v>2723406.32</v>
      </c>
      <c r="G21" s="1">
        <v>3422383.59</v>
      </c>
      <c r="H21" s="17">
        <v>2488980.69</v>
      </c>
      <c r="I21" s="1">
        <v>2617746.09</v>
      </c>
      <c r="J21" s="1">
        <v>3027023.58</v>
      </c>
      <c r="K21" s="1">
        <v>2837861.33</v>
      </c>
      <c r="L21" s="1">
        <v>2810871.13</v>
      </c>
      <c r="M21" s="1">
        <v>3232911.38</v>
      </c>
      <c r="N21" s="17">
        <f t="shared" si="0"/>
        <v>34719910.649999999</v>
      </c>
      <c r="R21" s="33">
        <v>2882162.42</v>
      </c>
    </row>
    <row r="22" spans="1:18" x14ac:dyDescent="0.2">
      <c r="A22" s="15" t="s">
        <v>26</v>
      </c>
      <c r="B22" s="1">
        <v>102075.48</v>
      </c>
      <c r="C22" s="1">
        <v>94782.47</v>
      </c>
      <c r="D22" s="1">
        <v>102366.86</v>
      </c>
      <c r="E22" s="1">
        <v>81968.509999999995</v>
      </c>
      <c r="F22" s="1">
        <v>102050.34</v>
      </c>
      <c r="G22" s="1">
        <v>86787.21</v>
      </c>
      <c r="H22" s="17">
        <v>74440.240000000005</v>
      </c>
      <c r="I22" s="1">
        <v>73230.460000000006</v>
      </c>
      <c r="J22" s="1">
        <v>84191.95</v>
      </c>
      <c r="K22" s="1">
        <v>84745.01</v>
      </c>
      <c r="L22" s="82">
        <v>73323.53</v>
      </c>
      <c r="M22" s="1">
        <v>94148.65</v>
      </c>
      <c r="N22" s="17">
        <f t="shared" si="0"/>
        <v>1054110.71</v>
      </c>
      <c r="R22" s="33">
        <v>94782.47</v>
      </c>
    </row>
    <row r="23" spans="1:18" x14ac:dyDescent="0.2">
      <c r="B23" s="19"/>
      <c r="C23" s="1"/>
      <c r="R23" s="33">
        <f>SUM(R6:R22)</f>
        <v>19991081.219999999</v>
      </c>
    </row>
    <row r="24" spans="1:18" x14ac:dyDescent="0.2">
      <c r="A24" s="15" t="s">
        <v>9</v>
      </c>
      <c r="B24" s="20">
        <f t="shared" ref="B24:M24" si="1">SUM(B6:B23)</f>
        <v>20495013.930000003</v>
      </c>
      <c r="C24" s="20">
        <f t="shared" si="1"/>
        <v>19991081.219999999</v>
      </c>
      <c r="D24" s="20">
        <f t="shared" si="1"/>
        <v>20991336.039999992</v>
      </c>
      <c r="E24" s="20">
        <f t="shared" si="1"/>
        <v>20657434.410000004</v>
      </c>
      <c r="F24" s="20">
        <f t="shared" si="1"/>
        <v>20268410.029999997</v>
      </c>
      <c r="G24" s="20">
        <f t="shared" si="1"/>
        <v>24325502.220000003</v>
      </c>
      <c r="H24" s="20">
        <f>SUM(H6:H23)</f>
        <v>18689894.899999999</v>
      </c>
      <c r="I24" s="20">
        <f t="shared" si="1"/>
        <v>19300346.170000002</v>
      </c>
      <c r="J24" s="20">
        <f t="shared" si="1"/>
        <v>22660352.069999989</v>
      </c>
      <c r="K24" s="20">
        <f t="shared" si="1"/>
        <v>20602343.230000008</v>
      </c>
      <c r="L24" s="20">
        <f t="shared" si="1"/>
        <v>20977083.610000003</v>
      </c>
      <c r="M24" s="20">
        <f t="shared" si="1"/>
        <v>22825892.98</v>
      </c>
      <c r="N24" s="20">
        <f>SUM(N6:N22)</f>
        <v>251784690.81</v>
      </c>
    </row>
    <row r="26" spans="1:18" x14ac:dyDescent="0.2">
      <c r="A26" s="21" t="s">
        <v>40</v>
      </c>
      <c r="B26" s="1">
        <v>366726.79</v>
      </c>
      <c r="C26" s="1">
        <v>357768.84</v>
      </c>
      <c r="D26" s="1">
        <v>375592.33</v>
      </c>
      <c r="E26" s="1">
        <v>369611.51</v>
      </c>
      <c r="F26" s="1">
        <v>362891.7</v>
      </c>
      <c r="G26" s="1">
        <v>435880.95</v>
      </c>
      <c r="H26" s="1">
        <v>334260.49</v>
      </c>
      <c r="I26" s="1">
        <v>345163.65</v>
      </c>
      <c r="J26" s="1">
        <v>405270.94</v>
      </c>
      <c r="K26" s="1">
        <v>368508.09</v>
      </c>
      <c r="L26" s="1">
        <v>375696.82</v>
      </c>
      <c r="M26" s="1">
        <v>408681.12</v>
      </c>
      <c r="N26" s="1">
        <f>SUM(B26:M26)</f>
        <v>4506053.2299999995</v>
      </c>
    </row>
    <row r="27" spans="1:18" x14ac:dyDescent="0.2">
      <c r="A27" s="21" t="s">
        <v>41</v>
      </c>
      <c r="B27" s="1">
        <v>94074.32</v>
      </c>
      <c r="C27" s="1">
        <v>95626.51</v>
      </c>
      <c r="D27" s="1">
        <v>95491.03</v>
      </c>
      <c r="E27" s="1">
        <v>93611.75</v>
      </c>
      <c r="F27" s="1">
        <v>105365.36</v>
      </c>
      <c r="G27" s="1">
        <v>146100.34</v>
      </c>
      <c r="H27" s="1">
        <v>76443.64</v>
      </c>
      <c r="I27" s="1">
        <v>78125.84</v>
      </c>
      <c r="J27" s="1">
        <v>92719.42</v>
      </c>
      <c r="K27" s="1">
        <v>86754.72</v>
      </c>
      <c r="L27" s="1">
        <v>115610.9</v>
      </c>
      <c r="M27" s="1">
        <v>118631.81</v>
      </c>
      <c r="N27" s="1">
        <f>SUM(B27:M27)</f>
        <v>1198555.6399999999</v>
      </c>
    </row>
    <row r="28" spans="1:18" ht="13.5" thickBot="1" x14ac:dyDescent="0.25">
      <c r="M28" s="22" t="s">
        <v>42</v>
      </c>
      <c r="N28" s="23">
        <f>N24+N26+N27</f>
        <v>257489299.67999998</v>
      </c>
    </row>
    <row r="29" spans="1:18" ht="13.5" thickTop="1" x14ac:dyDescent="0.2">
      <c r="C29" s="21"/>
    </row>
  </sheetData>
  <printOptions horizontalCentered="1"/>
  <pageMargins left="0" right="0" top="0.5" bottom="0.5" header="0.5" footer="0.5"/>
  <pageSetup paperSize="5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workbookViewId="0">
      <selection activeCell="A39" sqref="A39"/>
    </sheetView>
  </sheetViews>
  <sheetFormatPr defaultRowHeight="12.75" x14ac:dyDescent="0.2"/>
  <cols>
    <col min="1" max="1" width="13" style="15" customWidth="1"/>
    <col min="2" max="2" width="14" style="15" bestFit="1" customWidth="1"/>
    <col min="3" max="8" width="13.85546875" style="15" bestFit="1" customWidth="1"/>
    <col min="9" max="10" width="14" style="15" bestFit="1" customWidth="1"/>
    <col min="11" max="13" width="13.85546875" style="15" bestFit="1" customWidth="1"/>
    <col min="14" max="14" width="16" style="15" bestFit="1" customWidth="1"/>
    <col min="15" max="256" width="9.140625" style="15"/>
    <col min="257" max="257" width="13" style="15" customWidth="1"/>
    <col min="258" max="258" width="14" style="15" bestFit="1" customWidth="1"/>
    <col min="259" max="264" width="13.85546875" style="15" bestFit="1" customWidth="1"/>
    <col min="265" max="266" width="14" style="15" bestFit="1" customWidth="1"/>
    <col min="267" max="269" width="13.85546875" style="15" bestFit="1" customWidth="1"/>
    <col min="270" max="270" width="16" style="15" bestFit="1" customWidth="1"/>
    <col min="271" max="512" width="9.140625" style="15"/>
    <col min="513" max="513" width="13" style="15" customWidth="1"/>
    <col min="514" max="514" width="14" style="15" bestFit="1" customWidth="1"/>
    <col min="515" max="520" width="13.85546875" style="15" bestFit="1" customWidth="1"/>
    <col min="521" max="522" width="14" style="15" bestFit="1" customWidth="1"/>
    <col min="523" max="525" width="13.85546875" style="15" bestFit="1" customWidth="1"/>
    <col min="526" max="526" width="16" style="15" bestFit="1" customWidth="1"/>
    <col min="527" max="768" width="9.140625" style="15"/>
    <col min="769" max="769" width="13" style="15" customWidth="1"/>
    <col min="770" max="770" width="14" style="15" bestFit="1" customWidth="1"/>
    <col min="771" max="776" width="13.85546875" style="15" bestFit="1" customWidth="1"/>
    <col min="777" max="778" width="14" style="15" bestFit="1" customWidth="1"/>
    <col min="779" max="781" width="13.85546875" style="15" bestFit="1" customWidth="1"/>
    <col min="782" max="782" width="16" style="15" bestFit="1" customWidth="1"/>
    <col min="783" max="1024" width="9.140625" style="15"/>
    <col min="1025" max="1025" width="13" style="15" customWidth="1"/>
    <col min="1026" max="1026" width="14" style="15" bestFit="1" customWidth="1"/>
    <col min="1027" max="1032" width="13.85546875" style="15" bestFit="1" customWidth="1"/>
    <col min="1033" max="1034" width="14" style="15" bestFit="1" customWidth="1"/>
    <col min="1035" max="1037" width="13.85546875" style="15" bestFit="1" customWidth="1"/>
    <col min="1038" max="1038" width="16" style="15" bestFit="1" customWidth="1"/>
    <col min="1039" max="1280" width="9.140625" style="15"/>
    <col min="1281" max="1281" width="13" style="15" customWidth="1"/>
    <col min="1282" max="1282" width="14" style="15" bestFit="1" customWidth="1"/>
    <col min="1283" max="1288" width="13.85546875" style="15" bestFit="1" customWidth="1"/>
    <col min="1289" max="1290" width="14" style="15" bestFit="1" customWidth="1"/>
    <col min="1291" max="1293" width="13.85546875" style="15" bestFit="1" customWidth="1"/>
    <col min="1294" max="1294" width="16" style="15" bestFit="1" customWidth="1"/>
    <col min="1295" max="1536" width="9.140625" style="15"/>
    <col min="1537" max="1537" width="13" style="15" customWidth="1"/>
    <col min="1538" max="1538" width="14" style="15" bestFit="1" customWidth="1"/>
    <col min="1539" max="1544" width="13.85546875" style="15" bestFit="1" customWidth="1"/>
    <col min="1545" max="1546" width="14" style="15" bestFit="1" customWidth="1"/>
    <col min="1547" max="1549" width="13.85546875" style="15" bestFit="1" customWidth="1"/>
    <col min="1550" max="1550" width="16" style="15" bestFit="1" customWidth="1"/>
    <col min="1551" max="1792" width="9.140625" style="15"/>
    <col min="1793" max="1793" width="13" style="15" customWidth="1"/>
    <col min="1794" max="1794" width="14" style="15" bestFit="1" customWidth="1"/>
    <col min="1795" max="1800" width="13.85546875" style="15" bestFit="1" customWidth="1"/>
    <col min="1801" max="1802" width="14" style="15" bestFit="1" customWidth="1"/>
    <col min="1803" max="1805" width="13.85546875" style="15" bestFit="1" customWidth="1"/>
    <col min="1806" max="1806" width="16" style="15" bestFit="1" customWidth="1"/>
    <col min="1807" max="2048" width="9.140625" style="15"/>
    <col min="2049" max="2049" width="13" style="15" customWidth="1"/>
    <col min="2050" max="2050" width="14" style="15" bestFit="1" customWidth="1"/>
    <col min="2051" max="2056" width="13.85546875" style="15" bestFit="1" customWidth="1"/>
    <col min="2057" max="2058" width="14" style="15" bestFit="1" customWidth="1"/>
    <col min="2059" max="2061" width="13.85546875" style="15" bestFit="1" customWidth="1"/>
    <col min="2062" max="2062" width="16" style="15" bestFit="1" customWidth="1"/>
    <col min="2063" max="2304" width="9.140625" style="15"/>
    <col min="2305" max="2305" width="13" style="15" customWidth="1"/>
    <col min="2306" max="2306" width="14" style="15" bestFit="1" customWidth="1"/>
    <col min="2307" max="2312" width="13.85546875" style="15" bestFit="1" customWidth="1"/>
    <col min="2313" max="2314" width="14" style="15" bestFit="1" customWidth="1"/>
    <col min="2315" max="2317" width="13.85546875" style="15" bestFit="1" customWidth="1"/>
    <col min="2318" max="2318" width="16" style="15" bestFit="1" customWidth="1"/>
    <col min="2319" max="2560" width="9.140625" style="15"/>
    <col min="2561" max="2561" width="13" style="15" customWidth="1"/>
    <col min="2562" max="2562" width="14" style="15" bestFit="1" customWidth="1"/>
    <col min="2563" max="2568" width="13.85546875" style="15" bestFit="1" customWidth="1"/>
    <col min="2569" max="2570" width="14" style="15" bestFit="1" customWidth="1"/>
    <col min="2571" max="2573" width="13.85546875" style="15" bestFit="1" customWidth="1"/>
    <col min="2574" max="2574" width="16" style="15" bestFit="1" customWidth="1"/>
    <col min="2575" max="2816" width="9.140625" style="15"/>
    <col min="2817" max="2817" width="13" style="15" customWidth="1"/>
    <col min="2818" max="2818" width="14" style="15" bestFit="1" customWidth="1"/>
    <col min="2819" max="2824" width="13.85546875" style="15" bestFit="1" customWidth="1"/>
    <col min="2825" max="2826" width="14" style="15" bestFit="1" customWidth="1"/>
    <col min="2827" max="2829" width="13.85546875" style="15" bestFit="1" customWidth="1"/>
    <col min="2830" max="2830" width="16" style="15" bestFit="1" customWidth="1"/>
    <col min="2831" max="3072" width="9.140625" style="15"/>
    <col min="3073" max="3073" width="13" style="15" customWidth="1"/>
    <col min="3074" max="3074" width="14" style="15" bestFit="1" customWidth="1"/>
    <col min="3075" max="3080" width="13.85546875" style="15" bestFit="1" customWidth="1"/>
    <col min="3081" max="3082" width="14" style="15" bestFit="1" customWidth="1"/>
    <col min="3083" max="3085" width="13.85546875" style="15" bestFit="1" customWidth="1"/>
    <col min="3086" max="3086" width="16" style="15" bestFit="1" customWidth="1"/>
    <col min="3087" max="3328" width="9.140625" style="15"/>
    <col min="3329" max="3329" width="13" style="15" customWidth="1"/>
    <col min="3330" max="3330" width="14" style="15" bestFit="1" customWidth="1"/>
    <col min="3331" max="3336" width="13.85546875" style="15" bestFit="1" customWidth="1"/>
    <col min="3337" max="3338" width="14" style="15" bestFit="1" customWidth="1"/>
    <col min="3339" max="3341" width="13.85546875" style="15" bestFit="1" customWidth="1"/>
    <col min="3342" max="3342" width="16" style="15" bestFit="1" customWidth="1"/>
    <col min="3343" max="3584" width="9.140625" style="15"/>
    <col min="3585" max="3585" width="13" style="15" customWidth="1"/>
    <col min="3586" max="3586" width="14" style="15" bestFit="1" customWidth="1"/>
    <col min="3587" max="3592" width="13.85546875" style="15" bestFit="1" customWidth="1"/>
    <col min="3593" max="3594" width="14" style="15" bestFit="1" customWidth="1"/>
    <col min="3595" max="3597" width="13.85546875" style="15" bestFit="1" customWidth="1"/>
    <col min="3598" max="3598" width="16" style="15" bestFit="1" customWidth="1"/>
    <col min="3599" max="3840" width="9.140625" style="15"/>
    <col min="3841" max="3841" width="13" style="15" customWidth="1"/>
    <col min="3842" max="3842" width="14" style="15" bestFit="1" customWidth="1"/>
    <col min="3843" max="3848" width="13.85546875" style="15" bestFit="1" customWidth="1"/>
    <col min="3849" max="3850" width="14" style="15" bestFit="1" customWidth="1"/>
    <col min="3851" max="3853" width="13.85546875" style="15" bestFit="1" customWidth="1"/>
    <col min="3854" max="3854" width="16" style="15" bestFit="1" customWidth="1"/>
    <col min="3855" max="4096" width="9.140625" style="15"/>
    <col min="4097" max="4097" width="13" style="15" customWidth="1"/>
    <col min="4098" max="4098" width="14" style="15" bestFit="1" customWidth="1"/>
    <col min="4099" max="4104" width="13.85546875" style="15" bestFit="1" customWidth="1"/>
    <col min="4105" max="4106" width="14" style="15" bestFit="1" customWidth="1"/>
    <col min="4107" max="4109" width="13.85546875" style="15" bestFit="1" customWidth="1"/>
    <col min="4110" max="4110" width="16" style="15" bestFit="1" customWidth="1"/>
    <col min="4111" max="4352" width="9.140625" style="15"/>
    <col min="4353" max="4353" width="13" style="15" customWidth="1"/>
    <col min="4354" max="4354" width="14" style="15" bestFit="1" customWidth="1"/>
    <col min="4355" max="4360" width="13.85546875" style="15" bestFit="1" customWidth="1"/>
    <col min="4361" max="4362" width="14" style="15" bestFit="1" customWidth="1"/>
    <col min="4363" max="4365" width="13.85546875" style="15" bestFit="1" customWidth="1"/>
    <col min="4366" max="4366" width="16" style="15" bestFit="1" customWidth="1"/>
    <col min="4367" max="4608" width="9.140625" style="15"/>
    <col min="4609" max="4609" width="13" style="15" customWidth="1"/>
    <col min="4610" max="4610" width="14" style="15" bestFit="1" customWidth="1"/>
    <col min="4611" max="4616" width="13.85546875" style="15" bestFit="1" customWidth="1"/>
    <col min="4617" max="4618" width="14" style="15" bestFit="1" customWidth="1"/>
    <col min="4619" max="4621" width="13.85546875" style="15" bestFit="1" customWidth="1"/>
    <col min="4622" max="4622" width="16" style="15" bestFit="1" customWidth="1"/>
    <col min="4623" max="4864" width="9.140625" style="15"/>
    <col min="4865" max="4865" width="13" style="15" customWidth="1"/>
    <col min="4866" max="4866" width="14" style="15" bestFit="1" customWidth="1"/>
    <col min="4867" max="4872" width="13.85546875" style="15" bestFit="1" customWidth="1"/>
    <col min="4873" max="4874" width="14" style="15" bestFit="1" customWidth="1"/>
    <col min="4875" max="4877" width="13.85546875" style="15" bestFit="1" customWidth="1"/>
    <col min="4878" max="4878" width="16" style="15" bestFit="1" customWidth="1"/>
    <col min="4879" max="5120" width="9.140625" style="15"/>
    <col min="5121" max="5121" width="13" style="15" customWidth="1"/>
    <col min="5122" max="5122" width="14" style="15" bestFit="1" customWidth="1"/>
    <col min="5123" max="5128" width="13.85546875" style="15" bestFit="1" customWidth="1"/>
    <col min="5129" max="5130" width="14" style="15" bestFit="1" customWidth="1"/>
    <col min="5131" max="5133" width="13.85546875" style="15" bestFit="1" customWidth="1"/>
    <col min="5134" max="5134" width="16" style="15" bestFit="1" customWidth="1"/>
    <col min="5135" max="5376" width="9.140625" style="15"/>
    <col min="5377" max="5377" width="13" style="15" customWidth="1"/>
    <col min="5378" max="5378" width="14" style="15" bestFit="1" customWidth="1"/>
    <col min="5379" max="5384" width="13.85546875" style="15" bestFit="1" customWidth="1"/>
    <col min="5385" max="5386" width="14" style="15" bestFit="1" customWidth="1"/>
    <col min="5387" max="5389" width="13.85546875" style="15" bestFit="1" customWidth="1"/>
    <col min="5390" max="5390" width="16" style="15" bestFit="1" customWidth="1"/>
    <col min="5391" max="5632" width="9.140625" style="15"/>
    <col min="5633" max="5633" width="13" style="15" customWidth="1"/>
    <col min="5634" max="5634" width="14" style="15" bestFit="1" customWidth="1"/>
    <col min="5635" max="5640" width="13.85546875" style="15" bestFit="1" customWidth="1"/>
    <col min="5641" max="5642" width="14" style="15" bestFit="1" customWidth="1"/>
    <col min="5643" max="5645" width="13.85546875" style="15" bestFit="1" customWidth="1"/>
    <col min="5646" max="5646" width="16" style="15" bestFit="1" customWidth="1"/>
    <col min="5647" max="5888" width="9.140625" style="15"/>
    <col min="5889" max="5889" width="13" style="15" customWidth="1"/>
    <col min="5890" max="5890" width="14" style="15" bestFit="1" customWidth="1"/>
    <col min="5891" max="5896" width="13.85546875" style="15" bestFit="1" customWidth="1"/>
    <col min="5897" max="5898" width="14" style="15" bestFit="1" customWidth="1"/>
    <col min="5899" max="5901" width="13.85546875" style="15" bestFit="1" customWidth="1"/>
    <col min="5902" max="5902" width="16" style="15" bestFit="1" customWidth="1"/>
    <col min="5903" max="6144" width="9.140625" style="15"/>
    <col min="6145" max="6145" width="13" style="15" customWidth="1"/>
    <col min="6146" max="6146" width="14" style="15" bestFit="1" customWidth="1"/>
    <col min="6147" max="6152" width="13.85546875" style="15" bestFit="1" customWidth="1"/>
    <col min="6153" max="6154" width="14" style="15" bestFit="1" customWidth="1"/>
    <col min="6155" max="6157" width="13.85546875" style="15" bestFit="1" customWidth="1"/>
    <col min="6158" max="6158" width="16" style="15" bestFit="1" customWidth="1"/>
    <col min="6159" max="6400" width="9.140625" style="15"/>
    <col min="6401" max="6401" width="13" style="15" customWidth="1"/>
    <col min="6402" max="6402" width="14" style="15" bestFit="1" customWidth="1"/>
    <col min="6403" max="6408" width="13.85546875" style="15" bestFit="1" customWidth="1"/>
    <col min="6409" max="6410" width="14" style="15" bestFit="1" customWidth="1"/>
    <col min="6411" max="6413" width="13.85546875" style="15" bestFit="1" customWidth="1"/>
    <col min="6414" max="6414" width="16" style="15" bestFit="1" customWidth="1"/>
    <col min="6415" max="6656" width="9.140625" style="15"/>
    <col min="6657" max="6657" width="13" style="15" customWidth="1"/>
    <col min="6658" max="6658" width="14" style="15" bestFit="1" customWidth="1"/>
    <col min="6659" max="6664" width="13.85546875" style="15" bestFit="1" customWidth="1"/>
    <col min="6665" max="6666" width="14" style="15" bestFit="1" customWidth="1"/>
    <col min="6667" max="6669" width="13.85546875" style="15" bestFit="1" customWidth="1"/>
    <col min="6670" max="6670" width="16" style="15" bestFit="1" customWidth="1"/>
    <col min="6671" max="6912" width="9.140625" style="15"/>
    <col min="6913" max="6913" width="13" style="15" customWidth="1"/>
    <col min="6914" max="6914" width="14" style="15" bestFit="1" customWidth="1"/>
    <col min="6915" max="6920" width="13.85546875" style="15" bestFit="1" customWidth="1"/>
    <col min="6921" max="6922" width="14" style="15" bestFit="1" customWidth="1"/>
    <col min="6923" max="6925" width="13.85546875" style="15" bestFit="1" customWidth="1"/>
    <col min="6926" max="6926" width="16" style="15" bestFit="1" customWidth="1"/>
    <col min="6927" max="7168" width="9.140625" style="15"/>
    <col min="7169" max="7169" width="13" style="15" customWidth="1"/>
    <col min="7170" max="7170" width="14" style="15" bestFit="1" customWidth="1"/>
    <col min="7171" max="7176" width="13.85546875" style="15" bestFit="1" customWidth="1"/>
    <col min="7177" max="7178" width="14" style="15" bestFit="1" customWidth="1"/>
    <col min="7179" max="7181" width="13.85546875" style="15" bestFit="1" customWidth="1"/>
    <col min="7182" max="7182" width="16" style="15" bestFit="1" customWidth="1"/>
    <col min="7183" max="7424" width="9.140625" style="15"/>
    <col min="7425" max="7425" width="13" style="15" customWidth="1"/>
    <col min="7426" max="7426" width="14" style="15" bestFit="1" customWidth="1"/>
    <col min="7427" max="7432" width="13.85546875" style="15" bestFit="1" customWidth="1"/>
    <col min="7433" max="7434" width="14" style="15" bestFit="1" customWidth="1"/>
    <col min="7435" max="7437" width="13.85546875" style="15" bestFit="1" customWidth="1"/>
    <col min="7438" max="7438" width="16" style="15" bestFit="1" customWidth="1"/>
    <col min="7439" max="7680" width="9.140625" style="15"/>
    <col min="7681" max="7681" width="13" style="15" customWidth="1"/>
    <col min="7682" max="7682" width="14" style="15" bestFit="1" customWidth="1"/>
    <col min="7683" max="7688" width="13.85546875" style="15" bestFit="1" customWidth="1"/>
    <col min="7689" max="7690" width="14" style="15" bestFit="1" customWidth="1"/>
    <col min="7691" max="7693" width="13.85546875" style="15" bestFit="1" customWidth="1"/>
    <col min="7694" max="7694" width="16" style="15" bestFit="1" customWidth="1"/>
    <col min="7695" max="7936" width="9.140625" style="15"/>
    <col min="7937" max="7937" width="13" style="15" customWidth="1"/>
    <col min="7938" max="7938" width="14" style="15" bestFit="1" customWidth="1"/>
    <col min="7939" max="7944" width="13.85546875" style="15" bestFit="1" customWidth="1"/>
    <col min="7945" max="7946" width="14" style="15" bestFit="1" customWidth="1"/>
    <col min="7947" max="7949" width="13.85546875" style="15" bestFit="1" customWidth="1"/>
    <col min="7950" max="7950" width="16" style="15" bestFit="1" customWidth="1"/>
    <col min="7951" max="8192" width="9.140625" style="15"/>
    <col min="8193" max="8193" width="13" style="15" customWidth="1"/>
    <col min="8194" max="8194" width="14" style="15" bestFit="1" customWidth="1"/>
    <col min="8195" max="8200" width="13.85546875" style="15" bestFit="1" customWidth="1"/>
    <col min="8201" max="8202" width="14" style="15" bestFit="1" customWidth="1"/>
    <col min="8203" max="8205" width="13.85546875" style="15" bestFit="1" customWidth="1"/>
    <col min="8206" max="8206" width="16" style="15" bestFit="1" customWidth="1"/>
    <col min="8207" max="8448" width="9.140625" style="15"/>
    <col min="8449" max="8449" width="13" style="15" customWidth="1"/>
    <col min="8450" max="8450" width="14" style="15" bestFit="1" customWidth="1"/>
    <col min="8451" max="8456" width="13.85546875" style="15" bestFit="1" customWidth="1"/>
    <col min="8457" max="8458" width="14" style="15" bestFit="1" customWidth="1"/>
    <col min="8459" max="8461" width="13.85546875" style="15" bestFit="1" customWidth="1"/>
    <col min="8462" max="8462" width="16" style="15" bestFit="1" customWidth="1"/>
    <col min="8463" max="8704" width="9.140625" style="15"/>
    <col min="8705" max="8705" width="13" style="15" customWidth="1"/>
    <col min="8706" max="8706" width="14" style="15" bestFit="1" customWidth="1"/>
    <col min="8707" max="8712" width="13.85546875" style="15" bestFit="1" customWidth="1"/>
    <col min="8713" max="8714" width="14" style="15" bestFit="1" customWidth="1"/>
    <col min="8715" max="8717" width="13.85546875" style="15" bestFit="1" customWidth="1"/>
    <col min="8718" max="8718" width="16" style="15" bestFit="1" customWidth="1"/>
    <col min="8719" max="8960" width="9.140625" style="15"/>
    <col min="8961" max="8961" width="13" style="15" customWidth="1"/>
    <col min="8962" max="8962" width="14" style="15" bestFit="1" customWidth="1"/>
    <col min="8963" max="8968" width="13.85546875" style="15" bestFit="1" customWidth="1"/>
    <col min="8969" max="8970" width="14" style="15" bestFit="1" customWidth="1"/>
    <col min="8971" max="8973" width="13.85546875" style="15" bestFit="1" customWidth="1"/>
    <col min="8974" max="8974" width="16" style="15" bestFit="1" customWidth="1"/>
    <col min="8975" max="9216" width="9.140625" style="15"/>
    <col min="9217" max="9217" width="13" style="15" customWidth="1"/>
    <col min="9218" max="9218" width="14" style="15" bestFit="1" customWidth="1"/>
    <col min="9219" max="9224" width="13.85546875" style="15" bestFit="1" customWidth="1"/>
    <col min="9225" max="9226" width="14" style="15" bestFit="1" customWidth="1"/>
    <col min="9227" max="9229" width="13.85546875" style="15" bestFit="1" customWidth="1"/>
    <col min="9230" max="9230" width="16" style="15" bestFit="1" customWidth="1"/>
    <col min="9231" max="9472" width="9.140625" style="15"/>
    <col min="9473" max="9473" width="13" style="15" customWidth="1"/>
    <col min="9474" max="9474" width="14" style="15" bestFit="1" customWidth="1"/>
    <col min="9475" max="9480" width="13.85546875" style="15" bestFit="1" customWidth="1"/>
    <col min="9481" max="9482" width="14" style="15" bestFit="1" customWidth="1"/>
    <col min="9483" max="9485" width="13.85546875" style="15" bestFit="1" customWidth="1"/>
    <col min="9486" max="9486" width="16" style="15" bestFit="1" customWidth="1"/>
    <col min="9487" max="9728" width="9.140625" style="15"/>
    <col min="9729" max="9729" width="13" style="15" customWidth="1"/>
    <col min="9730" max="9730" width="14" style="15" bestFit="1" customWidth="1"/>
    <col min="9731" max="9736" width="13.85546875" style="15" bestFit="1" customWidth="1"/>
    <col min="9737" max="9738" width="14" style="15" bestFit="1" customWidth="1"/>
    <col min="9739" max="9741" width="13.85546875" style="15" bestFit="1" customWidth="1"/>
    <col min="9742" max="9742" width="16" style="15" bestFit="1" customWidth="1"/>
    <col min="9743" max="9984" width="9.140625" style="15"/>
    <col min="9985" max="9985" width="13" style="15" customWidth="1"/>
    <col min="9986" max="9986" width="14" style="15" bestFit="1" customWidth="1"/>
    <col min="9987" max="9992" width="13.85546875" style="15" bestFit="1" customWidth="1"/>
    <col min="9993" max="9994" width="14" style="15" bestFit="1" customWidth="1"/>
    <col min="9995" max="9997" width="13.85546875" style="15" bestFit="1" customWidth="1"/>
    <col min="9998" max="9998" width="16" style="15" bestFit="1" customWidth="1"/>
    <col min="9999" max="10240" width="9.140625" style="15"/>
    <col min="10241" max="10241" width="13" style="15" customWidth="1"/>
    <col min="10242" max="10242" width="14" style="15" bestFit="1" customWidth="1"/>
    <col min="10243" max="10248" width="13.85546875" style="15" bestFit="1" customWidth="1"/>
    <col min="10249" max="10250" width="14" style="15" bestFit="1" customWidth="1"/>
    <col min="10251" max="10253" width="13.85546875" style="15" bestFit="1" customWidth="1"/>
    <col min="10254" max="10254" width="16" style="15" bestFit="1" customWidth="1"/>
    <col min="10255" max="10496" width="9.140625" style="15"/>
    <col min="10497" max="10497" width="13" style="15" customWidth="1"/>
    <col min="10498" max="10498" width="14" style="15" bestFit="1" customWidth="1"/>
    <col min="10499" max="10504" width="13.85546875" style="15" bestFit="1" customWidth="1"/>
    <col min="10505" max="10506" width="14" style="15" bestFit="1" customWidth="1"/>
    <col min="10507" max="10509" width="13.85546875" style="15" bestFit="1" customWidth="1"/>
    <col min="10510" max="10510" width="16" style="15" bestFit="1" customWidth="1"/>
    <col min="10511" max="10752" width="9.140625" style="15"/>
    <col min="10753" max="10753" width="13" style="15" customWidth="1"/>
    <col min="10754" max="10754" width="14" style="15" bestFit="1" customWidth="1"/>
    <col min="10755" max="10760" width="13.85546875" style="15" bestFit="1" customWidth="1"/>
    <col min="10761" max="10762" width="14" style="15" bestFit="1" customWidth="1"/>
    <col min="10763" max="10765" width="13.85546875" style="15" bestFit="1" customWidth="1"/>
    <col min="10766" max="10766" width="16" style="15" bestFit="1" customWidth="1"/>
    <col min="10767" max="11008" width="9.140625" style="15"/>
    <col min="11009" max="11009" width="13" style="15" customWidth="1"/>
    <col min="11010" max="11010" width="14" style="15" bestFit="1" customWidth="1"/>
    <col min="11011" max="11016" width="13.85546875" style="15" bestFit="1" customWidth="1"/>
    <col min="11017" max="11018" width="14" style="15" bestFit="1" customWidth="1"/>
    <col min="11019" max="11021" width="13.85546875" style="15" bestFit="1" customWidth="1"/>
    <col min="11022" max="11022" width="16" style="15" bestFit="1" customWidth="1"/>
    <col min="11023" max="11264" width="9.140625" style="15"/>
    <col min="11265" max="11265" width="13" style="15" customWidth="1"/>
    <col min="11266" max="11266" width="14" style="15" bestFit="1" customWidth="1"/>
    <col min="11267" max="11272" width="13.85546875" style="15" bestFit="1" customWidth="1"/>
    <col min="11273" max="11274" width="14" style="15" bestFit="1" customWidth="1"/>
    <col min="11275" max="11277" width="13.85546875" style="15" bestFit="1" customWidth="1"/>
    <col min="11278" max="11278" width="16" style="15" bestFit="1" customWidth="1"/>
    <col min="11279" max="11520" width="9.140625" style="15"/>
    <col min="11521" max="11521" width="13" style="15" customWidth="1"/>
    <col min="11522" max="11522" width="14" style="15" bestFit="1" customWidth="1"/>
    <col min="11523" max="11528" width="13.85546875" style="15" bestFit="1" customWidth="1"/>
    <col min="11529" max="11530" width="14" style="15" bestFit="1" customWidth="1"/>
    <col min="11531" max="11533" width="13.85546875" style="15" bestFit="1" customWidth="1"/>
    <col min="11534" max="11534" width="16" style="15" bestFit="1" customWidth="1"/>
    <col min="11535" max="11776" width="9.140625" style="15"/>
    <col min="11777" max="11777" width="13" style="15" customWidth="1"/>
    <col min="11778" max="11778" width="14" style="15" bestFit="1" customWidth="1"/>
    <col min="11779" max="11784" width="13.85546875" style="15" bestFit="1" customWidth="1"/>
    <col min="11785" max="11786" width="14" style="15" bestFit="1" customWidth="1"/>
    <col min="11787" max="11789" width="13.85546875" style="15" bestFit="1" customWidth="1"/>
    <col min="11790" max="11790" width="16" style="15" bestFit="1" customWidth="1"/>
    <col min="11791" max="12032" width="9.140625" style="15"/>
    <col min="12033" max="12033" width="13" style="15" customWidth="1"/>
    <col min="12034" max="12034" width="14" style="15" bestFit="1" customWidth="1"/>
    <col min="12035" max="12040" width="13.85546875" style="15" bestFit="1" customWidth="1"/>
    <col min="12041" max="12042" width="14" style="15" bestFit="1" customWidth="1"/>
    <col min="12043" max="12045" width="13.85546875" style="15" bestFit="1" customWidth="1"/>
    <col min="12046" max="12046" width="16" style="15" bestFit="1" customWidth="1"/>
    <col min="12047" max="12288" width="9.140625" style="15"/>
    <col min="12289" max="12289" width="13" style="15" customWidth="1"/>
    <col min="12290" max="12290" width="14" style="15" bestFit="1" customWidth="1"/>
    <col min="12291" max="12296" width="13.85546875" style="15" bestFit="1" customWidth="1"/>
    <col min="12297" max="12298" width="14" style="15" bestFit="1" customWidth="1"/>
    <col min="12299" max="12301" width="13.85546875" style="15" bestFit="1" customWidth="1"/>
    <col min="12302" max="12302" width="16" style="15" bestFit="1" customWidth="1"/>
    <col min="12303" max="12544" width="9.140625" style="15"/>
    <col min="12545" max="12545" width="13" style="15" customWidth="1"/>
    <col min="12546" max="12546" width="14" style="15" bestFit="1" customWidth="1"/>
    <col min="12547" max="12552" width="13.85546875" style="15" bestFit="1" customWidth="1"/>
    <col min="12553" max="12554" width="14" style="15" bestFit="1" customWidth="1"/>
    <col min="12555" max="12557" width="13.85546875" style="15" bestFit="1" customWidth="1"/>
    <col min="12558" max="12558" width="16" style="15" bestFit="1" customWidth="1"/>
    <col min="12559" max="12800" width="9.140625" style="15"/>
    <col min="12801" max="12801" width="13" style="15" customWidth="1"/>
    <col min="12802" max="12802" width="14" style="15" bestFit="1" customWidth="1"/>
    <col min="12803" max="12808" width="13.85546875" style="15" bestFit="1" customWidth="1"/>
    <col min="12809" max="12810" width="14" style="15" bestFit="1" customWidth="1"/>
    <col min="12811" max="12813" width="13.85546875" style="15" bestFit="1" customWidth="1"/>
    <col min="12814" max="12814" width="16" style="15" bestFit="1" customWidth="1"/>
    <col min="12815" max="13056" width="9.140625" style="15"/>
    <col min="13057" max="13057" width="13" style="15" customWidth="1"/>
    <col min="13058" max="13058" width="14" style="15" bestFit="1" customWidth="1"/>
    <col min="13059" max="13064" width="13.85546875" style="15" bestFit="1" customWidth="1"/>
    <col min="13065" max="13066" width="14" style="15" bestFit="1" customWidth="1"/>
    <col min="13067" max="13069" width="13.85546875" style="15" bestFit="1" customWidth="1"/>
    <col min="13070" max="13070" width="16" style="15" bestFit="1" customWidth="1"/>
    <col min="13071" max="13312" width="9.140625" style="15"/>
    <col min="13313" max="13313" width="13" style="15" customWidth="1"/>
    <col min="13314" max="13314" width="14" style="15" bestFit="1" customWidth="1"/>
    <col min="13315" max="13320" width="13.85546875" style="15" bestFit="1" customWidth="1"/>
    <col min="13321" max="13322" width="14" style="15" bestFit="1" customWidth="1"/>
    <col min="13323" max="13325" width="13.85546875" style="15" bestFit="1" customWidth="1"/>
    <col min="13326" max="13326" width="16" style="15" bestFit="1" customWidth="1"/>
    <col min="13327" max="13568" width="9.140625" style="15"/>
    <col min="13569" max="13569" width="13" style="15" customWidth="1"/>
    <col min="13570" max="13570" width="14" style="15" bestFit="1" customWidth="1"/>
    <col min="13571" max="13576" width="13.85546875" style="15" bestFit="1" customWidth="1"/>
    <col min="13577" max="13578" width="14" style="15" bestFit="1" customWidth="1"/>
    <col min="13579" max="13581" width="13.85546875" style="15" bestFit="1" customWidth="1"/>
    <col min="13582" max="13582" width="16" style="15" bestFit="1" customWidth="1"/>
    <col min="13583" max="13824" width="9.140625" style="15"/>
    <col min="13825" max="13825" width="13" style="15" customWidth="1"/>
    <col min="13826" max="13826" width="14" style="15" bestFit="1" customWidth="1"/>
    <col min="13827" max="13832" width="13.85546875" style="15" bestFit="1" customWidth="1"/>
    <col min="13833" max="13834" width="14" style="15" bestFit="1" customWidth="1"/>
    <col min="13835" max="13837" width="13.85546875" style="15" bestFit="1" customWidth="1"/>
    <col min="13838" max="13838" width="16" style="15" bestFit="1" customWidth="1"/>
    <col min="13839" max="14080" width="9.140625" style="15"/>
    <col min="14081" max="14081" width="13" style="15" customWidth="1"/>
    <col min="14082" max="14082" width="14" style="15" bestFit="1" customWidth="1"/>
    <col min="14083" max="14088" width="13.85546875" style="15" bestFit="1" customWidth="1"/>
    <col min="14089" max="14090" width="14" style="15" bestFit="1" customWidth="1"/>
    <col min="14091" max="14093" width="13.85546875" style="15" bestFit="1" customWidth="1"/>
    <col min="14094" max="14094" width="16" style="15" bestFit="1" customWidth="1"/>
    <col min="14095" max="14336" width="9.140625" style="15"/>
    <col min="14337" max="14337" width="13" style="15" customWidth="1"/>
    <col min="14338" max="14338" width="14" style="15" bestFit="1" customWidth="1"/>
    <col min="14339" max="14344" width="13.85546875" style="15" bestFit="1" customWidth="1"/>
    <col min="14345" max="14346" width="14" style="15" bestFit="1" customWidth="1"/>
    <col min="14347" max="14349" width="13.85546875" style="15" bestFit="1" customWidth="1"/>
    <col min="14350" max="14350" width="16" style="15" bestFit="1" customWidth="1"/>
    <col min="14351" max="14592" width="9.140625" style="15"/>
    <col min="14593" max="14593" width="13" style="15" customWidth="1"/>
    <col min="14594" max="14594" width="14" style="15" bestFit="1" customWidth="1"/>
    <col min="14595" max="14600" width="13.85546875" style="15" bestFit="1" customWidth="1"/>
    <col min="14601" max="14602" width="14" style="15" bestFit="1" customWidth="1"/>
    <col min="14603" max="14605" width="13.85546875" style="15" bestFit="1" customWidth="1"/>
    <col min="14606" max="14606" width="16" style="15" bestFit="1" customWidth="1"/>
    <col min="14607" max="14848" width="9.140625" style="15"/>
    <col min="14849" max="14849" width="13" style="15" customWidth="1"/>
    <col min="14850" max="14850" width="14" style="15" bestFit="1" customWidth="1"/>
    <col min="14851" max="14856" width="13.85546875" style="15" bestFit="1" customWidth="1"/>
    <col min="14857" max="14858" width="14" style="15" bestFit="1" customWidth="1"/>
    <col min="14859" max="14861" width="13.85546875" style="15" bestFit="1" customWidth="1"/>
    <col min="14862" max="14862" width="16" style="15" bestFit="1" customWidth="1"/>
    <col min="14863" max="15104" width="9.140625" style="15"/>
    <col min="15105" max="15105" width="13" style="15" customWidth="1"/>
    <col min="15106" max="15106" width="14" style="15" bestFit="1" customWidth="1"/>
    <col min="15107" max="15112" width="13.85546875" style="15" bestFit="1" customWidth="1"/>
    <col min="15113" max="15114" width="14" style="15" bestFit="1" customWidth="1"/>
    <col min="15115" max="15117" width="13.85546875" style="15" bestFit="1" customWidth="1"/>
    <col min="15118" max="15118" width="16" style="15" bestFit="1" customWidth="1"/>
    <col min="15119" max="15360" width="9.140625" style="15"/>
    <col min="15361" max="15361" width="13" style="15" customWidth="1"/>
    <col min="15362" max="15362" width="14" style="15" bestFit="1" customWidth="1"/>
    <col min="15363" max="15368" width="13.85546875" style="15" bestFit="1" customWidth="1"/>
    <col min="15369" max="15370" width="14" style="15" bestFit="1" customWidth="1"/>
    <col min="15371" max="15373" width="13.85546875" style="15" bestFit="1" customWidth="1"/>
    <col min="15374" max="15374" width="16" style="15" bestFit="1" customWidth="1"/>
    <col min="15375" max="15616" width="9.140625" style="15"/>
    <col min="15617" max="15617" width="13" style="15" customWidth="1"/>
    <col min="15618" max="15618" width="14" style="15" bestFit="1" customWidth="1"/>
    <col min="15619" max="15624" width="13.85546875" style="15" bestFit="1" customWidth="1"/>
    <col min="15625" max="15626" width="14" style="15" bestFit="1" customWidth="1"/>
    <col min="15627" max="15629" width="13.85546875" style="15" bestFit="1" customWidth="1"/>
    <col min="15630" max="15630" width="16" style="15" bestFit="1" customWidth="1"/>
    <col min="15631" max="15872" width="9.140625" style="15"/>
    <col min="15873" max="15873" width="13" style="15" customWidth="1"/>
    <col min="15874" max="15874" width="14" style="15" bestFit="1" customWidth="1"/>
    <col min="15875" max="15880" width="13.85546875" style="15" bestFit="1" customWidth="1"/>
    <col min="15881" max="15882" width="14" style="15" bestFit="1" customWidth="1"/>
    <col min="15883" max="15885" width="13.85546875" style="15" bestFit="1" customWidth="1"/>
    <col min="15886" max="15886" width="16" style="15" bestFit="1" customWidth="1"/>
    <col min="15887" max="16128" width="9.140625" style="15"/>
    <col min="16129" max="16129" width="13" style="15" customWidth="1"/>
    <col min="16130" max="16130" width="14" style="15" bestFit="1" customWidth="1"/>
    <col min="16131" max="16136" width="13.85546875" style="15" bestFit="1" customWidth="1"/>
    <col min="16137" max="16138" width="14" style="15" bestFit="1" customWidth="1"/>
    <col min="16139" max="16141" width="13.85546875" style="15" bestFit="1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257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  <c r="C5" s="17"/>
      <c r="D5" s="17"/>
    </row>
    <row r="6" spans="1:14" x14ac:dyDescent="0.2">
      <c r="A6" s="15" t="s">
        <v>10</v>
      </c>
      <c r="B6" s="1">
        <v>1414342.12</v>
      </c>
      <c r="C6" s="1">
        <v>1425861.28</v>
      </c>
      <c r="D6" s="1">
        <v>1442541.06</v>
      </c>
      <c r="E6" s="17">
        <v>1383324.36</v>
      </c>
      <c r="F6" s="17">
        <v>1363760.05</v>
      </c>
      <c r="G6" s="17">
        <v>1566595.94</v>
      </c>
      <c r="H6" s="17">
        <v>1179366.71</v>
      </c>
      <c r="I6" s="17">
        <v>1248584.93</v>
      </c>
      <c r="J6" s="1">
        <v>1558341.47</v>
      </c>
      <c r="K6" s="5">
        <v>1447494.94</v>
      </c>
      <c r="L6" s="1">
        <v>1427009.27</v>
      </c>
      <c r="M6" s="17">
        <v>1626125.2</v>
      </c>
      <c r="N6" s="17">
        <f>SUM(B6:M6)</f>
        <v>17083347.329999998</v>
      </c>
    </row>
    <row r="7" spans="1:14" x14ac:dyDescent="0.2">
      <c r="A7" s="15" t="s">
        <v>11</v>
      </c>
      <c r="B7" s="1">
        <v>389494.94</v>
      </c>
      <c r="C7" s="1">
        <v>371061.54</v>
      </c>
      <c r="D7" s="1">
        <v>306786.13</v>
      </c>
      <c r="E7" s="17">
        <v>379503.92</v>
      </c>
      <c r="F7" s="17">
        <v>346887.25</v>
      </c>
      <c r="G7" s="17">
        <v>430335.96</v>
      </c>
      <c r="H7" s="17">
        <v>310915.38</v>
      </c>
      <c r="I7" s="17">
        <v>306376.65999999997</v>
      </c>
      <c r="J7" s="1">
        <v>473973.84</v>
      </c>
      <c r="K7" s="5">
        <v>445553.88</v>
      </c>
      <c r="L7" s="1">
        <v>433025.11</v>
      </c>
      <c r="M7" s="17">
        <v>386978.04</v>
      </c>
      <c r="N7" s="17">
        <f t="shared" ref="N7:N22" si="0">SUM(B7:M7)</f>
        <v>4580892.6499999994</v>
      </c>
    </row>
    <row r="8" spans="1:14" x14ac:dyDescent="0.2">
      <c r="A8" s="15" t="s">
        <v>12</v>
      </c>
      <c r="B8" s="1">
        <v>53125165.549999982</v>
      </c>
      <c r="C8" s="1">
        <v>51430921.950000003</v>
      </c>
      <c r="D8" s="1">
        <v>54521157.899999999</v>
      </c>
      <c r="E8" s="17">
        <v>53811446.959999993</v>
      </c>
      <c r="F8" s="17">
        <v>53091701.060000002</v>
      </c>
      <c r="G8" s="17">
        <v>63645151.600000001</v>
      </c>
      <c r="H8" s="17">
        <v>49432536.009999998</v>
      </c>
      <c r="I8" s="17">
        <v>50685892.419999994</v>
      </c>
      <c r="J8" s="1">
        <v>59700636.909999967</v>
      </c>
      <c r="K8" s="5">
        <v>53819351.619999997</v>
      </c>
      <c r="L8" s="1">
        <v>55194180.150000006</v>
      </c>
      <c r="M8" s="17">
        <v>59268101.049999997</v>
      </c>
      <c r="N8" s="17">
        <f t="shared" si="0"/>
        <v>657726243.17999983</v>
      </c>
    </row>
    <row r="9" spans="1:14" x14ac:dyDescent="0.2">
      <c r="A9" s="15" t="s">
        <v>13</v>
      </c>
      <c r="B9" s="1">
        <v>1183310.3400000001</v>
      </c>
      <c r="C9" s="1">
        <v>1183310.3400000001</v>
      </c>
      <c r="D9" s="1">
        <v>1183310.3400000001</v>
      </c>
      <c r="E9" s="17">
        <v>1183310.3400000001</v>
      </c>
      <c r="F9" s="17">
        <v>1183310.3400000001</v>
      </c>
      <c r="G9" s="17">
        <v>1183310.3400000001</v>
      </c>
      <c r="H9" s="17">
        <v>1183310.3400000001</v>
      </c>
      <c r="I9" s="17">
        <v>1183310.3400000001</v>
      </c>
      <c r="J9" s="1">
        <v>1183310.3400000001</v>
      </c>
      <c r="K9" s="5">
        <v>1183310.3400000001</v>
      </c>
      <c r="L9" s="1">
        <v>1183310.3400000001</v>
      </c>
      <c r="M9" s="17">
        <v>1183310.3400000001</v>
      </c>
      <c r="N9" s="17">
        <f t="shared" si="0"/>
        <v>14199724.08</v>
      </c>
    </row>
    <row r="10" spans="1:14" x14ac:dyDescent="0.2">
      <c r="A10" s="15" t="s">
        <v>14</v>
      </c>
      <c r="B10" s="1">
        <v>1950054.62</v>
      </c>
      <c r="C10" s="1">
        <v>1974517.57</v>
      </c>
      <c r="D10" s="1">
        <v>2009024.99</v>
      </c>
      <c r="E10" s="17">
        <v>2024943.77</v>
      </c>
      <c r="F10" s="17">
        <v>2021304.49</v>
      </c>
      <c r="G10" s="17">
        <v>2558599.96</v>
      </c>
      <c r="H10" s="17">
        <v>1577708.43</v>
      </c>
      <c r="I10" s="17">
        <v>1798456.93</v>
      </c>
      <c r="J10" s="1">
        <v>2085211.87</v>
      </c>
      <c r="K10" s="5">
        <v>1833564.2</v>
      </c>
      <c r="L10" s="1">
        <v>1893871.18</v>
      </c>
      <c r="M10" s="17">
        <v>2232129.2200000002</v>
      </c>
      <c r="N10" s="17">
        <f t="shared" si="0"/>
        <v>23959387.23</v>
      </c>
    </row>
    <row r="11" spans="1:14" x14ac:dyDescent="0.2">
      <c r="A11" s="15" t="s">
        <v>15</v>
      </c>
      <c r="B11" s="1">
        <v>88564</v>
      </c>
      <c r="C11" s="1">
        <v>88564</v>
      </c>
      <c r="D11" s="1">
        <v>88564</v>
      </c>
      <c r="E11" s="17">
        <v>88564</v>
      </c>
      <c r="F11" s="17">
        <v>88564</v>
      </c>
      <c r="G11" s="17">
        <v>88564</v>
      </c>
      <c r="H11" s="17">
        <v>88564</v>
      </c>
      <c r="I11" s="17">
        <v>88564</v>
      </c>
      <c r="J11" s="1">
        <v>88564</v>
      </c>
      <c r="K11" s="5">
        <v>88564</v>
      </c>
      <c r="L11" s="1">
        <v>88564</v>
      </c>
      <c r="M11" s="17">
        <v>88564</v>
      </c>
      <c r="N11" s="17">
        <f t="shared" si="0"/>
        <v>1062768</v>
      </c>
    </row>
    <row r="12" spans="1:14" x14ac:dyDescent="0.2">
      <c r="A12" s="15" t="s">
        <v>16</v>
      </c>
      <c r="B12" s="1">
        <v>342295.13</v>
      </c>
      <c r="C12" s="1">
        <v>320193.78000000003</v>
      </c>
      <c r="D12" s="1">
        <v>320497.56</v>
      </c>
      <c r="E12" s="17">
        <v>322565.86</v>
      </c>
      <c r="F12" s="17">
        <v>254631.07</v>
      </c>
      <c r="G12" s="17">
        <v>359643.18</v>
      </c>
      <c r="H12" s="17">
        <v>239730.87</v>
      </c>
      <c r="I12" s="17">
        <v>275015.2</v>
      </c>
      <c r="J12" s="1">
        <v>307304.61</v>
      </c>
      <c r="K12" s="5">
        <v>276880.05</v>
      </c>
      <c r="L12" s="1">
        <v>276251.3</v>
      </c>
      <c r="M12" s="17">
        <v>367965.93</v>
      </c>
      <c r="N12" s="17">
        <f t="shared" si="0"/>
        <v>3662974.54</v>
      </c>
    </row>
    <row r="13" spans="1:14" x14ac:dyDescent="0.2">
      <c r="A13" s="15" t="s">
        <v>17</v>
      </c>
      <c r="B13" s="1">
        <v>791769.84</v>
      </c>
      <c r="C13" s="1">
        <v>720923.08</v>
      </c>
      <c r="D13" s="1">
        <v>728376.23</v>
      </c>
      <c r="E13" s="17">
        <v>757021.86</v>
      </c>
      <c r="F13" s="17">
        <v>629034.42000000004</v>
      </c>
      <c r="G13" s="17">
        <v>688256.3</v>
      </c>
      <c r="H13" s="17">
        <v>525142.84</v>
      </c>
      <c r="I13" s="17">
        <v>529506.30000000005</v>
      </c>
      <c r="J13" s="1">
        <v>777010.01</v>
      </c>
      <c r="K13" s="5">
        <v>669805.56999999995</v>
      </c>
      <c r="L13" s="1">
        <v>622450.23</v>
      </c>
      <c r="M13" s="17">
        <v>750521.91</v>
      </c>
      <c r="N13" s="17">
        <f t="shared" si="0"/>
        <v>8189818.5899999999</v>
      </c>
    </row>
    <row r="14" spans="1:14" x14ac:dyDescent="0.2">
      <c r="A14" s="15" t="s">
        <v>18</v>
      </c>
      <c r="B14" s="1">
        <v>225947.42</v>
      </c>
      <c r="C14" s="1">
        <v>225947.42</v>
      </c>
      <c r="D14" s="1">
        <v>225947.42</v>
      </c>
      <c r="E14" s="17">
        <v>225947.42</v>
      </c>
      <c r="F14" s="17">
        <v>225947.42</v>
      </c>
      <c r="G14" s="17">
        <v>225947.42</v>
      </c>
      <c r="H14" s="17">
        <v>225947.42</v>
      </c>
      <c r="I14" s="17">
        <v>225947.42</v>
      </c>
      <c r="J14" s="1">
        <v>225947.42</v>
      </c>
      <c r="K14" s="5">
        <v>225947.42</v>
      </c>
      <c r="L14" s="1">
        <v>225947.42</v>
      </c>
      <c r="M14" s="17">
        <v>225947.42</v>
      </c>
      <c r="N14" s="17">
        <f t="shared" si="0"/>
        <v>2711369.0399999996</v>
      </c>
    </row>
    <row r="15" spans="1:14" x14ac:dyDescent="0.2">
      <c r="A15" s="15" t="s">
        <v>19</v>
      </c>
      <c r="B15" s="1">
        <v>90576.25</v>
      </c>
      <c r="C15" s="1">
        <v>90576.25</v>
      </c>
      <c r="D15" s="1">
        <v>90576.25</v>
      </c>
      <c r="E15" s="17">
        <v>90576.25</v>
      </c>
      <c r="F15" s="17">
        <v>90576.25</v>
      </c>
      <c r="G15" s="17">
        <v>90576.25</v>
      </c>
      <c r="H15" s="17">
        <v>90576.25</v>
      </c>
      <c r="I15" s="17">
        <v>90576.25</v>
      </c>
      <c r="J15" s="1">
        <v>90576.25</v>
      </c>
      <c r="K15" s="5">
        <v>90576.25</v>
      </c>
      <c r="L15" s="1">
        <v>90576.25</v>
      </c>
      <c r="M15" s="17">
        <v>90576.25</v>
      </c>
      <c r="N15" s="17">
        <f t="shared" si="0"/>
        <v>1086915</v>
      </c>
    </row>
    <row r="16" spans="1:14" x14ac:dyDescent="0.2">
      <c r="A16" s="15" t="s">
        <v>20</v>
      </c>
      <c r="B16" s="1">
        <v>873867.67</v>
      </c>
      <c r="C16" s="1">
        <v>873867.67</v>
      </c>
      <c r="D16" s="1">
        <v>873867.67</v>
      </c>
      <c r="E16" s="17">
        <v>873867.67</v>
      </c>
      <c r="F16" s="17">
        <v>873867.67</v>
      </c>
      <c r="G16" s="17">
        <v>873867.67</v>
      </c>
      <c r="H16" s="17">
        <v>873867.67</v>
      </c>
      <c r="I16" s="17">
        <v>873867.67</v>
      </c>
      <c r="J16" s="1">
        <v>873867.67</v>
      </c>
      <c r="K16" s="5">
        <v>873867.67</v>
      </c>
      <c r="L16" s="1">
        <v>873867.67</v>
      </c>
      <c r="M16" s="17">
        <v>873867.67</v>
      </c>
      <c r="N16" s="17">
        <f t="shared" si="0"/>
        <v>10486412.040000001</v>
      </c>
    </row>
    <row r="17" spans="1:14" x14ac:dyDescent="0.2">
      <c r="A17" s="15" t="s">
        <v>21</v>
      </c>
      <c r="B17" s="1">
        <v>123284.67</v>
      </c>
      <c r="C17" s="1">
        <v>123284.67</v>
      </c>
      <c r="D17" s="1">
        <v>123284.67</v>
      </c>
      <c r="E17" s="17">
        <v>123284.67</v>
      </c>
      <c r="F17" s="17">
        <v>123284.67</v>
      </c>
      <c r="G17" s="17">
        <v>123284.67</v>
      </c>
      <c r="H17" s="17">
        <v>123284.67</v>
      </c>
      <c r="I17" s="17">
        <v>123284.67</v>
      </c>
      <c r="J17" s="1">
        <v>123284.67</v>
      </c>
      <c r="K17" s="5">
        <v>123284.67</v>
      </c>
      <c r="L17" s="1">
        <v>123284.67</v>
      </c>
      <c r="M17" s="17">
        <v>123284.67</v>
      </c>
      <c r="N17" s="17">
        <f t="shared" si="0"/>
        <v>1479416.0399999998</v>
      </c>
    </row>
    <row r="18" spans="1:14" x14ac:dyDescent="0.2">
      <c r="A18" s="15" t="s">
        <v>22</v>
      </c>
      <c r="B18" s="1">
        <v>769599.11</v>
      </c>
      <c r="C18" s="1">
        <v>656562.99</v>
      </c>
      <c r="D18" s="1">
        <v>790990.42</v>
      </c>
      <c r="E18" s="17">
        <v>703309.39</v>
      </c>
      <c r="F18" s="17">
        <v>847237.37</v>
      </c>
      <c r="G18" s="17">
        <v>868119.07</v>
      </c>
      <c r="H18" s="17">
        <v>608781.16</v>
      </c>
      <c r="I18" s="17">
        <v>687203.07</v>
      </c>
      <c r="J18" s="1">
        <v>896552.78</v>
      </c>
      <c r="K18" s="5">
        <v>770626.49</v>
      </c>
      <c r="L18" s="1">
        <v>820799.76</v>
      </c>
      <c r="M18" s="17">
        <v>848821.76000000001</v>
      </c>
      <c r="N18" s="17">
        <f t="shared" si="0"/>
        <v>9268603.370000001</v>
      </c>
    </row>
    <row r="19" spans="1:14" x14ac:dyDescent="0.2">
      <c r="A19" s="15" t="s">
        <v>23</v>
      </c>
      <c r="B19" s="1">
        <v>151015.32999999999</v>
      </c>
      <c r="C19" s="1">
        <v>151015.32999999999</v>
      </c>
      <c r="D19" s="1">
        <v>151015.32999999999</v>
      </c>
      <c r="E19" s="17">
        <v>151015.32999999999</v>
      </c>
      <c r="F19" s="17">
        <v>151015.32999999999</v>
      </c>
      <c r="G19" s="17">
        <v>151015.32999999999</v>
      </c>
      <c r="H19" s="17">
        <v>151015.32999999999</v>
      </c>
      <c r="I19" s="17">
        <v>151015.32999999999</v>
      </c>
      <c r="J19" s="1">
        <v>151015.32999999999</v>
      </c>
      <c r="K19" s="5">
        <v>151015.32999999999</v>
      </c>
      <c r="L19" s="1">
        <v>151015.32999999999</v>
      </c>
      <c r="M19" s="17">
        <v>151015.32999999999</v>
      </c>
      <c r="N19" s="17">
        <f t="shared" si="0"/>
        <v>1812183.9600000002</v>
      </c>
    </row>
    <row r="20" spans="1:14" x14ac:dyDescent="0.2">
      <c r="A20" s="15" t="s">
        <v>24</v>
      </c>
      <c r="B20" s="1">
        <v>126484.9</v>
      </c>
      <c r="C20" s="1">
        <v>125759.17</v>
      </c>
      <c r="D20" s="1">
        <v>173353.5</v>
      </c>
      <c r="E20" s="17">
        <v>133405.26999999999</v>
      </c>
      <c r="F20" s="17">
        <v>95408</v>
      </c>
      <c r="G20" s="17">
        <v>140683.79999999999</v>
      </c>
      <c r="H20" s="17">
        <v>106873.4</v>
      </c>
      <c r="I20" s="17">
        <v>104164.49</v>
      </c>
      <c r="J20" s="1">
        <v>146691.84</v>
      </c>
      <c r="K20" s="5">
        <v>134508.63</v>
      </c>
      <c r="L20" s="1">
        <v>135082.47</v>
      </c>
      <c r="M20" s="17">
        <v>223497.43</v>
      </c>
      <c r="N20" s="17">
        <f t="shared" si="0"/>
        <v>1645912.9</v>
      </c>
    </row>
    <row r="21" spans="1:14" x14ac:dyDescent="0.2">
      <c r="A21" s="15" t="s">
        <v>25</v>
      </c>
      <c r="B21" s="1">
        <v>9840980.3200000003</v>
      </c>
      <c r="C21" s="1">
        <v>9955687.9499999993</v>
      </c>
      <c r="D21" s="1">
        <v>10193033.07</v>
      </c>
      <c r="E21" s="17">
        <v>9794022.4800000004</v>
      </c>
      <c r="F21" s="17">
        <v>9276038.4399999995</v>
      </c>
      <c r="G21" s="17">
        <v>11788753.630000001</v>
      </c>
      <c r="H21" s="17">
        <v>8423858.0399999991</v>
      </c>
      <c r="I21" s="17">
        <v>8908570.5399999991</v>
      </c>
      <c r="J21" s="1">
        <v>10360109.460000001</v>
      </c>
      <c r="K21" s="5">
        <v>9711494.0500000007</v>
      </c>
      <c r="L21" s="1">
        <v>9613127.3699999992</v>
      </c>
      <c r="M21" s="17">
        <v>11174096.77</v>
      </c>
      <c r="N21" s="17">
        <f t="shared" si="0"/>
        <v>119039772.12</v>
      </c>
    </row>
    <row r="22" spans="1:14" x14ac:dyDescent="0.2">
      <c r="A22" s="15" t="s">
        <v>26</v>
      </c>
      <c r="B22" s="1">
        <v>224703.5</v>
      </c>
      <c r="C22" s="17">
        <v>224703.5</v>
      </c>
      <c r="D22" s="17">
        <v>224703.5</v>
      </c>
      <c r="E22" s="17">
        <v>224703.5</v>
      </c>
      <c r="F22" s="17">
        <v>224703.5</v>
      </c>
      <c r="G22" s="17">
        <v>224703.5</v>
      </c>
      <c r="H22" s="17">
        <v>224703.5</v>
      </c>
      <c r="I22" s="17">
        <v>224703.5</v>
      </c>
      <c r="J22" s="13">
        <v>224703.5</v>
      </c>
      <c r="K22" s="24">
        <v>224703.5</v>
      </c>
      <c r="L22" s="13">
        <v>224703.5</v>
      </c>
      <c r="M22" s="17">
        <v>224703.5</v>
      </c>
      <c r="N22" s="17">
        <f t="shared" si="0"/>
        <v>2696442</v>
      </c>
    </row>
    <row r="23" spans="1:14" x14ac:dyDescent="0.2"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>SUM(B6:B23)</f>
        <v>71711455.709999993</v>
      </c>
      <c r="C24" s="20">
        <f t="shared" ref="C24:M24" si="1">SUM(C6:C23)</f>
        <v>69942758.49000001</v>
      </c>
      <c r="D24" s="20">
        <f t="shared" si="1"/>
        <v>73447030.040000007</v>
      </c>
      <c r="E24" s="20">
        <f t="shared" si="1"/>
        <v>72270813.050000012</v>
      </c>
      <c r="F24" s="20">
        <f t="shared" si="1"/>
        <v>70887271.330000013</v>
      </c>
      <c r="G24" s="20">
        <f t="shared" si="1"/>
        <v>85007408.61999999</v>
      </c>
      <c r="H24" s="20">
        <f t="shared" si="1"/>
        <v>65366182.019999996</v>
      </c>
      <c r="I24" s="20">
        <f t="shared" si="1"/>
        <v>67505039.719999999</v>
      </c>
      <c r="J24" s="20">
        <f t="shared" si="1"/>
        <v>79267101.969999969</v>
      </c>
      <c r="K24" s="20">
        <f t="shared" si="1"/>
        <v>72070548.610000014</v>
      </c>
      <c r="L24" s="20">
        <f t="shared" si="1"/>
        <v>73377066.020000011</v>
      </c>
      <c r="M24" s="20">
        <f t="shared" si="1"/>
        <v>79839506.49000001</v>
      </c>
      <c r="N24" s="20">
        <f>SUM(N6:N22)</f>
        <v>880692182.06999981</v>
      </c>
    </row>
    <row r="26" spans="1:14" x14ac:dyDescent="0.2">
      <c r="A26" s="21" t="s">
        <v>40</v>
      </c>
      <c r="B26" s="17">
        <v>1283195.24</v>
      </c>
      <c r="C26" s="17">
        <v>1251761.23</v>
      </c>
      <c r="D26" s="17">
        <v>1314182.23</v>
      </c>
      <c r="E26" s="17">
        <v>1293325.07</v>
      </c>
      <c r="F26" s="17">
        <v>1269466.58</v>
      </c>
      <c r="G26" s="17">
        <v>1524859.38</v>
      </c>
      <c r="H26" s="17">
        <v>1169186.67</v>
      </c>
      <c r="I26" s="17">
        <v>1207400.92</v>
      </c>
      <c r="J26" s="17">
        <v>1417857.9</v>
      </c>
      <c r="K26" s="17">
        <v>1289292.77</v>
      </c>
      <c r="L26" s="17">
        <v>1314379.19</v>
      </c>
      <c r="M26" s="17">
        <v>1429700.05</v>
      </c>
      <c r="N26" s="17">
        <f>SUM(B26:M26)</f>
        <v>15764607.229999999</v>
      </c>
    </row>
    <row r="27" spans="1:14" x14ac:dyDescent="0.2">
      <c r="A27" s="21" t="s">
        <v>41</v>
      </c>
      <c r="B27" s="17">
        <v>330791.99</v>
      </c>
      <c r="C27" s="17">
        <v>334692.88</v>
      </c>
      <c r="D27" s="17">
        <v>334914.62</v>
      </c>
      <c r="E27" s="17">
        <v>340152.19</v>
      </c>
      <c r="F27" s="17">
        <v>384209.83</v>
      </c>
      <c r="G27" s="17">
        <v>602553.9</v>
      </c>
      <c r="H27" s="17">
        <v>275297.86</v>
      </c>
      <c r="I27" s="17">
        <v>281898.63</v>
      </c>
      <c r="J27" s="17">
        <v>335493.40000000002</v>
      </c>
      <c r="K27" s="17">
        <v>314031.87</v>
      </c>
      <c r="L27" s="17">
        <v>415937.84</v>
      </c>
      <c r="M27" s="17">
        <v>427938.99</v>
      </c>
      <c r="N27" s="17">
        <f>SUM(B27:M27)</f>
        <v>4377914</v>
      </c>
    </row>
    <row r="28" spans="1:14" x14ac:dyDescent="0.2">
      <c r="G28" s="17"/>
      <c r="K28" s="25" t="s">
        <v>43</v>
      </c>
      <c r="L28" s="26"/>
      <c r="M28" s="26"/>
      <c r="N28" s="27">
        <f>N24+N26+N27</f>
        <v>900834703.29999983</v>
      </c>
    </row>
    <row r="29" spans="1:14" ht="15" x14ac:dyDescent="0.35">
      <c r="K29" s="28" t="s">
        <v>44</v>
      </c>
      <c r="L29" s="22"/>
      <c r="M29" s="22"/>
      <c r="N29" s="29">
        <v>0</v>
      </c>
    </row>
    <row r="30" spans="1:14" ht="13.5" thickBot="1" x14ac:dyDescent="0.25">
      <c r="K30" s="30" t="s">
        <v>45</v>
      </c>
      <c r="L30" s="31"/>
      <c r="M30" s="31"/>
      <c r="N30" s="32">
        <f>SUM(N28:N29)</f>
        <v>900834703.29999983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zoomScaleNormal="100" workbookViewId="0">
      <selection activeCell="A41" sqref="A41"/>
    </sheetView>
  </sheetViews>
  <sheetFormatPr defaultRowHeight="12.75" x14ac:dyDescent="0.2"/>
  <cols>
    <col min="1" max="1" width="23.28515625" style="15" customWidth="1"/>
    <col min="2" max="13" width="14" style="15" bestFit="1" customWidth="1"/>
    <col min="14" max="14" width="15" style="15" bestFit="1" customWidth="1"/>
    <col min="15" max="15" width="16" style="15" bestFit="1" customWidth="1"/>
    <col min="16" max="16" width="15" style="15" bestFit="1" customWidth="1"/>
    <col min="17" max="256" width="9.140625" style="15"/>
    <col min="257" max="257" width="23.28515625" style="15" customWidth="1"/>
    <col min="258" max="269" width="14" style="15" bestFit="1" customWidth="1"/>
    <col min="270" max="270" width="15" style="15" bestFit="1" customWidth="1"/>
    <col min="271" max="271" width="16" style="15" bestFit="1" customWidth="1"/>
    <col min="272" max="512" width="9.140625" style="15"/>
    <col min="513" max="513" width="23.28515625" style="15" customWidth="1"/>
    <col min="514" max="525" width="14" style="15" bestFit="1" customWidth="1"/>
    <col min="526" max="526" width="15" style="15" bestFit="1" customWidth="1"/>
    <col min="527" max="527" width="16" style="15" bestFit="1" customWidth="1"/>
    <col min="528" max="768" width="9.140625" style="15"/>
    <col min="769" max="769" width="23.28515625" style="15" customWidth="1"/>
    <col min="770" max="781" width="14" style="15" bestFit="1" customWidth="1"/>
    <col min="782" max="782" width="15" style="15" bestFit="1" customWidth="1"/>
    <col min="783" max="783" width="16" style="15" bestFit="1" customWidth="1"/>
    <col min="784" max="1024" width="9.140625" style="15"/>
    <col min="1025" max="1025" width="23.28515625" style="15" customWidth="1"/>
    <col min="1026" max="1037" width="14" style="15" bestFit="1" customWidth="1"/>
    <col min="1038" max="1038" width="15" style="15" bestFit="1" customWidth="1"/>
    <col min="1039" max="1039" width="16" style="15" bestFit="1" customWidth="1"/>
    <col min="1040" max="1280" width="9.140625" style="15"/>
    <col min="1281" max="1281" width="23.28515625" style="15" customWidth="1"/>
    <col min="1282" max="1293" width="14" style="15" bestFit="1" customWidth="1"/>
    <col min="1294" max="1294" width="15" style="15" bestFit="1" customWidth="1"/>
    <col min="1295" max="1295" width="16" style="15" bestFit="1" customWidth="1"/>
    <col min="1296" max="1536" width="9.140625" style="15"/>
    <col min="1537" max="1537" width="23.28515625" style="15" customWidth="1"/>
    <col min="1538" max="1549" width="14" style="15" bestFit="1" customWidth="1"/>
    <col min="1550" max="1550" width="15" style="15" bestFit="1" customWidth="1"/>
    <col min="1551" max="1551" width="16" style="15" bestFit="1" customWidth="1"/>
    <col min="1552" max="1792" width="9.140625" style="15"/>
    <col min="1793" max="1793" width="23.28515625" style="15" customWidth="1"/>
    <col min="1794" max="1805" width="14" style="15" bestFit="1" customWidth="1"/>
    <col min="1806" max="1806" width="15" style="15" bestFit="1" customWidth="1"/>
    <col min="1807" max="1807" width="16" style="15" bestFit="1" customWidth="1"/>
    <col min="1808" max="2048" width="9.140625" style="15"/>
    <col min="2049" max="2049" width="23.28515625" style="15" customWidth="1"/>
    <col min="2050" max="2061" width="14" style="15" bestFit="1" customWidth="1"/>
    <col min="2062" max="2062" width="15" style="15" bestFit="1" customWidth="1"/>
    <col min="2063" max="2063" width="16" style="15" bestFit="1" customWidth="1"/>
    <col min="2064" max="2304" width="9.140625" style="15"/>
    <col min="2305" max="2305" width="23.28515625" style="15" customWidth="1"/>
    <col min="2306" max="2317" width="14" style="15" bestFit="1" customWidth="1"/>
    <col min="2318" max="2318" width="15" style="15" bestFit="1" customWidth="1"/>
    <col min="2319" max="2319" width="16" style="15" bestFit="1" customWidth="1"/>
    <col min="2320" max="2560" width="9.140625" style="15"/>
    <col min="2561" max="2561" width="23.28515625" style="15" customWidth="1"/>
    <col min="2562" max="2573" width="14" style="15" bestFit="1" customWidth="1"/>
    <col min="2574" max="2574" width="15" style="15" bestFit="1" customWidth="1"/>
    <col min="2575" max="2575" width="16" style="15" bestFit="1" customWidth="1"/>
    <col min="2576" max="2816" width="9.140625" style="15"/>
    <col min="2817" max="2817" width="23.28515625" style="15" customWidth="1"/>
    <col min="2818" max="2829" width="14" style="15" bestFit="1" customWidth="1"/>
    <col min="2830" max="2830" width="15" style="15" bestFit="1" customWidth="1"/>
    <col min="2831" max="2831" width="16" style="15" bestFit="1" customWidth="1"/>
    <col min="2832" max="3072" width="9.140625" style="15"/>
    <col min="3073" max="3073" width="23.28515625" style="15" customWidth="1"/>
    <col min="3074" max="3085" width="14" style="15" bestFit="1" customWidth="1"/>
    <col min="3086" max="3086" width="15" style="15" bestFit="1" customWidth="1"/>
    <col min="3087" max="3087" width="16" style="15" bestFit="1" customWidth="1"/>
    <col min="3088" max="3328" width="9.140625" style="15"/>
    <col min="3329" max="3329" width="23.28515625" style="15" customWidth="1"/>
    <col min="3330" max="3341" width="14" style="15" bestFit="1" customWidth="1"/>
    <col min="3342" max="3342" width="15" style="15" bestFit="1" customWidth="1"/>
    <col min="3343" max="3343" width="16" style="15" bestFit="1" customWidth="1"/>
    <col min="3344" max="3584" width="9.140625" style="15"/>
    <col min="3585" max="3585" width="23.28515625" style="15" customWidth="1"/>
    <col min="3586" max="3597" width="14" style="15" bestFit="1" customWidth="1"/>
    <col min="3598" max="3598" width="15" style="15" bestFit="1" customWidth="1"/>
    <col min="3599" max="3599" width="16" style="15" bestFit="1" customWidth="1"/>
    <col min="3600" max="3840" width="9.140625" style="15"/>
    <col min="3841" max="3841" width="23.28515625" style="15" customWidth="1"/>
    <col min="3842" max="3853" width="14" style="15" bestFit="1" customWidth="1"/>
    <col min="3854" max="3854" width="15" style="15" bestFit="1" customWidth="1"/>
    <col min="3855" max="3855" width="16" style="15" bestFit="1" customWidth="1"/>
    <col min="3856" max="4096" width="9.140625" style="15"/>
    <col min="4097" max="4097" width="23.28515625" style="15" customWidth="1"/>
    <col min="4098" max="4109" width="14" style="15" bestFit="1" customWidth="1"/>
    <col min="4110" max="4110" width="15" style="15" bestFit="1" customWidth="1"/>
    <col min="4111" max="4111" width="16" style="15" bestFit="1" customWidth="1"/>
    <col min="4112" max="4352" width="9.140625" style="15"/>
    <col min="4353" max="4353" width="23.28515625" style="15" customWidth="1"/>
    <col min="4354" max="4365" width="14" style="15" bestFit="1" customWidth="1"/>
    <col min="4366" max="4366" width="15" style="15" bestFit="1" customWidth="1"/>
    <col min="4367" max="4367" width="16" style="15" bestFit="1" customWidth="1"/>
    <col min="4368" max="4608" width="9.140625" style="15"/>
    <col min="4609" max="4609" width="23.28515625" style="15" customWidth="1"/>
    <col min="4610" max="4621" width="14" style="15" bestFit="1" customWidth="1"/>
    <col min="4622" max="4622" width="15" style="15" bestFit="1" customWidth="1"/>
    <col min="4623" max="4623" width="16" style="15" bestFit="1" customWidth="1"/>
    <col min="4624" max="4864" width="9.140625" style="15"/>
    <col min="4865" max="4865" width="23.28515625" style="15" customWidth="1"/>
    <col min="4866" max="4877" width="14" style="15" bestFit="1" customWidth="1"/>
    <col min="4878" max="4878" width="15" style="15" bestFit="1" customWidth="1"/>
    <col min="4879" max="4879" width="16" style="15" bestFit="1" customWidth="1"/>
    <col min="4880" max="5120" width="9.140625" style="15"/>
    <col min="5121" max="5121" width="23.28515625" style="15" customWidth="1"/>
    <col min="5122" max="5133" width="14" style="15" bestFit="1" customWidth="1"/>
    <col min="5134" max="5134" width="15" style="15" bestFit="1" customWidth="1"/>
    <col min="5135" max="5135" width="16" style="15" bestFit="1" customWidth="1"/>
    <col min="5136" max="5376" width="9.140625" style="15"/>
    <col min="5377" max="5377" width="23.28515625" style="15" customWidth="1"/>
    <col min="5378" max="5389" width="14" style="15" bestFit="1" customWidth="1"/>
    <col min="5390" max="5390" width="15" style="15" bestFit="1" customWidth="1"/>
    <col min="5391" max="5391" width="16" style="15" bestFit="1" customWidth="1"/>
    <col min="5392" max="5632" width="9.140625" style="15"/>
    <col min="5633" max="5633" width="23.28515625" style="15" customWidth="1"/>
    <col min="5634" max="5645" width="14" style="15" bestFit="1" customWidth="1"/>
    <col min="5646" max="5646" width="15" style="15" bestFit="1" customWidth="1"/>
    <col min="5647" max="5647" width="16" style="15" bestFit="1" customWidth="1"/>
    <col min="5648" max="5888" width="9.140625" style="15"/>
    <col min="5889" max="5889" width="23.28515625" style="15" customWidth="1"/>
    <col min="5890" max="5901" width="14" style="15" bestFit="1" customWidth="1"/>
    <col min="5902" max="5902" width="15" style="15" bestFit="1" customWidth="1"/>
    <col min="5903" max="5903" width="16" style="15" bestFit="1" customWidth="1"/>
    <col min="5904" max="6144" width="9.140625" style="15"/>
    <col min="6145" max="6145" width="23.28515625" style="15" customWidth="1"/>
    <col min="6146" max="6157" width="14" style="15" bestFit="1" customWidth="1"/>
    <col min="6158" max="6158" width="15" style="15" bestFit="1" customWidth="1"/>
    <col min="6159" max="6159" width="16" style="15" bestFit="1" customWidth="1"/>
    <col min="6160" max="6400" width="9.140625" style="15"/>
    <col min="6401" max="6401" width="23.28515625" style="15" customWidth="1"/>
    <col min="6402" max="6413" width="14" style="15" bestFit="1" customWidth="1"/>
    <col min="6414" max="6414" width="15" style="15" bestFit="1" customWidth="1"/>
    <col min="6415" max="6415" width="16" style="15" bestFit="1" customWidth="1"/>
    <col min="6416" max="6656" width="9.140625" style="15"/>
    <col min="6657" max="6657" width="23.28515625" style="15" customWidth="1"/>
    <col min="6658" max="6669" width="14" style="15" bestFit="1" customWidth="1"/>
    <col min="6670" max="6670" width="15" style="15" bestFit="1" customWidth="1"/>
    <col min="6671" max="6671" width="16" style="15" bestFit="1" customWidth="1"/>
    <col min="6672" max="6912" width="9.140625" style="15"/>
    <col min="6913" max="6913" width="23.28515625" style="15" customWidth="1"/>
    <col min="6914" max="6925" width="14" style="15" bestFit="1" customWidth="1"/>
    <col min="6926" max="6926" width="15" style="15" bestFit="1" customWidth="1"/>
    <col min="6927" max="6927" width="16" style="15" bestFit="1" customWidth="1"/>
    <col min="6928" max="7168" width="9.140625" style="15"/>
    <col min="7169" max="7169" width="23.28515625" style="15" customWidth="1"/>
    <col min="7170" max="7181" width="14" style="15" bestFit="1" customWidth="1"/>
    <col min="7182" max="7182" width="15" style="15" bestFit="1" customWidth="1"/>
    <col min="7183" max="7183" width="16" style="15" bestFit="1" customWidth="1"/>
    <col min="7184" max="7424" width="9.140625" style="15"/>
    <col min="7425" max="7425" width="23.28515625" style="15" customWidth="1"/>
    <col min="7426" max="7437" width="14" style="15" bestFit="1" customWidth="1"/>
    <col min="7438" max="7438" width="15" style="15" bestFit="1" customWidth="1"/>
    <col min="7439" max="7439" width="16" style="15" bestFit="1" customWidth="1"/>
    <col min="7440" max="7680" width="9.140625" style="15"/>
    <col min="7681" max="7681" width="23.28515625" style="15" customWidth="1"/>
    <col min="7682" max="7693" width="14" style="15" bestFit="1" customWidth="1"/>
    <col min="7694" max="7694" width="15" style="15" bestFit="1" customWidth="1"/>
    <col min="7695" max="7695" width="16" style="15" bestFit="1" customWidth="1"/>
    <col min="7696" max="7936" width="9.140625" style="15"/>
    <col min="7937" max="7937" width="23.28515625" style="15" customWidth="1"/>
    <col min="7938" max="7949" width="14" style="15" bestFit="1" customWidth="1"/>
    <col min="7950" max="7950" width="15" style="15" bestFit="1" customWidth="1"/>
    <col min="7951" max="7951" width="16" style="15" bestFit="1" customWidth="1"/>
    <col min="7952" max="8192" width="9.140625" style="15"/>
    <col min="8193" max="8193" width="23.28515625" style="15" customWidth="1"/>
    <col min="8194" max="8205" width="14" style="15" bestFit="1" customWidth="1"/>
    <col min="8206" max="8206" width="15" style="15" bestFit="1" customWidth="1"/>
    <col min="8207" max="8207" width="16" style="15" bestFit="1" customWidth="1"/>
    <col min="8208" max="8448" width="9.140625" style="15"/>
    <col min="8449" max="8449" width="23.28515625" style="15" customWidth="1"/>
    <col min="8450" max="8461" width="14" style="15" bestFit="1" customWidth="1"/>
    <col min="8462" max="8462" width="15" style="15" bestFit="1" customWidth="1"/>
    <col min="8463" max="8463" width="16" style="15" bestFit="1" customWidth="1"/>
    <col min="8464" max="8704" width="9.140625" style="15"/>
    <col min="8705" max="8705" width="23.28515625" style="15" customWidth="1"/>
    <col min="8706" max="8717" width="14" style="15" bestFit="1" customWidth="1"/>
    <col min="8718" max="8718" width="15" style="15" bestFit="1" customWidth="1"/>
    <col min="8719" max="8719" width="16" style="15" bestFit="1" customWidth="1"/>
    <col min="8720" max="8960" width="9.140625" style="15"/>
    <col min="8961" max="8961" width="23.28515625" style="15" customWidth="1"/>
    <col min="8962" max="8973" width="14" style="15" bestFit="1" customWidth="1"/>
    <col min="8974" max="8974" width="15" style="15" bestFit="1" customWidth="1"/>
    <col min="8975" max="8975" width="16" style="15" bestFit="1" customWidth="1"/>
    <col min="8976" max="9216" width="9.140625" style="15"/>
    <col min="9217" max="9217" width="23.28515625" style="15" customWidth="1"/>
    <col min="9218" max="9229" width="14" style="15" bestFit="1" customWidth="1"/>
    <col min="9230" max="9230" width="15" style="15" bestFit="1" customWidth="1"/>
    <col min="9231" max="9231" width="16" style="15" bestFit="1" customWidth="1"/>
    <col min="9232" max="9472" width="9.140625" style="15"/>
    <col min="9473" max="9473" width="23.28515625" style="15" customWidth="1"/>
    <col min="9474" max="9485" width="14" style="15" bestFit="1" customWidth="1"/>
    <col min="9486" max="9486" width="15" style="15" bestFit="1" customWidth="1"/>
    <col min="9487" max="9487" width="16" style="15" bestFit="1" customWidth="1"/>
    <col min="9488" max="9728" width="9.140625" style="15"/>
    <col min="9729" max="9729" width="23.28515625" style="15" customWidth="1"/>
    <col min="9730" max="9741" width="14" style="15" bestFit="1" customWidth="1"/>
    <col min="9742" max="9742" width="15" style="15" bestFit="1" customWidth="1"/>
    <col min="9743" max="9743" width="16" style="15" bestFit="1" customWidth="1"/>
    <col min="9744" max="9984" width="9.140625" style="15"/>
    <col min="9985" max="9985" width="23.28515625" style="15" customWidth="1"/>
    <col min="9986" max="9997" width="14" style="15" bestFit="1" customWidth="1"/>
    <col min="9998" max="9998" width="15" style="15" bestFit="1" customWidth="1"/>
    <col min="9999" max="9999" width="16" style="15" bestFit="1" customWidth="1"/>
    <col min="10000" max="10240" width="9.140625" style="15"/>
    <col min="10241" max="10241" width="23.28515625" style="15" customWidth="1"/>
    <col min="10242" max="10253" width="14" style="15" bestFit="1" customWidth="1"/>
    <col min="10254" max="10254" width="15" style="15" bestFit="1" customWidth="1"/>
    <col min="10255" max="10255" width="16" style="15" bestFit="1" customWidth="1"/>
    <col min="10256" max="10496" width="9.140625" style="15"/>
    <col min="10497" max="10497" width="23.28515625" style="15" customWidth="1"/>
    <col min="10498" max="10509" width="14" style="15" bestFit="1" customWidth="1"/>
    <col min="10510" max="10510" width="15" style="15" bestFit="1" customWidth="1"/>
    <col min="10511" max="10511" width="16" style="15" bestFit="1" customWidth="1"/>
    <col min="10512" max="10752" width="9.140625" style="15"/>
    <col min="10753" max="10753" width="23.28515625" style="15" customWidth="1"/>
    <col min="10754" max="10765" width="14" style="15" bestFit="1" customWidth="1"/>
    <col min="10766" max="10766" width="15" style="15" bestFit="1" customWidth="1"/>
    <col min="10767" max="10767" width="16" style="15" bestFit="1" customWidth="1"/>
    <col min="10768" max="11008" width="9.140625" style="15"/>
    <col min="11009" max="11009" width="23.28515625" style="15" customWidth="1"/>
    <col min="11010" max="11021" width="14" style="15" bestFit="1" customWidth="1"/>
    <col min="11022" max="11022" width="15" style="15" bestFit="1" customWidth="1"/>
    <col min="11023" max="11023" width="16" style="15" bestFit="1" customWidth="1"/>
    <col min="11024" max="11264" width="9.140625" style="15"/>
    <col min="11265" max="11265" width="23.28515625" style="15" customWidth="1"/>
    <col min="11266" max="11277" width="14" style="15" bestFit="1" customWidth="1"/>
    <col min="11278" max="11278" width="15" style="15" bestFit="1" customWidth="1"/>
    <col min="11279" max="11279" width="16" style="15" bestFit="1" customWidth="1"/>
    <col min="11280" max="11520" width="9.140625" style="15"/>
    <col min="11521" max="11521" width="23.28515625" style="15" customWidth="1"/>
    <col min="11522" max="11533" width="14" style="15" bestFit="1" customWidth="1"/>
    <col min="11534" max="11534" width="15" style="15" bestFit="1" customWidth="1"/>
    <col min="11535" max="11535" width="16" style="15" bestFit="1" customWidth="1"/>
    <col min="11536" max="11776" width="9.140625" style="15"/>
    <col min="11777" max="11777" width="23.28515625" style="15" customWidth="1"/>
    <col min="11778" max="11789" width="14" style="15" bestFit="1" customWidth="1"/>
    <col min="11790" max="11790" width="15" style="15" bestFit="1" customWidth="1"/>
    <col min="11791" max="11791" width="16" style="15" bestFit="1" customWidth="1"/>
    <col min="11792" max="12032" width="9.140625" style="15"/>
    <col min="12033" max="12033" width="23.28515625" style="15" customWidth="1"/>
    <col min="12034" max="12045" width="14" style="15" bestFit="1" customWidth="1"/>
    <col min="12046" max="12046" width="15" style="15" bestFit="1" customWidth="1"/>
    <col min="12047" max="12047" width="16" style="15" bestFit="1" customWidth="1"/>
    <col min="12048" max="12288" width="9.140625" style="15"/>
    <col min="12289" max="12289" width="23.28515625" style="15" customWidth="1"/>
    <col min="12290" max="12301" width="14" style="15" bestFit="1" customWidth="1"/>
    <col min="12302" max="12302" width="15" style="15" bestFit="1" customWidth="1"/>
    <col min="12303" max="12303" width="16" style="15" bestFit="1" customWidth="1"/>
    <col min="12304" max="12544" width="9.140625" style="15"/>
    <col min="12545" max="12545" width="23.28515625" style="15" customWidth="1"/>
    <col min="12546" max="12557" width="14" style="15" bestFit="1" customWidth="1"/>
    <col min="12558" max="12558" width="15" style="15" bestFit="1" customWidth="1"/>
    <col min="12559" max="12559" width="16" style="15" bestFit="1" customWidth="1"/>
    <col min="12560" max="12800" width="9.140625" style="15"/>
    <col min="12801" max="12801" width="23.28515625" style="15" customWidth="1"/>
    <col min="12802" max="12813" width="14" style="15" bestFit="1" customWidth="1"/>
    <col min="12814" max="12814" width="15" style="15" bestFit="1" customWidth="1"/>
    <col min="12815" max="12815" width="16" style="15" bestFit="1" customWidth="1"/>
    <col min="12816" max="13056" width="9.140625" style="15"/>
    <col min="13057" max="13057" width="23.28515625" style="15" customWidth="1"/>
    <col min="13058" max="13069" width="14" style="15" bestFit="1" customWidth="1"/>
    <col min="13070" max="13070" width="15" style="15" bestFit="1" customWidth="1"/>
    <col min="13071" max="13071" width="16" style="15" bestFit="1" customWidth="1"/>
    <col min="13072" max="13312" width="9.140625" style="15"/>
    <col min="13313" max="13313" width="23.28515625" style="15" customWidth="1"/>
    <col min="13314" max="13325" width="14" style="15" bestFit="1" customWidth="1"/>
    <col min="13326" max="13326" width="15" style="15" bestFit="1" customWidth="1"/>
    <col min="13327" max="13327" width="16" style="15" bestFit="1" customWidth="1"/>
    <col min="13328" max="13568" width="9.140625" style="15"/>
    <col min="13569" max="13569" width="23.28515625" style="15" customWidth="1"/>
    <col min="13570" max="13581" width="14" style="15" bestFit="1" customWidth="1"/>
    <col min="13582" max="13582" width="15" style="15" bestFit="1" customWidth="1"/>
    <col min="13583" max="13583" width="16" style="15" bestFit="1" customWidth="1"/>
    <col min="13584" max="13824" width="9.140625" style="15"/>
    <col min="13825" max="13825" width="23.28515625" style="15" customWidth="1"/>
    <col min="13826" max="13837" width="14" style="15" bestFit="1" customWidth="1"/>
    <col min="13838" max="13838" width="15" style="15" bestFit="1" customWidth="1"/>
    <col min="13839" max="13839" width="16" style="15" bestFit="1" customWidth="1"/>
    <col min="13840" max="14080" width="9.140625" style="15"/>
    <col min="14081" max="14081" width="23.28515625" style="15" customWidth="1"/>
    <col min="14082" max="14093" width="14" style="15" bestFit="1" customWidth="1"/>
    <col min="14094" max="14094" width="15" style="15" bestFit="1" customWidth="1"/>
    <col min="14095" max="14095" width="16" style="15" bestFit="1" customWidth="1"/>
    <col min="14096" max="14336" width="9.140625" style="15"/>
    <col min="14337" max="14337" width="23.28515625" style="15" customWidth="1"/>
    <col min="14338" max="14349" width="14" style="15" bestFit="1" customWidth="1"/>
    <col min="14350" max="14350" width="15" style="15" bestFit="1" customWidth="1"/>
    <col min="14351" max="14351" width="16" style="15" bestFit="1" customWidth="1"/>
    <col min="14352" max="14592" width="9.140625" style="15"/>
    <col min="14593" max="14593" width="23.28515625" style="15" customWidth="1"/>
    <col min="14594" max="14605" width="14" style="15" bestFit="1" customWidth="1"/>
    <col min="14606" max="14606" width="15" style="15" bestFit="1" customWidth="1"/>
    <col min="14607" max="14607" width="16" style="15" bestFit="1" customWidth="1"/>
    <col min="14608" max="14848" width="9.140625" style="15"/>
    <col min="14849" max="14849" width="23.28515625" style="15" customWidth="1"/>
    <col min="14850" max="14861" width="14" style="15" bestFit="1" customWidth="1"/>
    <col min="14862" max="14862" width="15" style="15" bestFit="1" customWidth="1"/>
    <col min="14863" max="14863" width="16" style="15" bestFit="1" customWidth="1"/>
    <col min="14864" max="15104" width="9.140625" style="15"/>
    <col min="15105" max="15105" width="23.28515625" style="15" customWidth="1"/>
    <col min="15106" max="15117" width="14" style="15" bestFit="1" customWidth="1"/>
    <col min="15118" max="15118" width="15" style="15" bestFit="1" customWidth="1"/>
    <col min="15119" max="15119" width="16" style="15" bestFit="1" customWidth="1"/>
    <col min="15120" max="15360" width="9.140625" style="15"/>
    <col min="15361" max="15361" width="23.28515625" style="15" customWidth="1"/>
    <col min="15362" max="15373" width="14" style="15" bestFit="1" customWidth="1"/>
    <col min="15374" max="15374" width="15" style="15" bestFit="1" customWidth="1"/>
    <col min="15375" max="15375" width="16" style="15" bestFit="1" customWidth="1"/>
    <col min="15376" max="15616" width="9.140625" style="15"/>
    <col min="15617" max="15617" width="23.28515625" style="15" customWidth="1"/>
    <col min="15618" max="15629" width="14" style="15" bestFit="1" customWidth="1"/>
    <col min="15630" max="15630" width="15" style="15" bestFit="1" customWidth="1"/>
    <col min="15631" max="15631" width="16" style="15" bestFit="1" customWidth="1"/>
    <col min="15632" max="15872" width="9.140625" style="15"/>
    <col min="15873" max="15873" width="23.28515625" style="15" customWidth="1"/>
    <col min="15874" max="15885" width="14" style="15" bestFit="1" customWidth="1"/>
    <col min="15886" max="15886" width="15" style="15" bestFit="1" customWidth="1"/>
    <col min="15887" max="15887" width="16" style="15" bestFit="1" customWidth="1"/>
    <col min="15888" max="16128" width="9.140625" style="15"/>
    <col min="16129" max="16129" width="23.28515625" style="15" customWidth="1"/>
    <col min="16130" max="16141" width="14" style="15" bestFit="1" customWidth="1"/>
    <col min="16142" max="16142" width="15" style="15" bestFit="1" customWidth="1"/>
    <col min="16143" max="16143" width="16" style="15" bestFit="1" customWidth="1"/>
    <col min="16144" max="16384" width="9.140625" style="15"/>
  </cols>
  <sheetData>
    <row r="2" spans="1:14" ht="20.25" x14ac:dyDescent="0.3">
      <c r="A2" s="14" t="s">
        <v>258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5532.98</v>
      </c>
      <c r="C6" s="1">
        <v>8693.7999999999993</v>
      </c>
      <c r="D6" s="1">
        <v>10515.23</v>
      </c>
      <c r="E6" s="17">
        <v>13284.11</v>
      </c>
      <c r="F6" s="1">
        <v>8051.37</v>
      </c>
      <c r="G6" s="17">
        <v>19134.45</v>
      </c>
      <c r="H6" s="17">
        <v>14790.14</v>
      </c>
      <c r="I6" s="1">
        <v>12902.38</v>
      </c>
      <c r="J6" s="17">
        <v>15959.85</v>
      </c>
      <c r="K6" s="17">
        <v>17369.82</v>
      </c>
      <c r="L6" s="1">
        <v>16563.55</v>
      </c>
      <c r="M6" s="17">
        <v>18509.96</v>
      </c>
      <c r="N6" s="17">
        <f>SUM(B6:M6)</f>
        <v>161307.63999999998</v>
      </c>
    </row>
    <row r="7" spans="1:14" x14ac:dyDescent="0.2">
      <c r="A7" s="15" t="s">
        <v>11</v>
      </c>
      <c r="B7" s="17">
        <v>2573.59</v>
      </c>
      <c r="C7" s="1">
        <v>4043.81</v>
      </c>
      <c r="D7" s="1">
        <v>4891.03</v>
      </c>
      <c r="E7" s="17">
        <v>6178.94</v>
      </c>
      <c r="F7" s="1">
        <v>3744.99</v>
      </c>
      <c r="G7" s="17">
        <v>8900.15</v>
      </c>
      <c r="H7" s="17">
        <v>6879.45</v>
      </c>
      <c r="I7" s="1">
        <v>6001.38</v>
      </c>
      <c r="J7" s="17">
        <v>7423.52</v>
      </c>
      <c r="K7" s="17">
        <v>8079.35</v>
      </c>
      <c r="L7" s="1">
        <v>7704.33</v>
      </c>
      <c r="M7" s="17">
        <v>8609.67</v>
      </c>
      <c r="N7" s="17">
        <f t="shared" ref="N7:N21" si="0">SUM(B7:M7)</f>
        <v>75030.209999999992</v>
      </c>
    </row>
    <row r="8" spans="1:14" x14ac:dyDescent="0.2">
      <c r="A8" s="15" t="s">
        <v>12</v>
      </c>
      <c r="B8" s="17">
        <v>212162.88</v>
      </c>
      <c r="C8" s="1">
        <v>333365.35000000003</v>
      </c>
      <c r="D8" s="1">
        <v>403208.26</v>
      </c>
      <c r="E8" s="17">
        <v>509381.34</v>
      </c>
      <c r="F8" s="1">
        <v>308730.96999999991</v>
      </c>
      <c r="G8" s="17">
        <v>733713.77000000025</v>
      </c>
      <c r="H8" s="17">
        <v>567130.12</v>
      </c>
      <c r="I8" s="1">
        <v>494743.8</v>
      </c>
      <c r="J8" s="17">
        <v>611983.18000000017</v>
      </c>
      <c r="K8" s="17">
        <v>666048.59999999974</v>
      </c>
      <c r="L8" s="1">
        <v>635132.05000000005</v>
      </c>
      <c r="M8" s="17">
        <v>709767.25000000012</v>
      </c>
      <c r="N8" s="17">
        <f t="shared" si="0"/>
        <v>6185367.5700000003</v>
      </c>
    </row>
    <row r="9" spans="1:14" x14ac:dyDescent="0.2">
      <c r="A9" s="15" t="s">
        <v>13</v>
      </c>
      <c r="B9" s="17">
        <v>4977.72</v>
      </c>
      <c r="C9" s="1">
        <v>7821.35</v>
      </c>
      <c r="D9" s="1">
        <v>9459.99</v>
      </c>
      <c r="E9" s="17">
        <v>11951</v>
      </c>
      <c r="F9" s="1">
        <v>7243.38</v>
      </c>
      <c r="G9" s="17">
        <v>17214.240000000002</v>
      </c>
      <c r="H9" s="17">
        <v>13305.89</v>
      </c>
      <c r="I9" s="1">
        <v>11607.57</v>
      </c>
      <c r="J9" s="17">
        <v>14358.22</v>
      </c>
      <c r="K9" s="17">
        <v>15626.69</v>
      </c>
      <c r="L9" s="1">
        <v>14901.33</v>
      </c>
      <c r="M9" s="17">
        <v>16652.41</v>
      </c>
      <c r="N9" s="17">
        <f t="shared" si="0"/>
        <v>145119.78999999998</v>
      </c>
    </row>
    <row r="10" spans="1:14" x14ac:dyDescent="0.2">
      <c r="A10" s="15" t="s">
        <v>14</v>
      </c>
      <c r="B10" s="17">
        <v>5470.34</v>
      </c>
      <c r="C10" s="1">
        <v>8595.3799999999992</v>
      </c>
      <c r="D10" s="1">
        <v>10396.19</v>
      </c>
      <c r="E10" s="17">
        <v>13133.72</v>
      </c>
      <c r="F10" s="1">
        <v>7960.21</v>
      </c>
      <c r="G10" s="17">
        <v>18917.830000000002</v>
      </c>
      <c r="H10" s="17">
        <v>14622.69</v>
      </c>
      <c r="I10" s="1">
        <v>12756.31</v>
      </c>
      <c r="J10" s="17">
        <v>15779.17</v>
      </c>
      <c r="K10" s="17">
        <v>17173.169999999998</v>
      </c>
      <c r="L10" s="1">
        <v>16376.03</v>
      </c>
      <c r="M10" s="17">
        <v>18300.400000000001</v>
      </c>
      <c r="N10" s="17">
        <f t="shared" si="0"/>
        <v>159481.44</v>
      </c>
    </row>
    <row r="11" spans="1:14" x14ac:dyDescent="0.2">
      <c r="A11" s="15" t="s">
        <v>15</v>
      </c>
      <c r="B11" s="17">
        <v>94.93</v>
      </c>
      <c r="C11" s="1">
        <v>149.16999999999999</v>
      </c>
      <c r="D11" s="1">
        <v>180.42</v>
      </c>
      <c r="E11" s="17">
        <v>227.93</v>
      </c>
      <c r="F11" s="1">
        <v>138.15</v>
      </c>
      <c r="G11" s="17">
        <v>328.31</v>
      </c>
      <c r="H11" s="17">
        <v>253.77</v>
      </c>
      <c r="I11" s="1">
        <v>221.38</v>
      </c>
      <c r="J11" s="17">
        <v>273.83999999999997</v>
      </c>
      <c r="K11" s="17">
        <v>298.02999999999997</v>
      </c>
      <c r="L11" s="1">
        <v>284.2</v>
      </c>
      <c r="M11" s="17">
        <v>317.58999999999997</v>
      </c>
      <c r="N11" s="17">
        <f t="shared" si="0"/>
        <v>2767.72</v>
      </c>
    </row>
    <row r="12" spans="1:14" x14ac:dyDescent="0.2">
      <c r="A12" s="15" t="s">
        <v>16</v>
      </c>
      <c r="B12" s="17">
        <v>195.1</v>
      </c>
      <c r="C12" s="1">
        <v>306.55</v>
      </c>
      <c r="D12" s="1">
        <v>370.78</v>
      </c>
      <c r="E12" s="17">
        <v>468.41</v>
      </c>
      <c r="F12" s="1">
        <v>283.89999999999998</v>
      </c>
      <c r="G12" s="17">
        <v>674.7</v>
      </c>
      <c r="H12" s="17">
        <v>521.51</v>
      </c>
      <c r="I12" s="1">
        <v>454.95</v>
      </c>
      <c r="J12" s="17">
        <v>562.76</v>
      </c>
      <c r="K12" s="17">
        <v>612.48</v>
      </c>
      <c r="L12" s="1">
        <v>584.04999999999995</v>
      </c>
      <c r="M12" s="17">
        <v>652.67999999999995</v>
      </c>
      <c r="N12" s="17">
        <f t="shared" si="0"/>
        <v>5687.87</v>
      </c>
    </row>
    <row r="13" spans="1:14" x14ac:dyDescent="0.2">
      <c r="A13" s="15" t="s">
        <v>17</v>
      </c>
      <c r="B13" s="17">
        <v>1782.64</v>
      </c>
      <c r="C13" s="1">
        <v>2801.01</v>
      </c>
      <c r="D13" s="1">
        <v>3387.85</v>
      </c>
      <c r="E13" s="17">
        <v>4279.9399999999996</v>
      </c>
      <c r="F13" s="1">
        <v>2594.0300000000002</v>
      </c>
      <c r="G13" s="17">
        <v>6164.83</v>
      </c>
      <c r="H13" s="17">
        <v>4765.16</v>
      </c>
      <c r="I13" s="1">
        <v>4156.95</v>
      </c>
      <c r="J13" s="17">
        <v>5142.0200000000004</v>
      </c>
      <c r="K13" s="17">
        <v>5596.3</v>
      </c>
      <c r="L13" s="1">
        <v>5336.53</v>
      </c>
      <c r="M13" s="17">
        <v>5963.63</v>
      </c>
      <c r="N13" s="17">
        <f t="shared" si="0"/>
        <v>51970.89</v>
      </c>
    </row>
    <row r="14" spans="1:14" x14ac:dyDescent="0.2">
      <c r="A14" s="15" t="s">
        <v>18</v>
      </c>
      <c r="B14" s="17">
        <v>672.54</v>
      </c>
      <c r="C14" s="1">
        <v>1056.74</v>
      </c>
      <c r="D14" s="1">
        <v>1278.1400000000001</v>
      </c>
      <c r="E14" s="17">
        <v>1614.7</v>
      </c>
      <c r="F14" s="1">
        <v>978.65</v>
      </c>
      <c r="G14" s="17">
        <v>2325.8200000000002</v>
      </c>
      <c r="H14" s="17">
        <v>1797.76</v>
      </c>
      <c r="I14" s="1">
        <v>1568.3</v>
      </c>
      <c r="J14" s="17">
        <v>1939.94</v>
      </c>
      <c r="K14" s="17">
        <v>2111.3200000000002</v>
      </c>
      <c r="L14" s="1">
        <v>2013.32</v>
      </c>
      <c r="M14" s="17">
        <v>2249.91</v>
      </c>
      <c r="N14" s="17">
        <f t="shared" si="0"/>
        <v>19607.14</v>
      </c>
    </row>
    <row r="15" spans="1:14" x14ac:dyDescent="0.2">
      <c r="A15" s="15" t="s">
        <v>19</v>
      </c>
      <c r="B15" s="17">
        <v>513.02</v>
      </c>
      <c r="C15" s="1">
        <v>806.09</v>
      </c>
      <c r="D15" s="1">
        <v>974.97</v>
      </c>
      <c r="E15" s="17">
        <v>1231.7</v>
      </c>
      <c r="F15" s="1">
        <v>746.52</v>
      </c>
      <c r="G15" s="17">
        <v>1774.14</v>
      </c>
      <c r="H15" s="17">
        <v>1371.34</v>
      </c>
      <c r="I15" s="1">
        <v>1196.31</v>
      </c>
      <c r="J15" s="17">
        <v>1479.8</v>
      </c>
      <c r="K15" s="17">
        <v>1610.53</v>
      </c>
      <c r="L15" s="1">
        <v>1535.77</v>
      </c>
      <c r="M15" s="17">
        <v>1716.24</v>
      </c>
      <c r="N15" s="17">
        <f t="shared" si="0"/>
        <v>14956.43</v>
      </c>
    </row>
    <row r="16" spans="1:14" x14ac:dyDescent="0.2">
      <c r="A16" s="15" t="s">
        <v>20</v>
      </c>
      <c r="B16" s="17">
        <v>5468.9</v>
      </c>
      <c r="C16" s="1">
        <v>8593.1200000000008</v>
      </c>
      <c r="D16" s="1">
        <v>10393.459999999999</v>
      </c>
      <c r="E16" s="17">
        <v>13130.27</v>
      </c>
      <c r="F16" s="1">
        <v>7958.13</v>
      </c>
      <c r="G16" s="17">
        <v>18912.86</v>
      </c>
      <c r="H16" s="17">
        <v>14618.85</v>
      </c>
      <c r="I16" s="1">
        <v>12752.96</v>
      </c>
      <c r="J16" s="17">
        <v>15775.03</v>
      </c>
      <c r="K16" s="17">
        <v>17168.669999999998</v>
      </c>
      <c r="L16" s="1">
        <v>16371.73</v>
      </c>
      <c r="M16" s="17">
        <v>18295.599999999999</v>
      </c>
      <c r="N16" s="17">
        <f t="shared" si="0"/>
        <v>159439.57999999999</v>
      </c>
    </row>
    <row r="17" spans="1:16" x14ac:dyDescent="0.2">
      <c r="A17" s="15" t="s">
        <v>21</v>
      </c>
      <c r="B17" s="17">
        <v>469.96</v>
      </c>
      <c r="C17" s="1">
        <v>738.43</v>
      </c>
      <c r="D17" s="1">
        <v>893.14</v>
      </c>
      <c r="E17" s="17">
        <v>1128.32</v>
      </c>
      <c r="F17" s="1">
        <v>683.86</v>
      </c>
      <c r="G17" s="17">
        <v>1625.24</v>
      </c>
      <c r="H17" s="17">
        <v>1256.24</v>
      </c>
      <c r="I17" s="1">
        <v>1095.9000000000001</v>
      </c>
      <c r="J17" s="17">
        <v>1355.59</v>
      </c>
      <c r="K17" s="17">
        <v>1475.35</v>
      </c>
      <c r="L17" s="1">
        <v>1406.87</v>
      </c>
      <c r="M17" s="17">
        <v>1572.19</v>
      </c>
      <c r="N17" s="17">
        <f t="shared" si="0"/>
        <v>13701.090000000002</v>
      </c>
    </row>
    <row r="18" spans="1:16" x14ac:dyDescent="0.2">
      <c r="A18" s="15" t="s">
        <v>22</v>
      </c>
      <c r="B18" s="17">
        <v>4660.21</v>
      </c>
      <c r="C18" s="1">
        <v>7322.46</v>
      </c>
      <c r="D18" s="1">
        <v>8856.57</v>
      </c>
      <c r="E18" s="17">
        <v>11188.69</v>
      </c>
      <c r="F18" s="1">
        <v>6781.35</v>
      </c>
      <c r="G18" s="17">
        <v>16116.21</v>
      </c>
      <c r="H18" s="17">
        <v>12457.16</v>
      </c>
      <c r="I18" s="1">
        <v>10867.17</v>
      </c>
      <c r="J18" s="17">
        <v>13442.37</v>
      </c>
      <c r="K18" s="17">
        <v>14629.93</v>
      </c>
      <c r="L18" s="1">
        <v>13950.84</v>
      </c>
      <c r="M18" s="17">
        <v>15590.22</v>
      </c>
      <c r="N18" s="17">
        <f t="shared" si="0"/>
        <v>135863.18</v>
      </c>
    </row>
    <row r="19" spans="1:16" x14ac:dyDescent="0.2">
      <c r="A19" s="15" t="s">
        <v>23</v>
      </c>
      <c r="B19" s="17">
        <v>688.33</v>
      </c>
      <c r="C19" s="1">
        <v>1081.55</v>
      </c>
      <c r="D19" s="1">
        <v>1308.1400000000001</v>
      </c>
      <c r="E19" s="17">
        <v>1652.61</v>
      </c>
      <c r="F19" s="1">
        <v>1001.63</v>
      </c>
      <c r="G19" s="17">
        <v>2380.42</v>
      </c>
      <c r="H19" s="17">
        <v>1839.96</v>
      </c>
      <c r="I19" s="1">
        <v>1605.12</v>
      </c>
      <c r="J19" s="17">
        <v>1985.48</v>
      </c>
      <c r="K19" s="17">
        <v>2160.89</v>
      </c>
      <c r="L19" s="1">
        <v>2060.58</v>
      </c>
      <c r="M19" s="17">
        <v>2302.73</v>
      </c>
      <c r="N19" s="17">
        <f t="shared" si="0"/>
        <v>20067.439999999999</v>
      </c>
    </row>
    <row r="20" spans="1:16" x14ac:dyDescent="0.2">
      <c r="A20" s="15" t="s">
        <v>24</v>
      </c>
      <c r="B20" s="17">
        <v>407.42</v>
      </c>
      <c r="C20" s="1">
        <v>640.16999999999996</v>
      </c>
      <c r="D20" s="1">
        <v>774.29</v>
      </c>
      <c r="E20" s="17">
        <v>978.17</v>
      </c>
      <c r="F20" s="1">
        <v>592.86</v>
      </c>
      <c r="G20" s="17">
        <v>1408.96</v>
      </c>
      <c r="H20" s="17">
        <v>1089.07</v>
      </c>
      <c r="I20" s="1">
        <v>950.06</v>
      </c>
      <c r="J20" s="17">
        <v>1175.2</v>
      </c>
      <c r="K20" s="17">
        <v>1279.02</v>
      </c>
      <c r="L20" s="1">
        <v>1219.6500000000001</v>
      </c>
      <c r="M20" s="17">
        <v>1362.98</v>
      </c>
      <c r="N20" s="17">
        <f t="shared" si="0"/>
        <v>11877.849999999999</v>
      </c>
    </row>
    <row r="21" spans="1:16" x14ac:dyDescent="0.2">
      <c r="A21" s="15" t="s">
        <v>25</v>
      </c>
      <c r="B21" s="17">
        <v>44781.03</v>
      </c>
      <c r="C21" s="1">
        <v>70363.13</v>
      </c>
      <c r="D21" s="17">
        <v>85104.82</v>
      </c>
      <c r="E21" s="17">
        <v>107514.67</v>
      </c>
      <c r="F21" s="1">
        <v>65163.57</v>
      </c>
      <c r="G21" s="17">
        <v>154864.32000000001</v>
      </c>
      <c r="H21" s="17">
        <v>119703.66</v>
      </c>
      <c r="I21" s="1">
        <v>104425.14</v>
      </c>
      <c r="J21" s="17">
        <v>129170.75</v>
      </c>
      <c r="K21" s="17">
        <v>140582.29</v>
      </c>
      <c r="L21" s="1">
        <v>134056.76</v>
      </c>
      <c r="M21" s="17">
        <v>149809.95000000001</v>
      </c>
      <c r="N21" s="17">
        <f t="shared" si="0"/>
        <v>1305540.0900000001</v>
      </c>
    </row>
    <row r="22" spans="1:16" x14ac:dyDescent="0.2">
      <c r="A22" s="15" t="s">
        <v>26</v>
      </c>
      <c r="B22" s="17">
        <v>1047.56</v>
      </c>
      <c r="C22" s="17">
        <v>1646.01</v>
      </c>
      <c r="D22" s="17">
        <v>1990.86</v>
      </c>
      <c r="E22" s="17">
        <v>2515.09</v>
      </c>
      <c r="F22" s="17">
        <v>1524.37</v>
      </c>
      <c r="G22" s="17">
        <v>3622.74</v>
      </c>
      <c r="H22" s="17">
        <v>2800.23</v>
      </c>
      <c r="I22" s="17">
        <v>2442.8200000000002</v>
      </c>
      <c r="J22" s="17">
        <v>3021.69</v>
      </c>
      <c r="K22" s="17">
        <v>3288.64</v>
      </c>
      <c r="L22" s="13">
        <v>3135.99</v>
      </c>
      <c r="M22" s="17">
        <v>3504.51</v>
      </c>
      <c r="N22" s="17">
        <f>SUM(B22:M22)</f>
        <v>30540.510000000002</v>
      </c>
    </row>
    <row r="23" spans="1:16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6" x14ac:dyDescent="0.2">
      <c r="A24" s="15" t="s">
        <v>9</v>
      </c>
      <c r="B24" s="20">
        <f>SUM(B6:B23)</f>
        <v>291499.14999999997</v>
      </c>
      <c r="C24" s="20">
        <f t="shared" ref="C24:M24" si="1">SUM(C6:C23)</f>
        <v>458024.12</v>
      </c>
      <c r="D24" s="20">
        <f t="shared" si="1"/>
        <v>553984.14</v>
      </c>
      <c r="E24" s="20">
        <f t="shared" si="1"/>
        <v>699859.60999999987</v>
      </c>
      <c r="F24" s="20">
        <f t="shared" si="1"/>
        <v>424177.94</v>
      </c>
      <c r="G24" s="20">
        <f t="shared" si="1"/>
        <v>1008078.99</v>
      </c>
      <c r="H24" s="20">
        <f t="shared" si="1"/>
        <v>779202.99999999988</v>
      </c>
      <c r="I24" s="20">
        <f t="shared" si="1"/>
        <v>679748.50000000012</v>
      </c>
      <c r="J24" s="20">
        <f t="shared" si="1"/>
        <v>840828.41</v>
      </c>
      <c r="K24" s="20">
        <f t="shared" si="1"/>
        <v>915111.08</v>
      </c>
      <c r="L24" s="20">
        <f t="shared" si="1"/>
        <v>872633.58</v>
      </c>
      <c r="M24" s="20">
        <f t="shared" si="1"/>
        <v>975177.92000000016</v>
      </c>
      <c r="N24" s="20">
        <f>SUM(N6:N22)</f>
        <v>8498326.4399999995</v>
      </c>
      <c r="O24" s="1"/>
    </row>
    <row r="25" spans="1:16" x14ac:dyDescent="0.2">
      <c r="C25" s="1"/>
      <c r="N25" s="17"/>
    </row>
    <row r="26" spans="1:16" x14ac:dyDescent="0.2">
      <c r="A26" s="15" t="s">
        <v>46</v>
      </c>
      <c r="B26" s="1">
        <v>45214.87</v>
      </c>
      <c r="C26" s="1">
        <v>45214.87</v>
      </c>
      <c r="D26" s="1">
        <v>45214.87</v>
      </c>
      <c r="E26" s="1">
        <v>45214.87</v>
      </c>
      <c r="F26" s="1">
        <v>45214.87</v>
      </c>
      <c r="G26" s="1">
        <v>45214.87</v>
      </c>
      <c r="H26" s="1">
        <v>45214.87</v>
      </c>
      <c r="I26" s="1">
        <v>45214.87</v>
      </c>
      <c r="J26" s="1">
        <v>15809.51</v>
      </c>
      <c r="K26" s="1">
        <v>15809.51</v>
      </c>
      <c r="L26" s="1">
        <v>15809.51</v>
      </c>
      <c r="M26" s="1">
        <v>15809.51</v>
      </c>
      <c r="N26" s="17">
        <f>SUM(B26:M26)</f>
        <v>424957.00000000006</v>
      </c>
      <c r="O26" s="1"/>
    </row>
    <row r="27" spans="1:16" x14ac:dyDescent="0.2">
      <c r="A27" s="15" t="s">
        <v>47</v>
      </c>
      <c r="B27" s="1">
        <v>1818.64</v>
      </c>
      <c r="C27" s="1">
        <v>25448.62</v>
      </c>
      <c r="D27" s="1">
        <v>10737.48</v>
      </c>
      <c r="E27" s="1">
        <v>9860.08</v>
      </c>
      <c r="F27" s="1">
        <v>50773.34</v>
      </c>
      <c r="G27" s="1">
        <v>11516.34</v>
      </c>
      <c r="H27" s="1">
        <v>68829.94</v>
      </c>
      <c r="I27" s="1">
        <v>127386.94</v>
      </c>
      <c r="J27" s="1">
        <v>32022.43</v>
      </c>
      <c r="K27" s="1">
        <v>30704.400000000001</v>
      </c>
      <c r="L27" s="1">
        <v>9979.39</v>
      </c>
      <c r="M27" s="1">
        <v>16994.38</v>
      </c>
      <c r="N27" s="17">
        <f>SUM(B27:M27)</f>
        <v>396071.98000000004</v>
      </c>
    </row>
    <row r="28" spans="1:16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7"/>
    </row>
    <row r="29" spans="1:16" x14ac:dyDescent="0.2">
      <c r="A29" s="15" t="s">
        <v>48</v>
      </c>
      <c r="B29" s="1">
        <v>6886800.4699999997</v>
      </c>
      <c r="C29" s="1">
        <v>8771371.8000000007</v>
      </c>
      <c r="D29" s="1">
        <v>10190581.07</v>
      </c>
      <c r="E29" s="1">
        <v>12580883.16</v>
      </c>
      <c r="F29" s="33">
        <v>7980447.9800000004</v>
      </c>
      <c r="G29" s="1">
        <v>17909451.600000001</v>
      </c>
      <c r="H29" s="1">
        <v>14016544.34</v>
      </c>
      <c r="I29" s="1">
        <v>12324977.060000001</v>
      </c>
      <c r="J29" s="1">
        <v>14562032.15</v>
      </c>
      <c r="K29" s="1">
        <v>15826755.859999999</v>
      </c>
      <c r="L29" s="1">
        <v>15100917.52</v>
      </c>
      <c r="M29" s="1">
        <v>16882412.989999998</v>
      </c>
      <c r="N29" s="17">
        <f>SUM(B29:M29)</f>
        <v>153033176.00000003</v>
      </c>
      <c r="O29" s="1"/>
    </row>
    <row r="31" spans="1:16" ht="15.75" thickBot="1" x14ac:dyDescent="0.3">
      <c r="A31" s="15" t="s">
        <v>49</v>
      </c>
      <c r="B31" s="34">
        <f>SUM(B24:B29)</f>
        <v>7225333.1299999999</v>
      </c>
      <c r="C31" s="34">
        <f>SUM(C24:C29)</f>
        <v>9300059.4100000001</v>
      </c>
      <c r="D31" s="34">
        <f>SUM(D24:D29)</f>
        <v>10800517.560000001</v>
      </c>
      <c r="E31" s="34">
        <f t="shared" ref="E31:N31" si="2">SUM(E24:E29)</f>
        <v>13335817.720000001</v>
      </c>
      <c r="F31" s="34">
        <f t="shared" si="2"/>
        <v>8500614.1300000008</v>
      </c>
      <c r="G31" s="34">
        <f t="shared" si="2"/>
        <v>18974261.800000001</v>
      </c>
      <c r="H31" s="34">
        <f t="shared" si="2"/>
        <v>14909792.15</v>
      </c>
      <c r="I31" s="34">
        <f t="shared" si="2"/>
        <v>13177327.370000001</v>
      </c>
      <c r="J31" s="34">
        <f t="shared" si="2"/>
        <v>15450692.5</v>
      </c>
      <c r="K31" s="34">
        <f t="shared" si="2"/>
        <v>16788380.849999998</v>
      </c>
      <c r="L31" s="34">
        <f t="shared" si="2"/>
        <v>15999340</v>
      </c>
      <c r="M31" s="34">
        <f t="shared" si="2"/>
        <v>17890394.799999997</v>
      </c>
      <c r="N31" s="34">
        <f t="shared" si="2"/>
        <v>162352531.42000002</v>
      </c>
      <c r="O31" s="35"/>
      <c r="P31" s="1"/>
    </row>
    <row r="32" spans="1:16" ht="15.75" thickTop="1" x14ac:dyDescent="0.25">
      <c r="B32" s="35"/>
      <c r="C32" s="1"/>
      <c r="D32" s="1"/>
      <c r="E32" s="1"/>
      <c r="F32" s="1"/>
      <c r="G32" s="1"/>
      <c r="H32" s="1"/>
      <c r="I32" s="1"/>
      <c r="J32" s="1"/>
      <c r="K32" s="1"/>
      <c r="M32" s="1"/>
      <c r="O32" s="36"/>
    </row>
    <row r="33" spans="1:15" x14ac:dyDescent="0.2">
      <c r="A33" s="15" t="s">
        <v>50</v>
      </c>
      <c r="B33" s="1">
        <v>75</v>
      </c>
      <c r="C33" s="1">
        <v>0</v>
      </c>
      <c r="D33" s="1">
        <v>0</v>
      </c>
      <c r="E33" s="1">
        <v>0</v>
      </c>
      <c r="F33" s="1">
        <v>8532.5</v>
      </c>
      <c r="G33" s="1">
        <v>1050</v>
      </c>
      <c r="H33" s="1">
        <v>0</v>
      </c>
      <c r="I33" s="1">
        <v>0</v>
      </c>
      <c r="J33" s="1">
        <v>112.5</v>
      </c>
      <c r="K33" s="1">
        <v>0</v>
      </c>
      <c r="L33" s="1">
        <v>225</v>
      </c>
      <c r="M33" s="1">
        <v>75</v>
      </c>
      <c r="N33" s="17">
        <f>SUM(B33:M33)</f>
        <v>10070</v>
      </c>
      <c r="O33" s="1"/>
    </row>
    <row r="34" spans="1:15" x14ac:dyDescent="0.2">
      <c r="A34" s="15" t="s">
        <v>51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500</v>
      </c>
      <c r="I34" s="1">
        <v>1000</v>
      </c>
      <c r="J34" s="1">
        <v>0</v>
      </c>
      <c r="K34" s="1">
        <v>0</v>
      </c>
      <c r="L34" s="1">
        <v>0</v>
      </c>
      <c r="M34" s="1">
        <v>4235.55</v>
      </c>
      <c r="N34" s="17">
        <f>SUM(B34:M34)</f>
        <v>5735.55</v>
      </c>
      <c r="O34" s="17"/>
    </row>
    <row r="35" spans="1:15" x14ac:dyDescent="0.2">
      <c r="A35" s="15" t="s">
        <v>52</v>
      </c>
      <c r="B35" s="1">
        <v>1034477.3</v>
      </c>
      <c r="C35" s="1">
        <v>1074128.18</v>
      </c>
      <c r="D35" s="1">
        <v>1061780.45</v>
      </c>
      <c r="E35" s="1">
        <v>1105403.8600000001</v>
      </c>
      <c r="F35" s="1">
        <v>995341.59</v>
      </c>
      <c r="G35" s="1">
        <v>1057662.8600000001</v>
      </c>
      <c r="H35" s="1">
        <v>1059423.94</v>
      </c>
      <c r="I35" s="1">
        <v>1054867.72</v>
      </c>
      <c r="J35" s="1">
        <v>1220861.99</v>
      </c>
      <c r="K35" s="1">
        <v>1116275.23</v>
      </c>
      <c r="L35" s="1">
        <v>1116644.8899999999</v>
      </c>
      <c r="M35" s="1">
        <v>1235051</v>
      </c>
      <c r="N35" s="17">
        <f>SUM(B35:M35)</f>
        <v>13131919.010000002</v>
      </c>
      <c r="O35" s="1"/>
    </row>
    <row r="36" spans="1:15" x14ac:dyDescent="0.2">
      <c r="A36" s="15" t="s">
        <v>53</v>
      </c>
      <c r="B36" s="37">
        <v>3375750</v>
      </c>
      <c r="C36" s="37">
        <v>5058000</v>
      </c>
      <c r="D36" s="37">
        <v>6008700</v>
      </c>
      <c r="E36" s="37">
        <v>7112850</v>
      </c>
      <c r="F36" s="37">
        <v>4727850</v>
      </c>
      <c r="G36" s="37">
        <v>10562535</v>
      </c>
      <c r="H36" s="38">
        <v>8300700</v>
      </c>
      <c r="I36" s="37">
        <v>7337250</v>
      </c>
      <c r="J36" s="37">
        <v>8599500</v>
      </c>
      <c r="K36" s="37">
        <v>9345000</v>
      </c>
      <c r="L36" s="37">
        <v>8910000</v>
      </c>
      <c r="M36" s="37">
        <v>9943500</v>
      </c>
      <c r="N36" s="39">
        <f>SUM(B36:M36)</f>
        <v>89281635</v>
      </c>
    </row>
    <row r="38" spans="1:15" ht="15" x14ac:dyDescent="0.25">
      <c r="I38" s="35"/>
      <c r="J38" s="35"/>
    </row>
    <row r="39" spans="1:15" x14ac:dyDescent="0.2">
      <c r="J39" s="1"/>
      <c r="N39" s="17"/>
    </row>
    <row r="42" spans="1:15" x14ac:dyDescent="0.2">
      <c r="N42" s="1"/>
    </row>
    <row r="43" spans="1:15" ht="15" x14ac:dyDescent="0.25">
      <c r="B43" s="40"/>
    </row>
    <row r="44" spans="1:15" x14ac:dyDescent="0.2">
      <c r="B44" s="1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1"/>
  <sheetViews>
    <sheetView zoomScaleNormal="100" workbookViewId="0">
      <selection activeCell="A39" sqref="A39"/>
    </sheetView>
  </sheetViews>
  <sheetFormatPr defaultRowHeight="12.75" x14ac:dyDescent="0.2"/>
  <cols>
    <col min="1" max="1" width="24.7109375" style="15" customWidth="1"/>
    <col min="2" max="3" width="12.85546875" style="15" customWidth="1"/>
    <col min="4" max="7" width="12.85546875" style="15" bestFit="1" customWidth="1"/>
    <col min="8" max="8" width="14" style="15" bestFit="1" customWidth="1"/>
    <col min="9" max="13" width="12.85546875" style="15" bestFit="1" customWidth="1"/>
    <col min="14" max="14" width="14.42578125" style="15" bestFit="1" customWidth="1"/>
    <col min="15" max="15" width="9.140625" style="15"/>
    <col min="16" max="16" width="14" style="15" bestFit="1" customWidth="1"/>
    <col min="17" max="256" width="9.140625" style="15"/>
    <col min="257" max="257" width="24.7109375" style="15" customWidth="1"/>
    <col min="258" max="259" width="12.85546875" style="15" customWidth="1"/>
    <col min="260" max="263" width="12.85546875" style="15" bestFit="1" customWidth="1"/>
    <col min="264" max="264" width="14" style="15" bestFit="1" customWidth="1"/>
    <col min="265" max="269" width="12.85546875" style="15" bestFit="1" customWidth="1"/>
    <col min="270" max="270" width="14.42578125" style="15" bestFit="1" customWidth="1"/>
    <col min="271" max="512" width="9.140625" style="15"/>
    <col min="513" max="513" width="24.7109375" style="15" customWidth="1"/>
    <col min="514" max="515" width="12.85546875" style="15" customWidth="1"/>
    <col min="516" max="519" width="12.85546875" style="15" bestFit="1" customWidth="1"/>
    <col min="520" max="520" width="14" style="15" bestFit="1" customWidth="1"/>
    <col min="521" max="525" width="12.85546875" style="15" bestFit="1" customWidth="1"/>
    <col min="526" max="526" width="14.42578125" style="15" bestFit="1" customWidth="1"/>
    <col min="527" max="768" width="9.140625" style="15"/>
    <col min="769" max="769" width="24.7109375" style="15" customWidth="1"/>
    <col min="770" max="771" width="12.85546875" style="15" customWidth="1"/>
    <col min="772" max="775" width="12.85546875" style="15" bestFit="1" customWidth="1"/>
    <col min="776" max="776" width="14" style="15" bestFit="1" customWidth="1"/>
    <col min="777" max="781" width="12.85546875" style="15" bestFit="1" customWidth="1"/>
    <col min="782" max="782" width="14.42578125" style="15" bestFit="1" customWidth="1"/>
    <col min="783" max="1024" width="9.140625" style="15"/>
    <col min="1025" max="1025" width="24.7109375" style="15" customWidth="1"/>
    <col min="1026" max="1027" width="12.85546875" style="15" customWidth="1"/>
    <col min="1028" max="1031" width="12.85546875" style="15" bestFit="1" customWidth="1"/>
    <col min="1032" max="1032" width="14" style="15" bestFit="1" customWidth="1"/>
    <col min="1033" max="1037" width="12.85546875" style="15" bestFit="1" customWidth="1"/>
    <col min="1038" max="1038" width="14.42578125" style="15" bestFit="1" customWidth="1"/>
    <col min="1039" max="1280" width="9.140625" style="15"/>
    <col min="1281" max="1281" width="24.7109375" style="15" customWidth="1"/>
    <col min="1282" max="1283" width="12.85546875" style="15" customWidth="1"/>
    <col min="1284" max="1287" width="12.85546875" style="15" bestFit="1" customWidth="1"/>
    <col min="1288" max="1288" width="14" style="15" bestFit="1" customWidth="1"/>
    <col min="1289" max="1293" width="12.85546875" style="15" bestFit="1" customWidth="1"/>
    <col min="1294" max="1294" width="14.42578125" style="15" bestFit="1" customWidth="1"/>
    <col min="1295" max="1536" width="9.140625" style="15"/>
    <col min="1537" max="1537" width="24.7109375" style="15" customWidth="1"/>
    <col min="1538" max="1539" width="12.85546875" style="15" customWidth="1"/>
    <col min="1540" max="1543" width="12.85546875" style="15" bestFit="1" customWidth="1"/>
    <col min="1544" max="1544" width="14" style="15" bestFit="1" customWidth="1"/>
    <col min="1545" max="1549" width="12.85546875" style="15" bestFit="1" customWidth="1"/>
    <col min="1550" max="1550" width="14.42578125" style="15" bestFit="1" customWidth="1"/>
    <col min="1551" max="1792" width="9.140625" style="15"/>
    <col min="1793" max="1793" width="24.7109375" style="15" customWidth="1"/>
    <col min="1794" max="1795" width="12.85546875" style="15" customWidth="1"/>
    <col min="1796" max="1799" width="12.85546875" style="15" bestFit="1" customWidth="1"/>
    <col min="1800" max="1800" width="14" style="15" bestFit="1" customWidth="1"/>
    <col min="1801" max="1805" width="12.85546875" style="15" bestFit="1" customWidth="1"/>
    <col min="1806" max="1806" width="14.42578125" style="15" bestFit="1" customWidth="1"/>
    <col min="1807" max="2048" width="9.140625" style="15"/>
    <col min="2049" max="2049" width="24.7109375" style="15" customWidth="1"/>
    <col min="2050" max="2051" width="12.85546875" style="15" customWidth="1"/>
    <col min="2052" max="2055" width="12.85546875" style="15" bestFit="1" customWidth="1"/>
    <col min="2056" max="2056" width="14" style="15" bestFit="1" customWidth="1"/>
    <col min="2057" max="2061" width="12.85546875" style="15" bestFit="1" customWidth="1"/>
    <col min="2062" max="2062" width="14.42578125" style="15" bestFit="1" customWidth="1"/>
    <col min="2063" max="2304" width="9.140625" style="15"/>
    <col min="2305" max="2305" width="24.7109375" style="15" customWidth="1"/>
    <col min="2306" max="2307" width="12.85546875" style="15" customWidth="1"/>
    <col min="2308" max="2311" width="12.85546875" style="15" bestFit="1" customWidth="1"/>
    <col min="2312" max="2312" width="14" style="15" bestFit="1" customWidth="1"/>
    <col min="2313" max="2317" width="12.85546875" style="15" bestFit="1" customWidth="1"/>
    <col min="2318" max="2318" width="14.42578125" style="15" bestFit="1" customWidth="1"/>
    <col min="2319" max="2560" width="9.140625" style="15"/>
    <col min="2561" max="2561" width="24.7109375" style="15" customWidth="1"/>
    <col min="2562" max="2563" width="12.85546875" style="15" customWidth="1"/>
    <col min="2564" max="2567" width="12.85546875" style="15" bestFit="1" customWidth="1"/>
    <col min="2568" max="2568" width="14" style="15" bestFit="1" customWidth="1"/>
    <col min="2569" max="2573" width="12.85546875" style="15" bestFit="1" customWidth="1"/>
    <col min="2574" max="2574" width="14.42578125" style="15" bestFit="1" customWidth="1"/>
    <col min="2575" max="2816" width="9.140625" style="15"/>
    <col min="2817" max="2817" width="24.7109375" style="15" customWidth="1"/>
    <col min="2818" max="2819" width="12.85546875" style="15" customWidth="1"/>
    <col min="2820" max="2823" width="12.85546875" style="15" bestFit="1" customWidth="1"/>
    <col min="2824" max="2824" width="14" style="15" bestFit="1" customWidth="1"/>
    <col min="2825" max="2829" width="12.85546875" style="15" bestFit="1" customWidth="1"/>
    <col min="2830" max="2830" width="14.42578125" style="15" bestFit="1" customWidth="1"/>
    <col min="2831" max="3072" width="9.140625" style="15"/>
    <col min="3073" max="3073" width="24.7109375" style="15" customWidth="1"/>
    <col min="3074" max="3075" width="12.85546875" style="15" customWidth="1"/>
    <col min="3076" max="3079" width="12.85546875" style="15" bestFit="1" customWidth="1"/>
    <col min="3080" max="3080" width="14" style="15" bestFit="1" customWidth="1"/>
    <col min="3081" max="3085" width="12.85546875" style="15" bestFit="1" customWidth="1"/>
    <col min="3086" max="3086" width="14.42578125" style="15" bestFit="1" customWidth="1"/>
    <col min="3087" max="3328" width="9.140625" style="15"/>
    <col min="3329" max="3329" width="24.7109375" style="15" customWidth="1"/>
    <col min="3330" max="3331" width="12.85546875" style="15" customWidth="1"/>
    <col min="3332" max="3335" width="12.85546875" style="15" bestFit="1" customWidth="1"/>
    <col min="3336" max="3336" width="14" style="15" bestFit="1" customWidth="1"/>
    <col min="3337" max="3341" width="12.85546875" style="15" bestFit="1" customWidth="1"/>
    <col min="3342" max="3342" width="14.42578125" style="15" bestFit="1" customWidth="1"/>
    <col min="3343" max="3584" width="9.140625" style="15"/>
    <col min="3585" max="3585" width="24.7109375" style="15" customWidth="1"/>
    <col min="3586" max="3587" width="12.85546875" style="15" customWidth="1"/>
    <col min="3588" max="3591" width="12.85546875" style="15" bestFit="1" customWidth="1"/>
    <col min="3592" max="3592" width="14" style="15" bestFit="1" customWidth="1"/>
    <col min="3593" max="3597" width="12.85546875" style="15" bestFit="1" customWidth="1"/>
    <col min="3598" max="3598" width="14.42578125" style="15" bestFit="1" customWidth="1"/>
    <col min="3599" max="3840" width="9.140625" style="15"/>
    <col min="3841" max="3841" width="24.7109375" style="15" customWidth="1"/>
    <col min="3842" max="3843" width="12.85546875" style="15" customWidth="1"/>
    <col min="3844" max="3847" width="12.85546875" style="15" bestFit="1" customWidth="1"/>
    <col min="3848" max="3848" width="14" style="15" bestFit="1" customWidth="1"/>
    <col min="3849" max="3853" width="12.85546875" style="15" bestFit="1" customWidth="1"/>
    <col min="3854" max="3854" width="14.42578125" style="15" bestFit="1" customWidth="1"/>
    <col min="3855" max="4096" width="9.140625" style="15"/>
    <col min="4097" max="4097" width="24.7109375" style="15" customWidth="1"/>
    <col min="4098" max="4099" width="12.85546875" style="15" customWidth="1"/>
    <col min="4100" max="4103" width="12.85546875" style="15" bestFit="1" customWidth="1"/>
    <col min="4104" max="4104" width="14" style="15" bestFit="1" customWidth="1"/>
    <col min="4105" max="4109" width="12.85546875" style="15" bestFit="1" customWidth="1"/>
    <col min="4110" max="4110" width="14.42578125" style="15" bestFit="1" customWidth="1"/>
    <col min="4111" max="4352" width="9.140625" style="15"/>
    <col min="4353" max="4353" width="24.7109375" style="15" customWidth="1"/>
    <col min="4354" max="4355" width="12.85546875" style="15" customWidth="1"/>
    <col min="4356" max="4359" width="12.85546875" style="15" bestFit="1" customWidth="1"/>
    <col min="4360" max="4360" width="14" style="15" bestFit="1" customWidth="1"/>
    <col min="4361" max="4365" width="12.85546875" style="15" bestFit="1" customWidth="1"/>
    <col min="4366" max="4366" width="14.42578125" style="15" bestFit="1" customWidth="1"/>
    <col min="4367" max="4608" width="9.140625" style="15"/>
    <col min="4609" max="4609" width="24.7109375" style="15" customWidth="1"/>
    <col min="4610" max="4611" width="12.85546875" style="15" customWidth="1"/>
    <col min="4612" max="4615" width="12.85546875" style="15" bestFit="1" customWidth="1"/>
    <col min="4616" max="4616" width="14" style="15" bestFit="1" customWidth="1"/>
    <col min="4617" max="4621" width="12.85546875" style="15" bestFit="1" customWidth="1"/>
    <col min="4622" max="4622" width="14.42578125" style="15" bestFit="1" customWidth="1"/>
    <col min="4623" max="4864" width="9.140625" style="15"/>
    <col min="4865" max="4865" width="24.7109375" style="15" customWidth="1"/>
    <col min="4866" max="4867" width="12.85546875" style="15" customWidth="1"/>
    <col min="4868" max="4871" width="12.85546875" style="15" bestFit="1" customWidth="1"/>
    <col min="4872" max="4872" width="14" style="15" bestFit="1" customWidth="1"/>
    <col min="4873" max="4877" width="12.85546875" style="15" bestFit="1" customWidth="1"/>
    <col min="4878" max="4878" width="14.42578125" style="15" bestFit="1" customWidth="1"/>
    <col min="4879" max="5120" width="9.140625" style="15"/>
    <col min="5121" max="5121" width="24.7109375" style="15" customWidth="1"/>
    <col min="5122" max="5123" width="12.85546875" style="15" customWidth="1"/>
    <col min="5124" max="5127" width="12.85546875" style="15" bestFit="1" customWidth="1"/>
    <col min="5128" max="5128" width="14" style="15" bestFit="1" customWidth="1"/>
    <col min="5129" max="5133" width="12.85546875" style="15" bestFit="1" customWidth="1"/>
    <col min="5134" max="5134" width="14.42578125" style="15" bestFit="1" customWidth="1"/>
    <col min="5135" max="5376" width="9.140625" style="15"/>
    <col min="5377" max="5377" width="24.7109375" style="15" customWidth="1"/>
    <col min="5378" max="5379" width="12.85546875" style="15" customWidth="1"/>
    <col min="5380" max="5383" width="12.85546875" style="15" bestFit="1" customWidth="1"/>
    <col min="5384" max="5384" width="14" style="15" bestFit="1" customWidth="1"/>
    <col min="5385" max="5389" width="12.85546875" style="15" bestFit="1" customWidth="1"/>
    <col min="5390" max="5390" width="14.42578125" style="15" bestFit="1" customWidth="1"/>
    <col min="5391" max="5632" width="9.140625" style="15"/>
    <col min="5633" max="5633" width="24.7109375" style="15" customWidth="1"/>
    <col min="5634" max="5635" width="12.85546875" style="15" customWidth="1"/>
    <col min="5636" max="5639" width="12.85546875" style="15" bestFit="1" customWidth="1"/>
    <col min="5640" max="5640" width="14" style="15" bestFit="1" customWidth="1"/>
    <col min="5641" max="5645" width="12.85546875" style="15" bestFit="1" customWidth="1"/>
    <col min="5646" max="5646" width="14.42578125" style="15" bestFit="1" customWidth="1"/>
    <col min="5647" max="5888" width="9.140625" style="15"/>
    <col min="5889" max="5889" width="24.7109375" style="15" customWidth="1"/>
    <col min="5890" max="5891" width="12.85546875" style="15" customWidth="1"/>
    <col min="5892" max="5895" width="12.85546875" style="15" bestFit="1" customWidth="1"/>
    <col min="5896" max="5896" width="14" style="15" bestFit="1" customWidth="1"/>
    <col min="5897" max="5901" width="12.85546875" style="15" bestFit="1" customWidth="1"/>
    <col min="5902" max="5902" width="14.42578125" style="15" bestFit="1" customWidth="1"/>
    <col min="5903" max="6144" width="9.140625" style="15"/>
    <col min="6145" max="6145" width="24.7109375" style="15" customWidth="1"/>
    <col min="6146" max="6147" width="12.85546875" style="15" customWidth="1"/>
    <col min="6148" max="6151" width="12.85546875" style="15" bestFit="1" customWidth="1"/>
    <col min="6152" max="6152" width="14" style="15" bestFit="1" customWidth="1"/>
    <col min="6153" max="6157" width="12.85546875" style="15" bestFit="1" customWidth="1"/>
    <col min="6158" max="6158" width="14.42578125" style="15" bestFit="1" customWidth="1"/>
    <col min="6159" max="6400" width="9.140625" style="15"/>
    <col min="6401" max="6401" width="24.7109375" style="15" customWidth="1"/>
    <col min="6402" max="6403" width="12.85546875" style="15" customWidth="1"/>
    <col min="6404" max="6407" width="12.85546875" style="15" bestFit="1" customWidth="1"/>
    <col min="6408" max="6408" width="14" style="15" bestFit="1" customWidth="1"/>
    <col min="6409" max="6413" width="12.85546875" style="15" bestFit="1" customWidth="1"/>
    <col min="6414" max="6414" width="14.42578125" style="15" bestFit="1" customWidth="1"/>
    <col min="6415" max="6656" width="9.140625" style="15"/>
    <col min="6657" max="6657" width="24.7109375" style="15" customWidth="1"/>
    <col min="6658" max="6659" width="12.85546875" style="15" customWidth="1"/>
    <col min="6660" max="6663" width="12.85546875" style="15" bestFit="1" customWidth="1"/>
    <col min="6664" max="6664" width="14" style="15" bestFit="1" customWidth="1"/>
    <col min="6665" max="6669" width="12.85546875" style="15" bestFit="1" customWidth="1"/>
    <col min="6670" max="6670" width="14.42578125" style="15" bestFit="1" customWidth="1"/>
    <col min="6671" max="6912" width="9.140625" style="15"/>
    <col min="6913" max="6913" width="24.7109375" style="15" customWidth="1"/>
    <col min="6914" max="6915" width="12.85546875" style="15" customWidth="1"/>
    <col min="6916" max="6919" width="12.85546875" style="15" bestFit="1" customWidth="1"/>
    <col min="6920" max="6920" width="14" style="15" bestFit="1" customWidth="1"/>
    <col min="6921" max="6925" width="12.85546875" style="15" bestFit="1" customWidth="1"/>
    <col min="6926" max="6926" width="14.42578125" style="15" bestFit="1" customWidth="1"/>
    <col min="6927" max="7168" width="9.140625" style="15"/>
    <col min="7169" max="7169" width="24.7109375" style="15" customWidth="1"/>
    <col min="7170" max="7171" width="12.85546875" style="15" customWidth="1"/>
    <col min="7172" max="7175" width="12.85546875" style="15" bestFit="1" customWidth="1"/>
    <col min="7176" max="7176" width="14" style="15" bestFit="1" customWidth="1"/>
    <col min="7177" max="7181" width="12.85546875" style="15" bestFit="1" customWidth="1"/>
    <col min="7182" max="7182" width="14.42578125" style="15" bestFit="1" customWidth="1"/>
    <col min="7183" max="7424" width="9.140625" style="15"/>
    <col min="7425" max="7425" width="24.7109375" style="15" customWidth="1"/>
    <col min="7426" max="7427" width="12.85546875" style="15" customWidth="1"/>
    <col min="7428" max="7431" width="12.85546875" style="15" bestFit="1" customWidth="1"/>
    <col min="7432" max="7432" width="14" style="15" bestFit="1" customWidth="1"/>
    <col min="7433" max="7437" width="12.85546875" style="15" bestFit="1" customWidth="1"/>
    <col min="7438" max="7438" width="14.42578125" style="15" bestFit="1" customWidth="1"/>
    <col min="7439" max="7680" width="9.140625" style="15"/>
    <col min="7681" max="7681" width="24.7109375" style="15" customWidth="1"/>
    <col min="7682" max="7683" width="12.85546875" style="15" customWidth="1"/>
    <col min="7684" max="7687" width="12.85546875" style="15" bestFit="1" customWidth="1"/>
    <col min="7688" max="7688" width="14" style="15" bestFit="1" customWidth="1"/>
    <col min="7689" max="7693" width="12.85546875" style="15" bestFit="1" customWidth="1"/>
    <col min="7694" max="7694" width="14.42578125" style="15" bestFit="1" customWidth="1"/>
    <col min="7695" max="7936" width="9.140625" style="15"/>
    <col min="7937" max="7937" width="24.7109375" style="15" customWidth="1"/>
    <col min="7938" max="7939" width="12.85546875" style="15" customWidth="1"/>
    <col min="7940" max="7943" width="12.85546875" style="15" bestFit="1" customWidth="1"/>
    <col min="7944" max="7944" width="14" style="15" bestFit="1" customWidth="1"/>
    <col min="7945" max="7949" width="12.85546875" style="15" bestFit="1" customWidth="1"/>
    <col min="7950" max="7950" width="14.42578125" style="15" bestFit="1" customWidth="1"/>
    <col min="7951" max="8192" width="9.140625" style="15"/>
    <col min="8193" max="8193" width="24.7109375" style="15" customWidth="1"/>
    <col min="8194" max="8195" width="12.85546875" style="15" customWidth="1"/>
    <col min="8196" max="8199" width="12.85546875" style="15" bestFit="1" customWidth="1"/>
    <col min="8200" max="8200" width="14" style="15" bestFit="1" customWidth="1"/>
    <col min="8201" max="8205" width="12.85546875" style="15" bestFit="1" customWidth="1"/>
    <col min="8206" max="8206" width="14.42578125" style="15" bestFit="1" customWidth="1"/>
    <col min="8207" max="8448" width="9.140625" style="15"/>
    <col min="8449" max="8449" width="24.7109375" style="15" customWidth="1"/>
    <col min="8450" max="8451" width="12.85546875" style="15" customWidth="1"/>
    <col min="8452" max="8455" width="12.85546875" style="15" bestFit="1" customWidth="1"/>
    <col min="8456" max="8456" width="14" style="15" bestFit="1" customWidth="1"/>
    <col min="8457" max="8461" width="12.85546875" style="15" bestFit="1" customWidth="1"/>
    <col min="8462" max="8462" width="14.42578125" style="15" bestFit="1" customWidth="1"/>
    <col min="8463" max="8704" width="9.140625" style="15"/>
    <col min="8705" max="8705" width="24.7109375" style="15" customWidth="1"/>
    <col min="8706" max="8707" width="12.85546875" style="15" customWidth="1"/>
    <col min="8708" max="8711" width="12.85546875" style="15" bestFit="1" customWidth="1"/>
    <col min="8712" max="8712" width="14" style="15" bestFit="1" customWidth="1"/>
    <col min="8713" max="8717" width="12.85546875" style="15" bestFit="1" customWidth="1"/>
    <col min="8718" max="8718" width="14.42578125" style="15" bestFit="1" customWidth="1"/>
    <col min="8719" max="8960" width="9.140625" style="15"/>
    <col min="8961" max="8961" width="24.7109375" style="15" customWidth="1"/>
    <col min="8962" max="8963" width="12.85546875" style="15" customWidth="1"/>
    <col min="8964" max="8967" width="12.85546875" style="15" bestFit="1" customWidth="1"/>
    <col min="8968" max="8968" width="14" style="15" bestFit="1" customWidth="1"/>
    <col min="8969" max="8973" width="12.85546875" style="15" bestFit="1" customWidth="1"/>
    <col min="8974" max="8974" width="14.42578125" style="15" bestFit="1" customWidth="1"/>
    <col min="8975" max="9216" width="9.140625" style="15"/>
    <col min="9217" max="9217" width="24.7109375" style="15" customWidth="1"/>
    <col min="9218" max="9219" width="12.85546875" style="15" customWidth="1"/>
    <col min="9220" max="9223" width="12.85546875" style="15" bestFit="1" customWidth="1"/>
    <col min="9224" max="9224" width="14" style="15" bestFit="1" customWidth="1"/>
    <col min="9225" max="9229" width="12.85546875" style="15" bestFit="1" customWidth="1"/>
    <col min="9230" max="9230" width="14.42578125" style="15" bestFit="1" customWidth="1"/>
    <col min="9231" max="9472" width="9.140625" style="15"/>
    <col min="9473" max="9473" width="24.7109375" style="15" customWidth="1"/>
    <col min="9474" max="9475" width="12.85546875" style="15" customWidth="1"/>
    <col min="9476" max="9479" width="12.85546875" style="15" bestFit="1" customWidth="1"/>
    <col min="9480" max="9480" width="14" style="15" bestFit="1" customWidth="1"/>
    <col min="9481" max="9485" width="12.85546875" style="15" bestFit="1" customWidth="1"/>
    <col min="9486" max="9486" width="14.42578125" style="15" bestFit="1" customWidth="1"/>
    <col min="9487" max="9728" width="9.140625" style="15"/>
    <col min="9729" max="9729" width="24.7109375" style="15" customWidth="1"/>
    <col min="9730" max="9731" width="12.85546875" style="15" customWidth="1"/>
    <col min="9732" max="9735" width="12.85546875" style="15" bestFit="1" customWidth="1"/>
    <col min="9736" max="9736" width="14" style="15" bestFit="1" customWidth="1"/>
    <col min="9737" max="9741" width="12.85546875" style="15" bestFit="1" customWidth="1"/>
    <col min="9742" max="9742" width="14.42578125" style="15" bestFit="1" customWidth="1"/>
    <col min="9743" max="9984" width="9.140625" style="15"/>
    <col min="9985" max="9985" width="24.7109375" style="15" customWidth="1"/>
    <col min="9986" max="9987" width="12.85546875" style="15" customWidth="1"/>
    <col min="9988" max="9991" width="12.85546875" style="15" bestFit="1" customWidth="1"/>
    <col min="9992" max="9992" width="14" style="15" bestFit="1" customWidth="1"/>
    <col min="9993" max="9997" width="12.85546875" style="15" bestFit="1" customWidth="1"/>
    <col min="9998" max="9998" width="14.42578125" style="15" bestFit="1" customWidth="1"/>
    <col min="9999" max="10240" width="9.140625" style="15"/>
    <col min="10241" max="10241" width="24.7109375" style="15" customWidth="1"/>
    <col min="10242" max="10243" width="12.85546875" style="15" customWidth="1"/>
    <col min="10244" max="10247" width="12.85546875" style="15" bestFit="1" customWidth="1"/>
    <col min="10248" max="10248" width="14" style="15" bestFit="1" customWidth="1"/>
    <col min="10249" max="10253" width="12.85546875" style="15" bestFit="1" customWidth="1"/>
    <col min="10254" max="10254" width="14.42578125" style="15" bestFit="1" customWidth="1"/>
    <col min="10255" max="10496" width="9.140625" style="15"/>
    <col min="10497" max="10497" width="24.7109375" style="15" customWidth="1"/>
    <col min="10498" max="10499" width="12.85546875" style="15" customWidth="1"/>
    <col min="10500" max="10503" width="12.85546875" style="15" bestFit="1" customWidth="1"/>
    <col min="10504" max="10504" width="14" style="15" bestFit="1" customWidth="1"/>
    <col min="10505" max="10509" width="12.85546875" style="15" bestFit="1" customWidth="1"/>
    <col min="10510" max="10510" width="14.42578125" style="15" bestFit="1" customWidth="1"/>
    <col min="10511" max="10752" width="9.140625" style="15"/>
    <col min="10753" max="10753" width="24.7109375" style="15" customWidth="1"/>
    <col min="10754" max="10755" width="12.85546875" style="15" customWidth="1"/>
    <col min="10756" max="10759" width="12.85546875" style="15" bestFit="1" customWidth="1"/>
    <col min="10760" max="10760" width="14" style="15" bestFit="1" customWidth="1"/>
    <col min="10761" max="10765" width="12.85546875" style="15" bestFit="1" customWidth="1"/>
    <col min="10766" max="10766" width="14.42578125" style="15" bestFit="1" customWidth="1"/>
    <col min="10767" max="11008" width="9.140625" style="15"/>
    <col min="11009" max="11009" width="24.7109375" style="15" customWidth="1"/>
    <col min="11010" max="11011" width="12.85546875" style="15" customWidth="1"/>
    <col min="11012" max="11015" width="12.85546875" style="15" bestFit="1" customWidth="1"/>
    <col min="11016" max="11016" width="14" style="15" bestFit="1" customWidth="1"/>
    <col min="11017" max="11021" width="12.85546875" style="15" bestFit="1" customWidth="1"/>
    <col min="11022" max="11022" width="14.42578125" style="15" bestFit="1" customWidth="1"/>
    <col min="11023" max="11264" width="9.140625" style="15"/>
    <col min="11265" max="11265" width="24.7109375" style="15" customWidth="1"/>
    <col min="11266" max="11267" width="12.85546875" style="15" customWidth="1"/>
    <col min="11268" max="11271" width="12.85546875" style="15" bestFit="1" customWidth="1"/>
    <col min="11272" max="11272" width="14" style="15" bestFit="1" customWidth="1"/>
    <col min="11273" max="11277" width="12.85546875" style="15" bestFit="1" customWidth="1"/>
    <col min="11278" max="11278" width="14.42578125" style="15" bestFit="1" customWidth="1"/>
    <col min="11279" max="11520" width="9.140625" style="15"/>
    <col min="11521" max="11521" width="24.7109375" style="15" customWidth="1"/>
    <col min="11522" max="11523" width="12.85546875" style="15" customWidth="1"/>
    <col min="11524" max="11527" width="12.85546875" style="15" bestFit="1" customWidth="1"/>
    <col min="11528" max="11528" width="14" style="15" bestFit="1" customWidth="1"/>
    <col min="11529" max="11533" width="12.85546875" style="15" bestFit="1" customWidth="1"/>
    <col min="11534" max="11534" width="14.42578125" style="15" bestFit="1" customWidth="1"/>
    <col min="11535" max="11776" width="9.140625" style="15"/>
    <col min="11777" max="11777" width="24.7109375" style="15" customWidth="1"/>
    <col min="11778" max="11779" width="12.85546875" style="15" customWidth="1"/>
    <col min="11780" max="11783" width="12.85546875" style="15" bestFit="1" customWidth="1"/>
    <col min="11784" max="11784" width="14" style="15" bestFit="1" customWidth="1"/>
    <col min="11785" max="11789" width="12.85546875" style="15" bestFit="1" customWidth="1"/>
    <col min="11790" max="11790" width="14.42578125" style="15" bestFit="1" customWidth="1"/>
    <col min="11791" max="12032" width="9.140625" style="15"/>
    <col min="12033" max="12033" width="24.7109375" style="15" customWidth="1"/>
    <col min="12034" max="12035" width="12.85546875" style="15" customWidth="1"/>
    <col min="12036" max="12039" width="12.85546875" style="15" bestFit="1" customWidth="1"/>
    <col min="12040" max="12040" width="14" style="15" bestFit="1" customWidth="1"/>
    <col min="12041" max="12045" width="12.85546875" style="15" bestFit="1" customWidth="1"/>
    <col min="12046" max="12046" width="14.42578125" style="15" bestFit="1" customWidth="1"/>
    <col min="12047" max="12288" width="9.140625" style="15"/>
    <col min="12289" max="12289" width="24.7109375" style="15" customWidth="1"/>
    <col min="12290" max="12291" width="12.85546875" style="15" customWidth="1"/>
    <col min="12292" max="12295" width="12.85546875" style="15" bestFit="1" customWidth="1"/>
    <col min="12296" max="12296" width="14" style="15" bestFit="1" customWidth="1"/>
    <col min="12297" max="12301" width="12.85546875" style="15" bestFit="1" customWidth="1"/>
    <col min="12302" max="12302" width="14.42578125" style="15" bestFit="1" customWidth="1"/>
    <col min="12303" max="12544" width="9.140625" style="15"/>
    <col min="12545" max="12545" width="24.7109375" style="15" customWidth="1"/>
    <col min="12546" max="12547" width="12.85546875" style="15" customWidth="1"/>
    <col min="12548" max="12551" width="12.85546875" style="15" bestFit="1" customWidth="1"/>
    <col min="12552" max="12552" width="14" style="15" bestFit="1" customWidth="1"/>
    <col min="12553" max="12557" width="12.85546875" style="15" bestFit="1" customWidth="1"/>
    <col min="12558" max="12558" width="14.42578125" style="15" bestFit="1" customWidth="1"/>
    <col min="12559" max="12800" width="9.140625" style="15"/>
    <col min="12801" max="12801" width="24.7109375" style="15" customWidth="1"/>
    <col min="12802" max="12803" width="12.85546875" style="15" customWidth="1"/>
    <col min="12804" max="12807" width="12.85546875" style="15" bestFit="1" customWidth="1"/>
    <col min="12808" max="12808" width="14" style="15" bestFit="1" customWidth="1"/>
    <col min="12809" max="12813" width="12.85546875" style="15" bestFit="1" customWidth="1"/>
    <col min="12814" max="12814" width="14.42578125" style="15" bestFit="1" customWidth="1"/>
    <col min="12815" max="13056" width="9.140625" style="15"/>
    <col min="13057" max="13057" width="24.7109375" style="15" customWidth="1"/>
    <col min="13058" max="13059" width="12.85546875" style="15" customWidth="1"/>
    <col min="13060" max="13063" width="12.85546875" style="15" bestFit="1" customWidth="1"/>
    <col min="13064" max="13064" width="14" style="15" bestFit="1" customWidth="1"/>
    <col min="13065" max="13069" width="12.85546875" style="15" bestFit="1" customWidth="1"/>
    <col min="13070" max="13070" width="14.42578125" style="15" bestFit="1" customWidth="1"/>
    <col min="13071" max="13312" width="9.140625" style="15"/>
    <col min="13313" max="13313" width="24.7109375" style="15" customWidth="1"/>
    <col min="13314" max="13315" width="12.85546875" style="15" customWidth="1"/>
    <col min="13316" max="13319" width="12.85546875" style="15" bestFit="1" customWidth="1"/>
    <col min="13320" max="13320" width="14" style="15" bestFit="1" customWidth="1"/>
    <col min="13321" max="13325" width="12.85546875" style="15" bestFit="1" customWidth="1"/>
    <col min="13326" max="13326" width="14.42578125" style="15" bestFit="1" customWidth="1"/>
    <col min="13327" max="13568" width="9.140625" style="15"/>
    <col min="13569" max="13569" width="24.7109375" style="15" customWidth="1"/>
    <col min="13570" max="13571" width="12.85546875" style="15" customWidth="1"/>
    <col min="13572" max="13575" width="12.85546875" style="15" bestFit="1" customWidth="1"/>
    <col min="13576" max="13576" width="14" style="15" bestFit="1" customWidth="1"/>
    <col min="13577" max="13581" width="12.85546875" style="15" bestFit="1" customWidth="1"/>
    <col min="13582" max="13582" width="14.42578125" style="15" bestFit="1" customWidth="1"/>
    <col min="13583" max="13824" width="9.140625" style="15"/>
    <col min="13825" max="13825" width="24.7109375" style="15" customWidth="1"/>
    <col min="13826" max="13827" width="12.85546875" style="15" customWidth="1"/>
    <col min="13828" max="13831" width="12.85546875" style="15" bestFit="1" customWidth="1"/>
    <col min="13832" max="13832" width="14" style="15" bestFit="1" customWidth="1"/>
    <col min="13833" max="13837" width="12.85546875" style="15" bestFit="1" customWidth="1"/>
    <col min="13838" max="13838" width="14.42578125" style="15" bestFit="1" customWidth="1"/>
    <col min="13839" max="14080" width="9.140625" style="15"/>
    <col min="14081" max="14081" width="24.7109375" style="15" customWidth="1"/>
    <col min="14082" max="14083" width="12.85546875" style="15" customWidth="1"/>
    <col min="14084" max="14087" width="12.85546875" style="15" bestFit="1" customWidth="1"/>
    <col min="14088" max="14088" width="14" style="15" bestFit="1" customWidth="1"/>
    <col min="14089" max="14093" width="12.85546875" style="15" bestFit="1" customWidth="1"/>
    <col min="14094" max="14094" width="14.42578125" style="15" bestFit="1" customWidth="1"/>
    <col min="14095" max="14336" width="9.140625" style="15"/>
    <col min="14337" max="14337" width="24.7109375" style="15" customWidth="1"/>
    <col min="14338" max="14339" width="12.85546875" style="15" customWidth="1"/>
    <col min="14340" max="14343" width="12.85546875" style="15" bestFit="1" customWidth="1"/>
    <col min="14344" max="14344" width="14" style="15" bestFit="1" customWidth="1"/>
    <col min="14345" max="14349" width="12.85546875" style="15" bestFit="1" customWidth="1"/>
    <col min="14350" max="14350" width="14.42578125" style="15" bestFit="1" customWidth="1"/>
    <col min="14351" max="14592" width="9.140625" style="15"/>
    <col min="14593" max="14593" width="24.7109375" style="15" customWidth="1"/>
    <col min="14594" max="14595" width="12.85546875" style="15" customWidth="1"/>
    <col min="14596" max="14599" width="12.85546875" style="15" bestFit="1" customWidth="1"/>
    <col min="14600" max="14600" width="14" style="15" bestFit="1" customWidth="1"/>
    <col min="14601" max="14605" width="12.85546875" style="15" bestFit="1" customWidth="1"/>
    <col min="14606" max="14606" width="14.42578125" style="15" bestFit="1" customWidth="1"/>
    <col min="14607" max="14848" width="9.140625" style="15"/>
    <col min="14849" max="14849" width="24.7109375" style="15" customWidth="1"/>
    <col min="14850" max="14851" width="12.85546875" style="15" customWidth="1"/>
    <col min="14852" max="14855" width="12.85546875" style="15" bestFit="1" customWidth="1"/>
    <col min="14856" max="14856" width="14" style="15" bestFit="1" customWidth="1"/>
    <col min="14857" max="14861" width="12.85546875" style="15" bestFit="1" customWidth="1"/>
    <col min="14862" max="14862" width="14.42578125" style="15" bestFit="1" customWidth="1"/>
    <col min="14863" max="15104" width="9.140625" style="15"/>
    <col min="15105" max="15105" width="24.7109375" style="15" customWidth="1"/>
    <col min="15106" max="15107" width="12.85546875" style="15" customWidth="1"/>
    <col min="15108" max="15111" width="12.85546875" style="15" bestFit="1" customWidth="1"/>
    <col min="15112" max="15112" width="14" style="15" bestFit="1" customWidth="1"/>
    <col min="15113" max="15117" width="12.85546875" style="15" bestFit="1" customWidth="1"/>
    <col min="15118" max="15118" width="14.42578125" style="15" bestFit="1" customWidth="1"/>
    <col min="15119" max="15360" width="9.140625" style="15"/>
    <col min="15361" max="15361" width="24.7109375" style="15" customWidth="1"/>
    <col min="15362" max="15363" width="12.85546875" style="15" customWidth="1"/>
    <col min="15364" max="15367" width="12.85546875" style="15" bestFit="1" customWidth="1"/>
    <col min="15368" max="15368" width="14" style="15" bestFit="1" customWidth="1"/>
    <col min="15369" max="15373" width="12.85546875" style="15" bestFit="1" customWidth="1"/>
    <col min="15374" max="15374" width="14.42578125" style="15" bestFit="1" customWidth="1"/>
    <col min="15375" max="15616" width="9.140625" style="15"/>
    <col min="15617" max="15617" width="24.7109375" style="15" customWidth="1"/>
    <col min="15618" max="15619" width="12.85546875" style="15" customWidth="1"/>
    <col min="15620" max="15623" width="12.85546875" style="15" bestFit="1" customWidth="1"/>
    <col min="15624" max="15624" width="14" style="15" bestFit="1" customWidth="1"/>
    <col min="15625" max="15629" width="12.85546875" style="15" bestFit="1" customWidth="1"/>
    <col min="15630" max="15630" width="14.42578125" style="15" bestFit="1" customWidth="1"/>
    <col min="15631" max="15872" width="9.140625" style="15"/>
    <col min="15873" max="15873" width="24.7109375" style="15" customWidth="1"/>
    <col min="15874" max="15875" width="12.85546875" style="15" customWidth="1"/>
    <col min="15876" max="15879" width="12.85546875" style="15" bestFit="1" customWidth="1"/>
    <col min="15880" max="15880" width="14" style="15" bestFit="1" customWidth="1"/>
    <col min="15881" max="15885" width="12.85546875" style="15" bestFit="1" customWidth="1"/>
    <col min="15886" max="15886" width="14.42578125" style="15" bestFit="1" customWidth="1"/>
    <col min="15887" max="16128" width="9.140625" style="15"/>
    <col min="16129" max="16129" width="24.7109375" style="15" customWidth="1"/>
    <col min="16130" max="16131" width="12.85546875" style="15" customWidth="1"/>
    <col min="16132" max="16135" width="12.85546875" style="15" bestFit="1" customWidth="1"/>
    <col min="16136" max="16136" width="14" style="15" bestFit="1" customWidth="1"/>
    <col min="16137" max="16141" width="12.85546875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259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6534.62</v>
      </c>
      <c r="C6" s="1">
        <v>4611.9799999999996</v>
      </c>
      <c r="D6" s="17">
        <v>5796.68</v>
      </c>
      <c r="E6" s="17">
        <v>6834.15</v>
      </c>
      <c r="F6" s="6">
        <v>6592.72</v>
      </c>
      <c r="G6" s="17">
        <v>7354.7</v>
      </c>
      <c r="H6" s="17">
        <v>3356.11</v>
      </c>
      <c r="I6" s="17">
        <v>5333.55</v>
      </c>
      <c r="J6" s="17">
        <v>5429.34</v>
      </c>
      <c r="K6" s="17">
        <v>5108.45</v>
      </c>
      <c r="L6" s="1">
        <v>5553.34</v>
      </c>
      <c r="M6" s="17">
        <v>10465.26</v>
      </c>
      <c r="N6" s="17">
        <f t="shared" ref="N6:N22" si="0">SUM(B6:M6)</f>
        <v>72970.899999999994</v>
      </c>
    </row>
    <row r="7" spans="1:14" x14ac:dyDescent="0.2">
      <c r="A7" s="15" t="s">
        <v>11</v>
      </c>
      <c r="B7" s="17">
        <v>3039.5</v>
      </c>
      <c r="C7" s="1">
        <v>2145.21</v>
      </c>
      <c r="D7" s="17">
        <v>2696.25</v>
      </c>
      <c r="E7" s="17">
        <v>3178.82</v>
      </c>
      <c r="F7" s="6">
        <v>3066.52</v>
      </c>
      <c r="G7" s="17">
        <v>3420.95</v>
      </c>
      <c r="H7" s="17">
        <v>1561.05</v>
      </c>
      <c r="I7" s="17">
        <v>2480.83</v>
      </c>
      <c r="J7" s="17">
        <v>2525.39</v>
      </c>
      <c r="K7" s="17">
        <v>2376.13</v>
      </c>
      <c r="L7" s="1">
        <v>2583.0700000000002</v>
      </c>
      <c r="M7" s="17">
        <v>4867.79</v>
      </c>
      <c r="N7" s="17">
        <f t="shared" si="0"/>
        <v>33941.509999999995</v>
      </c>
    </row>
    <row r="8" spans="1:14" x14ac:dyDescent="0.2">
      <c r="A8" s="15" t="s">
        <v>12</v>
      </c>
      <c r="B8" s="17">
        <v>250571.02000000008</v>
      </c>
      <c r="C8" s="1">
        <v>176847.28</v>
      </c>
      <c r="D8" s="17">
        <v>222274.60000000006</v>
      </c>
      <c r="E8" s="17">
        <v>262056.58000000005</v>
      </c>
      <c r="F8" s="6">
        <v>252798.77</v>
      </c>
      <c r="G8" s="17">
        <v>282017.12</v>
      </c>
      <c r="H8" s="17">
        <v>128690.58</v>
      </c>
      <c r="I8" s="17">
        <v>204515.67</v>
      </c>
      <c r="J8" s="17">
        <v>208189.02</v>
      </c>
      <c r="K8" s="17">
        <v>195884.17</v>
      </c>
      <c r="L8" s="1">
        <v>212943.69999999998</v>
      </c>
      <c r="M8" s="17">
        <v>401292.20999999985</v>
      </c>
      <c r="N8" s="17">
        <f t="shared" si="0"/>
        <v>2798080.72</v>
      </c>
    </row>
    <row r="9" spans="1:14" x14ac:dyDescent="0.2">
      <c r="A9" s="15" t="s">
        <v>13</v>
      </c>
      <c r="B9" s="17">
        <v>5878.85</v>
      </c>
      <c r="C9" s="1">
        <v>4149.1499999999996</v>
      </c>
      <c r="D9" s="17">
        <v>5214.96</v>
      </c>
      <c r="E9" s="17">
        <v>6148.32</v>
      </c>
      <c r="F9" s="6">
        <v>5931.11</v>
      </c>
      <c r="G9" s="17">
        <v>6616.63</v>
      </c>
      <c r="H9" s="17">
        <v>3019.31</v>
      </c>
      <c r="I9" s="17">
        <v>4798.3</v>
      </c>
      <c r="J9" s="17">
        <v>4884.49</v>
      </c>
      <c r="K9" s="17">
        <v>4595.79</v>
      </c>
      <c r="L9" s="1">
        <v>4996.04</v>
      </c>
      <c r="M9" s="17">
        <v>9415.0300000000007</v>
      </c>
      <c r="N9" s="17">
        <f t="shared" si="0"/>
        <v>65647.98</v>
      </c>
    </row>
    <row r="10" spans="1:14" x14ac:dyDescent="0.2">
      <c r="A10" s="15" t="s">
        <v>14</v>
      </c>
      <c r="B10" s="17">
        <v>6460.64</v>
      </c>
      <c r="C10" s="1">
        <v>4559.7700000000004</v>
      </c>
      <c r="D10" s="17">
        <v>5731.05</v>
      </c>
      <c r="E10" s="17">
        <v>6756.78</v>
      </c>
      <c r="F10" s="6">
        <v>6518.08</v>
      </c>
      <c r="G10" s="17">
        <v>7271.43</v>
      </c>
      <c r="H10" s="17">
        <v>3318.11</v>
      </c>
      <c r="I10" s="17">
        <v>5273.16</v>
      </c>
      <c r="J10" s="17">
        <v>5367.88</v>
      </c>
      <c r="K10" s="17">
        <v>5050.6099999999997</v>
      </c>
      <c r="L10" s="1">
        <v>5490.47</v>
      </c>
      <c r="M10" s="17">
        <v>10346.780000000001</v>
      </c>
      <c r="N10" s="17">
        <f t="shared" si="0"/>
        <v>72144.760000000009</v>
      </c>
    </row>
    <row r="11" spans="1:14" x14ac:dyDescent="0.2">
      <c r="A11" s="15" t="s">
        <v>15</v>
      </c>
      <c r="B11" s="17">
        <v>112.12</v>
      </c>
      <c r="C11" s="1">
        <v>79.13</v>
      </c>
      <c r="D11" s="17">
        <v>99.46</v>
      </c>
      <c r="E11" s="17">
        <v>117.26</v>
      </c>
      <c r="F11" s="6">
        <v>113.12</v>
      </c>
      <c r="G11" s="17">
        <v>126.19</v>
      </c>
      <c r="H11" s="17">
        <v>57.58</v>
      </c>
      <c r="I11" s="17">
        <v>91.51</v>
      </c>
      <c r="J11" s="17">
        <v>93.16</v>
      </c>
      <c r="K11" s="17">
        <v>87.65</v>
      </c>
      <c r="L11" s="1">
        <v>95.28</v>
      </c>
      <c r="M11" s="17">
        <v>179.56</v>
      </c>
      <c r="N11" s="17">
        <f t="shared" si="0"/>
        <v>1252.02</v>
      </c>
    </row>
    <row r="12" spans="1:14" x14ac:dyDescent="0.2">
      <c r="A12" s="15" t="s">
        <v>16</v>
      </c>
      <c r="B12" s="17">
        <v>230.42</v>
      </c>
      <c r="C12" s="1">
        <v>162.62</v>
      </c>
      <c r="D12" s="17">
        <v>204.4</v>
      </c>
      <c r="E12" s="17">
        <v>240.98</v>
      </c>
      <c r="F12" s="6">
        <v>232.47</v>
      </c>
      <c r="G12" s="17">
        <v>259.33</v>
      </c>
      <c r="H12" s="17">
        <v>118.34</v>
      </c>
      <c r="I12" s="17">
        <v>188.07</v>
      </c>
      <c r="J12" s="17">
        <v>191.44</v>
      </c>
      <c r="K12" s="17">
        <v>180.13</v>
      </c>
      <c r="L12" s="1">
        <v>195.82</v>
      </c>
      <c r="M12" s="17">
        <v>369.02</v>
      </c>
      <c r="N12" s="17">
        <f t="shared" si="0"/>
        <v>2573.04</v>
      </c>
    </row>
    <row r="13" spans="1:14" x14ac:dyDescent="0.2">
      <c r="A13" s="15" t="s">
        <v>17</v>
      </c>
      <c r="B13" s="17">
        <v>2105.36</v>
      </c>
      <c r="C13" s="1">
        <v>1485.91</v>
      </c>
      <c r="D13" s="17">
        <v>1867.6</v>
      </c>
      <c r="E13" s="17">
        <v>2201.86</v>
      </c>
      <c r="F13" s="6">
        <v>2124.0700000000002</v>
      </c>
      <c r="G13" s="17">
        <v>2369.5700000000002</v>
      </c>
      <c r="H13" s="17">
        <v>1081.29</v>
      </c>
      <c r="I13" s="17">
        <v>1718.39</v>
      </c>
      <c r="J13" s="17">
        <v>1749.25</v>
      </c>
      <c r="K13" s="17">
        <v>1645.86</v>
      </c>
      <c r="L13" s="1">
        <v>1789.2</v>
      </c>
      <c r="M13" s="17">
        <v>3371.75</v>
      </c>
      <c r="N13" s="17">
        <f t="shared" si="0"/>
        <v>23510.11</v>
      </c>
    </row>
    <row r="14" spans="1:14" x14ac:dyDescent="0.2">
      <c r="A14" s="15" t="s">
        <v>18</v>
      </c>
      <c r="B14" s="17">
        <v>794.29</v>
      </c>
      <c r="C14" s="1">
        <v>560.59</v>
      </c>
      <c r="D14" s="17">
        <v>704.59</v>
      </c>
      <c r="E14" s="17">
        <v>830.7</v>
      </c>
      <c r="F14" s="6">
        <v>801.35</v>
      </c>
      <c r="G14" s="17">
        <v>893.97</v>
      </c>
      <c r="H14" s="17">
        <v>407.94</v>
      </c>
      <c r="I14" s="17">
        <v>648.29999999999995</v>
      </c>
      <c r="J14" s="17">
        <v>659.94</v>
      </c>
      <c r="K14" s="17">
        <v>620.94000000000005</v>
      </c>
      <c r="L14" s="1">
        <v>675.02</v>
      </c>
      <c r="M14" s="17">
        <v>1272.07</v>
      </c>
      <c r="N14" s="17">
        <f t="shared" si="0"/>
        <v>8869.7000000000007</v>
      </c>
    </row>
    <row r="15" spans="1:14" x14ac:dyDescent="0.2">
      <c r="A15" s="15" t="s">
        <v>19</v>
      </c>
      <c r="B15" s="17">
        <v>605.89</v>
      </c>
      <c r="C15" s="1">
        <v>427.62</v>
      </c>
      <c r="D15" s="17">
        <v>537.47</v>
      </c>
      <c r="E15" s="17">
        <v>633.66</v>
      </c>
      <c r="F15" s="6">
        <v>611.28</v>
      </c>
      <c r="G15" s="17">
        <v>681.93</v>
      </c>
      <c r="H15" s="17">
        <v>311.18</v>
      </c>
      <c r="I15" s="17">
        <v>494.53</v>
      </c>
      <c r="J15" s="17">
        <v>503.41</v>
      </c>
      <c r="K15" s="17">
        <v>473.65</v>
      </c>
      <c r="L15" s="1">
        <v>514.91</v>
      </c>
      <c r="M15" s="17">
        <v>970.34</v>
      </c>
      <c r="N15" s="17">
        <f t="shared" si="0"/>
        <v>6765.869999999999</v>
      </c>
    </row>
    <row r="16" spans="1:14" x14ac:dyDescent="0.2">
      <c r="A16" s="15" t="s">
        <v>20</v>
      </c>
      <c r="B16" s="17">
        <v>6458.94</v>
      </c>
      <c r="C16" s="1">
        <v>4558.57</v>
      </c>
      <c r="D16" s="17">
        <v>5729.55</v>
      </c>
      <c r="E16" s="17">
        <v>6755.01</v>
      </c>
      <c r="F16" s="6">
        <v>6516.37</v>
      </c>
      <c r="G16" s="17">
        <v>7269.53</v>
      </c>
      <c r="H16" s="17">
        <v>3317.24</v>
      </c>
      <c r="I16" s="17">
        <v>5271.78</v>
      </c>
      <c r="J16" s="17">
        <v>5366.47</v>
      </c>
      <c r="K16" s="17">
        <v>5049.29</v>
      </c>
      <c r="L16" s="1">
        <v>5489.03</v>
      </c>
      <c r="M16" s="17">
        <v>10344.07</v>
      </c>
      <c r="N16" s="17">
        <f t="shared" si="0"/>
        <v>72125.850000000006</v>
      </c>
    </row>
    <row r="17" spans="1:14" x14ac:dyDescent="0.2">
      <c r="A17" s="15" t="s">
        <v>21</v>
      </c>
      <c r="B17" s="17">
        <v>555.04</v>
      </c>
      <c r="C17" s="1">
        <v>391.73</v>
      </c>
      <c r="D17" s="17">
        <v>492.36</v>
      </c>
      <c r="E17" s="17">
        <v>580.48</v>
      </c>
      <c r="F17" s="6">
        <v>559.97</v>
      </c>
      <c r="G17" s="17">
        <v>624.69000000000005</v>
      </c>
      <c r="H17" s="17">
        <v>285.06</v>
      </c>
      <c r="I17" s="17">
        <v>453.02</v>
      </c>
      <c r="J17" s="17">
        <v>461.16</v>
      </c>
      <c r="K17" s="17">
        <v>433.9</v>
      </c>
      <c r="L17" s="1">
        <v>471.69</v>
      </c>
      <c r="M17" s="17">
        <v>888.89</v>
      </c>
      <c r="N17" s="17">
        <f t="shared" si="0"/>
        <v>6197.99</v>
      </c>
    </row>
    <row r="18" spans="1:14" x14ac:dyDescent="0.2">
      <c r="A18" s="15" t="s">
        <v>22</v>
      </c>
      <c r="B18" s="17">
        <v>5503.86</v>
      </c>
      <c r="C18" s="1">
        <v>3884.5</v>
      </c>
      <c r="D18" s="17">
        <v>4882.32</v>
      </c>
      <c r="E18" s="17">
        <v>5756.14</v>
      </c>
      <c r="F18" s="6">
        <v>5552.79</v>
      </c>
      <c r="G18" s="17">
        <v>6194.58</v>
      </c>
      <c r="H18" s="17">
        <v>2826.72</v>
      </c>
      <c r="I18" s="17">
        <v>4492.24</v>
      </c>
      <c r="J18" s="17">
        <v>4572.93</v>
      </c>
      <c r="K18" s="17">
        <v>4302.6499999999996</v>
      </c>
      <c r="L18" s="1">
        <v>4677.3599999999997</v>
      </c>
      <c r="M18" s="17">
        <v>8814.49</v>
      </c>
      <c r="N18" s="17">
        <f t="shared" si="0"/>
        <v>61460.58</v>
      </c>
    </row>
    <row r="19" spans="1:14" x14ac:dyDescent="0.2">
      <c r="A19" s="15" t="s">
        <v>23</v>
      </c>
      <c r="B19" s="17">
        <v>812.94</v>
      </c>
      <c r="C19" s="1">
        <v>573.75</v>
      </c>
      <c r="D19" s="17">
        <v>721.13</v>
      </c>
      <c r="E19" s="17">
        <v>850.2</v>
      </c>
      <c r="F19" s="6">
        <v>820.17</v>
      </c>
      <c r="G19" s="17">
        <v>914.96</v>
      </c>
      <c r="H19" s="17">
        <v>417.52</v>
      </c>
      <c r="I19" s="17">
        <v>663.52</v>
      </c>
      <c r="J19" s="17">
        <v>675.44</v>
      </c>
      <c r="K19" s="17">
        <v>635.51</v>
      </c>
      <c r="L19" s="1">
        <v>690.86</v>
      </c>
      <c r="M19" s="17">
        <v>1301.93</v>
      </c>
      <c r="N19" s="17">
        <f t="shared" si="0"/>
        <v>9077.93</v>
      </c>
    </row>
    <row r="20" spans="1:14" x14ac:dyDescent="0.2">
      <c r="A20" s="15" t="s">
        <v>24</v>
      </c>
      <c r="B20" s="17">
        <v>481.18</v>
      </c>
      <c r="C20" s="1">
        <v>339.6</v>
      </c>
      <c r="D20" s="17">
        <v>426.84</v>
      </c>
      <c r="E20" s="17">
        <v>503.23</v>
      </c>
      <c r="F20" s="6">
        <v>485.45</v>
      </c>
      <c r="G20" s="17">
        <v>541.55999999999995</v>
      </c>
      <c r="H20" s="17">
        <v>247.13</v>
      </c>
      <c r="I20" s="17">
        <v>392.73</v>
      </c>
      <c r="J20" s="17">
        <v>399.79</v>
      </c>
      <c r="K20" s="17">
        <v>376.16</v>
      </c>
      <c r="L20" s="1">
        <v>408.92</v>
      </c>
      <c r="M20" s="17">
        <v>770.61</v>
      </c>
      <c r="N20" s="17">
        <f t="shared" si="0"/>
        <v>5373.2</v>
      </c>
    </row>
    <row r="21" spans="1:14" x14ac:dyDescent="0.2">
      <c r="A21" s="15" t="s">
        <v>25</v>
      </c>
      <c r="B21" s="17">
        <v>52887.81</v>
      </c>
      <c r="C21" s="1">
        <v>37327</v>
      </c>
      <c r="D21" s="17">
        <v>46915.3</v>
      </c>
      <c r="E21" s="17">
        <v>55312.05</v>
      </c>
      <c r="F21" s="6">
        <v>53358.02</v>
      </c>
      <c r="G21" s="17">
        <v>59525.11</v>
      </c>
      <c r="H21" s="17">
        <v>27162.61</v>
      </c>
      <c r="I21" s="17">
        <v>43166.94</v>
      </c>
      <c r="J21" s="17">
        <v>43942.28</v>
      </c>
      <c r="K21" s="17">
        <v>41345.1</v>
      </c>
      <c r="L21" s="1">
        <v>44945.84</v>
      </c>
      <c r="M21" s="17">
        <v>84700.4</v>
      </c>
      <c r="N21" s="17">
        <f t="shared" si="0"/>
        <v>590588.46</v>
      </c>
    </row>
    <row r="22" spans="1:14" x14ac:dyDescent="0.2">
      <c r="A22" s="15" t="s">
        <v>26</v>
      </c>
      <c r="B22" s="17">
        <v>1237.21</v>
      </c>
      <c r="C22" s="17">
        <v>873.19</v>
      </c>
      <c r="D22" s="17">
        <v>1097.49</v>
      </c>
      <c r="E22" s="17">
        <v>1293.92</v>
      </c>
      <c r="F22" s="41">
        <v>1248.21</v>
      </c>
      <c r="G22" s="17">
        <v>1392.47</v>
      </c>
      <c r="H22" s="17">
        <v>635.41999999999996</v>
      </c>
      <c r="I22" s="17">
        <v>1009.81</v>
      </c>
      <c r="J22" s="17">
        <v>1027.94</v>
      </c>
      <c r="K22" s="17">
        <v>967.19</v>
      </c>
      <c r="L22" s="13">
        <v>1051.42</v>
      </c>
      <c r="M22" s="17">
        <v>1981.4</v>
      </c>
      <c r="N22" s="17">
        <f t="shared" si="0"/>
        <v>13815.670000000002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 t="shared" ref="B24:M24" si="1">SUM(B6:B23)</f>
        <v>344269.69</v>
      </c>
      <c r="C24" s="20">
        <f t="shared" si="1"/>
        <v>242977.6</v>
      </c>
      <c r="D24" s="20">
        <f t="shared" si="1"/>
        <v>305392.05</v>
      </c>
      <c r="E24" s="20">
        <f t="shared" si="1"/>
        <v>360050.14</v>
      </c>
      <c r="F24" s="20">
        <f t="shared" si="1"/>
        <v>347330.47</v>
      </c>
      <c r="G24" s="20">
        <f t="shared" si="1"/>
        <v>387474.72000000003</v>
      </c>
      <c r="H24" s="20">
        <f t="shared" si="1"/>
        <v>176813.18999999997</v>
      </c>
      <c r="I24" s="20">
        <f t="shared" si="1"/>
        <v>280992.35000000003</v>
      </c>
      <c r="J24" s="20">
        <f t="shared" si="1"/>
        <v>286039.33</v>
      </c>
      <c r="K24" s="20">
        <f t="shared" si="1"/>
        <v>269133.18</v>
      </c>
      <c r="L24" s="20">
        <f t="shared" si="1"/>
        <v>292571.96999999997</v>
      </c>
      <c r="M24" s="20">
        <f t="shared" si="1"/>
        <v>551351.6</v>
      </c>
      <c r="N24" s="20">
        <f>SUM(N6:N22)</f>
        <v>3844396.290000001</v>
      </c>
    </row>
    <row r="25" spans="1:14" x14ac:dyDescent="0.2">
      <c r="B25" s="17"/>
      <c r="K25" s="15" t="s">
        <v>54</v>
      </c>
      <c r="N25" s="17"/>
    </row>
    <row r="26" spans="1:14" x14ac:dyDescent="0.2">
      <c r="A26" s="15" t="s">
        <v>55</v>
      </c>
      <c r="B26" s="33">
        <v>4049302.85</v>
      </c>
      <c r="C26" s="17">
        <v>3115365.06</v>
      </c>
      <c r="D26" s="17">
        <v>3569253.73</v>
      </c>
      <c r="E26" s="17">
        <v>3953195.95</v>
      </c>
      <c r="F26" s="33">
        <v>3814878.44</v>
      </c>
      <c r="G26" s="33">
        <v>4207170.91</v>
      </c>
      <c r="H26" s="17">
        <v>2434209.4900000002</v>
      </c>
      <c r="I26" s="17">
        <v>3375376.77</v>
      </c>
      <c r="J26" s="17">
        <v>3352062.12</v>
      </c>
      <c r="K26" s="17">
        <f>5780.25+3356533.69</f>
        <v>3362313.94</v>
      </c>
      <c r="L26" s="17">
        <v>3514054.49</v>
      </c>
      <c r="M26" s="33">
        <v>5197229.22</v>
      </c>
      <c r="N26" s="17">
        <f>SUM(B26:M26)</f>
        <v>43944412.969999999</v>
      </c>
    </row>
    <row r="27" spans="1:14" x14ac:dyDescent="0.2">
      <c r="A27" s="15" t="s">
        <v>56</v>
      </c>
      <c r="B27" s="33">
        <v>103280.93</v>
      </c>
      <c r="C27" s="17">
        <v>72893.23</v>
      </c>
      <c r="D27" s="17">
        <v>91617.55</v>
      </c>
      <c r="E27" s="17">
        <v>108015.06</v>
      </c>
      <c r="F27" s="17">
        <v>104199.15</v>
      </c>
      <c r="G27" s="17">
        <v>116242.42</v>
      </c>
      <c r="H27" s="17">
        <v>53043.98</v>
      </c>
      <c r="I27" s="17">
        <v>84297.68</v>
      </c>
      <c r="J27" s="17">
        <v>85811.85</v>
      </c>
      <c r="K27" s="17">
        <f>25.43+80714.56</f>
        <v>80739.989999999991</v>
      </c>
      <c r="L27" s="17">
        <v>87771.44</v>
      </c>
      <c r="M27" s="17">
        <v>165405.43</v>
      </c>
      <c r="N27" s="17">
        <f>SUM(B27:M27)</f>
        <v>1153318.71</v>
      </c>
    </row>
    <row r="28" spans="1:14" x14ac:dyDescent="0.2">
      <c r="N28" s="17"/>
    </row>
    <row r="29" spans="1:14" ht="13.5" thickBot="1" x14ac:dyDescent="0.25">
      <c r="A29" s="15" t="s">
        <v>57</v>
      </c>
      <c r="B29" s="34">
        <f>SUM(B24:B27)</f>
        <v>4496853.47</v>
      </c>
      <c r="C29" s="34">
        <f t="shared" ref="C29:N29" si="2">SUM(C24:C27)</f>
        <v>3431235.89</v>
      </c>
      <c r="D29" s="34">
        <f t="shared" si="2"/>
        <v>3966263.3299999996</v>
      </c>
      <c r="E29" s="34">
        <f t="shared" si="2"/>
        <v>4421261.1499999994</v>
      </c>
      <c r="F29" s="34">
        <f t="shared" si="2"/>
        <v>4266408.0600000005</v>
      </c>
      <c r="G29" s="34">
        <f t="shared" si="2"/>
        <v>4710888.05</v>
      </c>
      <c r="H29" s="34">
        <f t="shared" si="2"/>
        <v>2664066.66</v>
      </c>
      <c r="I29" s="34">
        <f t="shared" si="2"/>
        <v>3740666.8000000003</v>
      </c>
      <c r="J29" s="34">
        <f t="shared" si="2"/>
        <v>3723913.3000000003</v>
      </c>
      <c r="K29" s="34">
        <f t="shared" si="2"/>
        <v>3712187.1100000003</v>
      </c>
      <c r="L29" s="34">
        <f t="shared" si="2"/>
        <v>3894397.9</v>
      </c>
      <c r="M29" s="34">
        <f t="shared" si="2"/>
        <v>5913986.2499999991</v>
      </c>
      <c r="N29" s="34">
        <f t="shared" si="2"/>
        <v>48942127.969999999</v>
      </c>
    </row>
    <row r="30" spans="1:14" ht="13.5" thickTop="1" x14ac:dyDescent="0.2">
      <c r="N30" s="17"/>
    </row>
    <row r="31" spans="1:14" x14ac:dyDescent="0.2">
      <c r="A31" s="15" t="s">
        <v>58</v>
      </c>
      <c r="B31" s="17">
        <v>191550</v>
      </c>
      <c r="C31" s="17">
        <v>4762.5</v>
      </c>
      <c r="D31" s="17">
        <v>3231.25</v>
      </c>
      <c r="E31" s="17">
        <v>1500</v>
      </c>
      <c r="F31" s="17">
        <v>1156.25</v>
      </c>
      <c r="G31" s="17">
        <v>1900</v>
      </c>
      <c r="H31" s="17">
        <v>5162.5</v>
      </c>
      <c r="I31" s="17">
        <v>3750</v>
      </c>
      <c r="J31" s="17">
        <v>1450</v>
      </c>
      <c r="K31" s="17">
        <v>287.5</v>
      </c>
      <c r="L31" s="17">
        <v>0</v>
      </c>
      <c r="M31" s="17">
        <v>50</v>
      </c>
      <c r="N31" s="17">
        <f t="shared" ref="N31:N36" si="3">SUM(B31:M31)</f>
        <v>214800</v>
      </c>
    </row>
    <row r="32" spans="1:14" x14ac:dyDescent="0.2">
      <c r="N32" s="17">
        <f t="shared" si="3"/>
        <v>0</v>
      </c>
    </row>
    <row r="33" spans="1:16" x14ac:dyDescent="0.2">
      <c r="A33" s="15" t="s">
        <v>59</v>
      </c>
      <c r="B33" s="37">
        <v>900461.5</v>
      </c>
      <c r="C33" s="37">
        <v>904758.76</v>
      </c>
      <c r="D33" s="37">
        <v>834332.89</v>
      </c>
      <c r="E33" s="37">
        <v>751010</v>
      </c>
      <c r="F33" s="37">
        <v>631651.64</v>
      </c>
      <c r="G33" s="37">
        <v>758221.97</v>
      </c>
      <c r="H33" s="37">
        <v>687738.54</v>
      </c>
      <c r="I33" s="37">
        <v>833763.31</v>
      </c>
      <c r="J33" s="37">
        <v>803622.22</v>
      </c>
      <c r="K33" s="37">
        <v>875120.54</v>
      </c>
      <c r="L33" s="37">
        <v>1005517.08</v>
      </c>
      <c r="M33" s="37">
        <v>913205.89</v>
      </c>
      <c r="N33" s="17">
        <f t="shared" si="3"/>
        <v>9899404.3399999999</v>
      </c>
    </row>
    <row r="34" spans="1:16" x14ac:dyDescent="0.2">
      <c r="A34" s="15" t="s">
        <v>60</v>
      </c>
      <c r="B34" s="37">
        <v>609691.98</v>
      </c>
      <c r="C34" s="37">
        <v>509040.03</v>
      </c>
      <c r="D34" s="37">
        <v>626184.04</v>
      </c>
      <c r="E34" s="37">
        <v>630848.06999999995</v>
      </c>
      <c r="F34" s="37">
        <v>713061.95</v>
      </c>
      <c r="G34" s="37">
        <v>767887.91</v>
      </c>
      <c r="H34" s="37">
        <v>468780.26</v>
      </c>
      <c r="I34" s="37">
        <v>588631.28</v>
      </c>
      <c r="J34" s="37">
        <v>546367.6</v>
      </c>
      <c r="K34" s="37">
        <v>566613.46</v>
      </c>
      <c r="L34" s="37">
        <v>504862.6</v>
      </c>
      <c r="M34" s="37">
        <v>692207.81</v>
      </c>
      <c r="N34" s="17">
        <f t="shared" si="3"/>
        <v>7224176.9900000002</v>
      </c>
    </row>
    <row r="35" spans="1:16" x14ac:dyDescent="0.2">
      <c r="A35" s="15" t="s">
        <v>61</v>
      </c>
      <c r="B35" s="37">
        <v>174894.99</v>
      </c>
      <c r="C35" s="37">
        <v>149581.79</v>
      </c>
      <c r="D35" s="37">
        <v>182797.15</v>
      </c>
      <c r="E35" s="37">
        <v>237442.63</v>
      </c>
      <c r="F35" s="37">
        <v>214173.59</v>
      </c>
      <c r="G35" s="37">
        <v>248767.69</v>
      </c>
      <c r="H35" s="37">
        <v>126989.85</v>
      </c>
      <c r="I35" s="37">
        <v>181948.06</v>
      </c>
      <c r="J35" s="37">
        <v>173235.44</v>
      </c>
      <c r="K35" s="37">
        <v>194269.52</v>
      </c>
      <c r="L35" s="37">
        <v>146858.54</v>
      </c>
      <c r="M35" s="37">
        <v>213454.33</v>
      </c>
      <c r="N35" s="17">
        <f t="shared" si="3"/>
        <v>2244413.58</v>
      </c>
    </row>
    <row r="36" spans="1:16" x14ac:dyDescent="0.2">
      <c r="A36" s="15" t="s">
        <v>62</v>
      </c>
      <c r="B36" s="42">
        <v>2478741.38</v>
      </c>
      <c r="C36" s="42">
        <v>1749438.02</v>
      </c>
      <c r="D36" s="42">
        <v>2198821.9900000002</v>
      </c>
      <c r="E36" s="42">
        <v>2592360.6800000002</v>
      </c>
      <c r="F36" s="42">
        <v>2500778.9700000002</v>
      </c>
      <c r="G36" s="42">
        <v>2789817.65</v>
      </c>
      <c r="H36" s="42">
        <v>1273054.57</v>
      </c>
      <c r="I36" s="42">
        <v>2023144.1</v>
      </c>
      <c r="J36" s="42">
        <v>2059482.77</v>
      </c>
      <c r="K36" s="42">
        <v>1937148.45</v>
      </c>
      <c r="L36" s="42">
        <v>2106518.77</v>
      </c>
      <c r="M36" s="42">
        <v>3969731.02</v>
      </c>
      <c r="N36" s="43">
        <f t="shared" si="3"/>
        <v>27679038.370000001</v>
      </c>
    </row>
    <row r="37" spans="1:16" x14ac:dyDescent="0.2">
      <c r="A37" s="15" t="s">
        <v>63</v>
      </c>
      <c r="B37" s="37">
        <f>SUM(B33:B36)</f>
        <v>4163789.8499999996</v>
      </c>
      <c r="C37" s="37">
        <f t="shared" ref="C37:N37" si="4">SUM(C33:C36)</f>
        <v>3312818.6</v>
      </c>
      <c r="D37" s="37">
        <f t="shared" si="4"/>
        <v>3842136.0700000003</v>
      </c>
      <c r="E37" s="37">
        <f t="shared" si="4"/>
        <v>4211661.38</v>
      </c>
      <c r="F37" s="37">
        <f t="shared" si="4"/>
        <v>4059666.1500000004</v>
      </c>
      <c r="G37" s="37">
        <f t="shared" si="4"/>
        <v>4564695.22</v>
      </c>
      <c r="H37" s="37">
        <f t="shared" si="4"/>
        <v>2556563.2200000002</v>
      </c>
      <c r="I37" s="37">
        <f t="shared" si="4"/>
        <v>3627486.75</v>
      </c>
      <c r="J37" s="37">
        <f t="shared" si="4"/>
        <v>3582708.03</v>
      </c>
      <c r="K37" s="37">
        <f t="shared" si="4"/>
        <v>3573151.9699999997</v>
      </c>
      <c r="L37" s="37">
        <f t="shared" si="4"/>
        <v>3763756.99</v>
      </c>
      <c r="M37" s="37">
        <f t="shared" si="4"/>
        <v>5788599.0500000007</v>
      </c>
      <c r="N37" s="44">
        <f t="shared" si="4"/>
        <v>47047033.280000001</v>
      </c>
    </row>
    <row r="38" spans="1:16" x14ac:dyDescent="0.2">
      <c r="L38" s="37"/>
    </row>
    <row r="41" spans="1:16" x14ac:dyDescent="0.2">
      <c r="P41" s="44"/>
    </row>
  </sheetData>
  <printOptions horizontalCentered="1"/>
  <pageMargins left="0" right="0" top="0.5" bottom="0.5" header="0.5" footer="0.5"/>
  <pageSetup paperSize="5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workbookViewId="0">
      <selection activeCell="A39" sqref="A39"/>
    </sheetView>
  </sheetViews>
  <sheetFormatPr defaultRowHeight="12.75" x14ac:dyDescent="0.2"/>
  <cols>
    <col min="1" max="1" width="14.42578125" style="15" customWidth="1"/>
    <col min="2" max="2" width="14" style="15" bestFit="1" customWidth="1"/>
    <col min="3" max="3" width="12.85546875" style="15" bestFit="1" customWidth="1"/>
    <col min="4" max="4" width="14" style="15" bestFit="1" customWidth="1"/>
    <col min="5" max="6" width="12.85546875" style="15" bestFit="1" customWidth="1"/>
    <col min="7" max="7" width="14" style="15" bestFit="1" customWidth="1"/>
    <col min="8" max="9" width="12.85546875" style="15" bestFit="1" customWidth="1"/>
    <col min="10" max="10" width="14" style="15" bestFit="1" customWidth="1"/>
    <col min="11" max="12" width="12.85546875" style="15" bestFit="1" customWidth="1"/>
    <col min="13" max="13" width="14" style="15" bestFit="1" customWidth="1"/>
    <col min="14" max="14" width="14.42578125" style="15" bestFit="1" customWidth="1"/>
    <col min="15" max="256" width="9.140625" style="15"/>
    <col min="257" max="257" width="14.42578125" style="15" customWidth="1"/>
    <col min="258" max="258" width="14" style="15" bestFit="1" customWidth="1"/>
    <col min="259" max="259" width="12.85546875" style="15" bestFit="1" customWidth="1"/>
    <col min="260" max="260" width="14" style="15" bestFit="1" customWidth="1"/>
    <col min="261" max="262" width="12.85546875" style="15" bestFit="1" customWidth="1"/>
    <col min="263" max="263" width="14" style="15" bestFit="1" customWidth="1"/>
    <col min="264" max="265" width="12.85546875" style="15" bestFit="1" customWidth="1"/>
    <col min="266" max="266" width="14" style="15" bestFit="1" customWidth="1"/>
    <col min="267" max="268" width="12.85546875" style="15" bestFit="1" customWidth="1"/>
    <col min="269" max="269" width="14" style="15" bestFit="1" customWidth="1"/>
    <col min="270" max="270" width="14.42578125" style="15" bestFit="1" customWidth="1"/>
    <col min="271" max="512" width="9.140625" style="15"/>
    <col min="513" max="513" width="14.42578125" style="15" customWidth="1"/>
    <col min="514" max="514" width="14" style="15" bestFit="1" customWidth="1"/>
    <col min="515" max="515" width="12.85546875" style="15" bestFit="1" customWidth="1"/>
    <col min="516" max="516" width="14" style="15" bestFit="1" customWidth="1"/>
    <col min="517" max="518" width="12.85546875" style="15" bestFit="1" customWidth="1"/>
    <col min="519" max="519" width="14" style="15" bestFit="1" customWidth="1"/>
    <col min="520" max="521" width="12.85546875" style="15" bestFit="1" customWidth="1"/>
    <col min="522" max="522" width="14" style="15" bestFit="1" customWidth="1"/>
    <col min="523" max="524" width="12.85546875" style="15" bestFit="1" customWidth="1"/>
    <col min="525" max="525" width="14" style="15" bestFit="1" customWidth="1"/>
    <col min="526" max="526" width="14.42578125" style="15" bestFit="1" customWidth="1"/>
    <col min="527" max="768" width="9.140625" style="15"/>
    <col min="769" max="769" width="14.42578125" style="15" customWidth="1"/>
    <col min="770" max="770" width="14" style="15" bestFit="1" customWidth="1"/>
    <col min="771" max="771" width="12.85546875" style="15" bestFit="1" customWidth="1"/>
    <col min="772" max="772" width="14" style="15" bestFit="1" customWidth="1"/>
    <col min="773" max="774" width="12.85546875" style="15" bestFit="1" customWidth="1"/>
    <col min="775" max="775" width="14" style="15" bestFit="1" customWidth="1"/>
    <col min="776" max="777" width="12.85546875" style="15" bestFit="1" customWidth="1"/>
    <col min="778" max="778" width="14" style="15" bestFit="1" customWidth="1"/>
    <col min="779" max="780" width="12.85546875" style="15" bestFit="1" customWidth="1"/>
    <col min="781" max="781" width="14" style="15" bestFit="1" customWidth="1"/>
    <col min="782" max="782" width="14.42578125" style="15" bestFit="1" customWidth="1"/>
    <col min="783" max="1024" width="9.140625" style="15"/>
    <col min="1025" max="1025" width="14.42578125" style="15" customWidth="1"/>
    <col min="1026" max="1026" width="14" style="15" bestFit="1" customWidth="1"/>
    <col min="1027" max="1027" width="12.85546875" style="15" bestFit="1" customWidth="1"/>
    <col min="1028" max="1028" width="14" style="15" bestFit="1" customWidth="1"/>
    <col min="1029" max="1030" width="12.85546875" style="15" bestFit="1" customWidth="1"/>
    <col min="1031" max="1031" width="14" style="15" bestFit="1" customWidth="1"/>
    <col min="1032" max="1033" width="12.85546875" style="15" bestFit="1" customWidth="1"/>
    <col min="1034" max="1034" width="14" style="15" bestFit="1" customWidth="1"/>
    <col min="1035" max="1036" width="12.85546875" style="15" bestFit="1" customWidth="1"/>
    <col min="1037" max="1037" width="14" style="15" bestFit="1" customWidth="1"/>
    <col min="1038" max="1038" width="14.42578125" style="15" bestFit="1" customWidth="1"/>
    <col min="1039" max="1280" width="9.140625" style="15"/>
    <col min="1281" max="1281" width="14.42578125" style="15" customWidth="1"/>
    <col min="1282" max="1282" width="14" style="15" bestFit="1" customWidth="1"/>
    <col min="1283" max="1283" width="12.85546875" style="15" bestFit="1" customWidth="1"/>
    <col min="1284" max="1284" width="14" style="15" bestFit="1" customWidth="1"/>
    <col min="1285" max="1286" width="12.85546875" style="15" bestFit="1" customWidth="1"/>
    <col min="1287" max="1287" width="14" style="15" bestFit="1" customWidth="1"/>
    <col min="1288" max="1289" width="12.85546875" style="15" bestFit="1" customWidth="1"/>
    <col min="1290" max="1290" width="14" style="15" bestFit="1" customWidth="1"/>
    <col min="1291" max="1292" width="12.85546875" style="15" bestFit="1" customWidth="1"/>
    <col min="1293" max="1293" width="14" style="15" bestFit="1" customWidth="1"/>
    <col min="1294" max="1294" width="14.42578125" style="15" bestFit="1" customWidth="1"/>
    <col min="1295" max="1536" width="9.140625" style="15"/>
    <col min="1537" max="1537" width="14.42578125" style="15" customWidth="1"/>
    <col min="1538" max="1538" width="14" style="15" bestFit="1" customWidth="1"/>
    <col min="1539" max="1539" width="12.85546875" style="15" bestFit="1" customWidth="1"/>
    <col min="1540" max="1540" width="14" style="15" bestFit="1" customWidth="1"/>
    <col min="1541" max="1542" width="12.85546875" style="15" bestFit="1" customWidth="1"/>
    <col min="1543" max="1543" width="14" style="15" bestFit="1" customWidth="1"/>
    <col min="1544" max="1545" width="12.85546875" style="15" bestFit="1" customWidth="1"/>
    <col min="1546" max="1546" width="14" style="15" bestFit="1" customWidth="1"/>
    <col min="1547" max="1548" width="12.85546875" style="15" bestFit="1" customWidth="1"/>
    <col min="1549" max="1549" width="14" style="15" bestFit="1" customWidth="1"/>
    <col min="1550" max="1550" width="14.42578125" style="15" bestFit="1" customWidth="1"/>
    <col min="1551" max="1792" width="9.140625" style="15"/>
    <col min="1793" max="1793" width="14.42578125" style="15" customWidth="1"/>
    <col min="1794" max="1794" width="14" style="15" bestFit="1" customWidth="1"/>
    <col min="1795" max="1795" width="12.85546875" style="15" bestFit="1" customWidth="1"/>
    <col min="1796" max="1796" width="14" style="15" bestFit="1" customWidth="1"/>
    <col min="1797" max="1798" width="12.85546875" style="15" bestFit="1" customWidth="1"/>
    <col min="1799" max="1799" width="14" style="15" bestFit="1" customWidth="1"/>
    <col min="1800" max="1801" width="12.85546875" style="15" bestFit="1" customWidth="1"/>
    <col min="1802" max="1802" width="14" style="15" bestFit="1" customWidth="1"/>
    <col min="1803" max="1804" width="12.85546875" style="15" bestFit="1" customWidth="1"/>
    <col min="1805" max="1805" width="14" style="15" bestFit="1" customWidth="1"/>
    <col min="1806" max="1806" width="14.42578125" style="15" bestFit="1" customWidth="1"/>
    <col min="1807" max="2048" width="9.140625" style="15"/>
    <col min="2049" max="2049" width="14.42578125" style="15" customWidth="1"/>
    <col min="2050" max="2050" width="14" style="15" bestFit="1" customWidth="1"/>
    <col min="2051" max="2051" width="12.85546875" style="15" bestFit="1" customWidth="1"/>
    <col min="2052" max="2052" width="14" style="15" bestFit="1" customWidth="1"/>
    <col min="2053" max="2054" width="12.85546875" style="15" bestFit="1" customWidth="1"/>
    <col min="2055" max="2055" width="14" style="15" bestFit="1" customWidth="1"/>
    <col min="2056" max="2057" width="12.85546875" style="15" bestFit="1" customWidth="1"/>
    <col min="2058" max="2058" width="14" style="15" bestFit="1" customWidth="1"/>
    <col min="2059" max="2060" width="12.85546875" style="15" bestFit="1" customWidth="1"/>
    <col min="2061" max="2061" width="14" style="15" bestFit="1" customWidth="1"/>
    <col min="2062" max="2062" width="14.42578125" style="15" bestFit="1" customWidth="1"/>
    <col min="2063" max="2304" width="9.140625" style="15"/>
    <col min="2305" max="2305" width="14.42578125" style="15" customWidth="1"/>
    <col min="2306" max="2306" width="14" style="15" bestFit="1" customWidth="1"/>
    <col min="2307" max="2307" width="12.85546875" style="15" bestFit="1" customWidth="1"/>
    <col min="2308" max="2308" width="14" style="15" bestFit="1" customWidth="1"/>
    <col min="2309" max="2310" width="12.85546875" style="15" bestFit="1" customWidth="1"/>
    <col min="2311" max="2311" width="14" style="15" bestFit="1" customWidth="1"/>
    <col min="2312" max="2313" width="12.85546875" style="15" bestFit="1" customWidth="1"/>
    <col min="2314" max="2314" width="14" style="15" bestFit="1" customWidth="1"/>
    <col min="2315" max="2316" width="12.85546875" style="15" bestFit="1" customWidth="1"/>
    <col min="2317" max="2317" width="14" style="15" bestFit="1" customWidth="1"/>
    <col min="2318" max="2318" width="14.42578125" style="15" bestFit="1" customWidth="1"/>
    <col min="2319" max="2560" width="9.140625" style="15"/>
    <col min="2561" max="2561" width="14.42578125" style="15" customWidth="1"/>
    <col min="2562" max="2562" width="14" style="15" bestFit="1" customWidth="1"/>
    <col min="2563" max="2563" width="12.85546875" style="15" bestFit="1" customWidth="1"/>
    <col min="2564" max="2564" width="14" style="15" bestFit="1" customWidth="1"/>
    <col min="2565" max="2566" width="12.85546875" style="15" bestFit="1" customWidth="1"/>
    <col min="2567" max="2567" width="14" style="15" bestFit="1" customWidth="1"/>
    <col min="2568" max="2569" width="12.85546875" style="15" bestFit="1" customWidth="1"/>
    <col min="2570" max="2570" width="14" style="15" bestFit="1" customWidth="1"/>
    <col min="2571" max="2572" width="12.85546875" style="15" bestFit="1" customWidth="1"/>
    <col min="2573" max="2573" width="14" style="15" bestFit="1" customWidth="1"/>
    <col min="2574" max="2574" width="14.42578125" style="15" bestFit="1" customWidth="1"/>
    <col min="2575" max="2816" width="9.140625" style="15"/>
    <col min="2817" max="2817" width="14.42578125" style="15" customWidth="1"/>
    <col min="2818" max="2818" width="14" style="15" bestFit="1" customWidth="1"/>
    <col min="2819" max="2819" width="12.85546875" style="15" bestFit="1" customWidth="1"/>
    <col min="2820" max="2820" width="14" style="15" bestFit="1" customWidth="1"/>
    <col min="2821" max="2822" width="12.85546875" style="15" bestFit="1" customWidth="1"/>
    <col min="2823" max="2823" width="14" style="15" bestFit="1" customWidth="1"/>
    <col min="2824" max="2825" width="12.85546875" style="15" bestFit="1" customWidth="1"/>
    <col min="2826" max="2826" width="14" style="15" bestFit="1" customWidth="1"/>
    <col min="2827" max="2828" width="12.85546875" style="15" bestFit="1" customWidth="1"/>
    <col min="2829" max="2829" width="14" style="15" bestFit="1" customWidth="1"/>
    <col min="2830" max="2830" width="14.42578125" style="15" bestFit="1" customWidth="1"/>
    <col min="2831" max="3072" width="9.140625" style="15"/>
    <col min="3073" max="3073" width="14.42578125" style="15" customWidth="1"/>
    <col min="3074" max="3074" width="14" style="15" bestFit="1" customWidth="1"/>
    <col min="3075" max="3075" width="12.85546875" style="15" bestFit="1" customWidth="1"/>
    <col min="3076" max="3076" width="14" style="15" bestFit="1" customWidth="1"/>
    <col min="3077" max="3078" width="12.85546875" style="15" bestFit="1" customWidth="1"/>
    <col min="3079" max="3079" width="14" style="15" bestFit="1" customWidth="1"/>
    <col min="3080" max="3081" width="12.85546875" style="15" bestFit="1" customWidth="1"/>
    <col min="3082" max="3082" width="14" style="15" bestFit="1" customWidth="1"/>
    <col min="3083" max="3084" width="12.85546875" style="15" bestFit="1" customWidth="1"/>
    <col min="3085" max="3085" width="14" style="15" bestFit="1" customWidth="1"/>
    <col min="3086" max="3086" width="14.42578125" style="15" bestFit="1" customWidth="1"/>
    <col min="3087" max="3328" width="9.140625" style="15"/>
    <col min="3329" max="3329" width="14.42578125" style="15" customWidth="1"/>
    <col min="3330" max="3330" width="14" style="15" bestFit="1" customWidth="1"/>
    <col min="3331" max="3331" width="12.85546875" style="15" bestFit="1" customWidth="1"/>
    <col min="3332" max="3332" width="14" style="15" bestFit="1" customWidth="1"/>
    <col min="3333" max="3334" width="12.85546875" style="15" bestFit="1" customWidth="1"/>
    <col min="3335" max="3335" width="14" style="15" bestFit="1" customWidth="1"/>
    <col min="3336" max="3337" width="12.85546875" style="15" bestFit="1" customWidth="1"/>
    <col min="3338" max="3338" width="14" style="15" bestFit="1" customWidth="1"/>
    <col min="3339" max="3340" width="12.85546875" style="15" bestFit="1" customWidth="1"/>
    <col min="3341" max="3341" width="14" style="15" bestFit="1" customWidth="1"/>
    <col min="3342" max="3342" width="14.42578125" style="15" bestFit="1" customWidth="1"/>
    <col min="3343" max="3584" width="9.140625" style="15"/>
    <col min="3585" max="3585" width="14.42578125" style="15" customWidth="1"/>
    <col min="3586" max="3586" width="14" style="15" bestFit="1" customWidth="1"/>
    <col min="3587" max="3587" width="12.85546875" style="15" bestFit="1" customWidth="1"/>
    <col min="3588" max="3588" width="14" style="15" bestFit="1" customWidth="1"/>
    <col min="3589" max="3590" width="12.85546875" style="15" bestFit="1" customWidth="1"/>
    <col min="3591" max="3591" width="14" style="15" bestFit="1" customWidth="1"/>
    <col min="3592" max="3593" width="12.85546875" style="15" bestFit="1" customWidth="1"/>
    <col min="3594" max="3594" width="14" style="15" bestFit="1" customWidth="1"/>
    <col min="3595" max="3596" width="12.85546875" style="15" bestFit="1" customWidth="1"/>
    <col min="3597" max="3597" width="14" style="15" bestFit="1" customWidth="1"/>
    <col min="3598" max="3598" width="14.42578125" style="15" bestFit="1" customWidth="1"/>
    <col min="3599" max="3840" width="9.140625" style="15"/>
    <col min="3841" max="3841" width="14.42578125" style="15" customWidth="1"/>
    <col min="3842" max="3842" width="14" style="15" bestFit="1" customWidth="1"/>
    <col min="3843" max="3843" width="12.85546875" style="15" bestFit="1" customWidth="1"/>
    <col min="3844" max="3844" width="14" style="15" bestFit="1" customWidth="1"/>
    <col min="3845" max="3846" width="12.85546875" style="15" bestFit="1" customWidth="1"/>
    <col min="3847" max="3847" width="14" style="15" bestFit="1" customWidth="1"/>
    <col min="3848" max="3849" width="12.85546875" style="15" bestFit="1" customWidth="1"/>
    <col min="3850" max="3850" width="14" style="15" bestFit="1" customWidth="1"/>
    <col min="3851" max="3852" width="12.85546875" style="15" bestFit="1" customWidth="1"/>
    <col min="3853" max="3853" width="14" style="15" bestFit="1" customWidth="1"/>
    <col min="3854" max="3854" width="14.42578125" style="15" bestFit="1" customWidth="1"/>
    <col min="3855" max="4096" width="9.140625" style="15"/>
    <col min="4097" max="4097" width="14.42578125" style="15" customWidth="1"/>
    <col min="4098" max="4098" width="14" style="15" bestFit="1" customWidth="1"/>
    <col min="4099" max="4099" width="12.85546875" style="15" bestFit="1" customWidth="1"/>
    <col min="4100" max="4100" width="14" style="15" bestFit="1" customWidth="1"/>
    <col min="4101" max="4102" width="12.85546875" style="15" bestFit="1" customWidth="1"/>
    <col min="4103" max="4103" width="14" style="15" bestFit="1" customWidth="1"/>
    <col min="4104" max="4105" width="12.85546875" style="15" bestFit="1" customWidth="1"/>
    <col min="4106" max="4106" width="14" style="15" bestFit="1" customWidth="1"/>
    <col min="4107" max="4108" width="12.85546875" style="15" bestFit="1" customWidth="1"/>
    <col min="4109" max="4109" width="14" style="15" bestFit="1" customWidth="1"/>
    <col min="4110" max="4110" width="14.42578125" style="15" bestFit="1" customWidth="1"/>
    <col min="4111" max="4352" width="9.140625" style="15"/>
    <col min="4353" max="4353" width="14.42578125" style="15" customWidth="1"/>
    <col min="4354" max="4354" width="14" style="15" bestFit="1" customWidth="1"/>
    <col min="4355" max="4355" width="12.85546875" style="15" bestFit="1" customWidth="1"/>
    <col min="4356" max="4356" width="14" style="15" bestFit="1" customWidth="1"/>
    <col min="4357" max="4358" width="12.85546875" style="15" bestFit="1" customWidth="1"/>
    <col min="4359" max="4359" width="14" style="15" bestFit="1" customWidth="1"/>
    <col min="4360" max="4361" width="12.85546875" style="15" bestFit="1" customWidth="1"/>
    <col min="4362" max="4362" width="14" style="15" bestFit="1" customWidth="1"/>
    <col min="4363" max="4364" width="12.85546875" style="15" bestFit="1" customWidth="1"/>
    <col min="4365" max="4365" width="14" style="15" bestFit="1" customWidth="1"/>
    <col min="4366" max="4366" width="14.42578125" style="15" bestFit="1" customWidth="1"/>
    <col min="4367" max="4608" width="9.140625" style="15"/>
    <col min="4609" max="4609" width="14.42578125" style="15" customWidth="1"/>
    <col min="4610" max="4610" width="14" style="15" bestFit="1" customWidth="1"/>
    <col min="4611" max="4611" width="12.85546875" style="15" bestFit="1" customWidth="1"/>
    <col min="4612" max="4612" width="14" style="15" bestFit="1" customWidth="1"/>
    <col min="4613" max="4614" width="12.85546875" style="15" bestFit="1" customWidth="1"/>
    <col min="4615" max="4615" width="14" style="15" bestFit="1" customWidth="1"/>
    <col min="4616" max="4617" width="12.85546875" style="15" bestFit="1" customWidth="1"/>
    <col min="4618" max="4618" width="14" style="15" bestFit="1" customWidth="1"/>
    <col min="4619" max="4620" width="12.85546875" style="15" bestFit="1" customWidth="1"/>
    <col min="4621" max="4621" width="14" style="15" bestFit="1" customWidth="1"/>
    <col min="4622" max="4622" width="14.42578125" style="15" bestFit="1" customWidth="1"/>
    <col min="4623" max="4864" width="9.140625" style="15"/>
    <col min="4865" max="4865" width="14.42578125" style="15" customWidth="1"/>
    <col min="4866" max="4866" width="14" style="15" bestFit="1" customWidth="1"/>
    <col min="4867" max="4867" width="12.85546875" style="15" bestFit="1" customWidth="1"/>
    <col min="4868" max="4868" width="14" style="15" bestFit="1" customWidth="1"/>
    <col min="4869" max="4870" width="12.85546875" style="15" bestFit="1" customWidth="1"/>
    <col min="4871" max="4871" width="14" style="15" bestFit="1" customWidth="1"/>
    <col min="4872" max="4873" width="12.85546875" style="15" bestFit="1" customWidth="1"/>
    <col min="4874" max="4874" width="14" style="15" bestFit="1" customWidth="1"/>
    <col min="4875" max="4876" width="12.85546875" style="15" bestFit="1" customWidth="1"/>
    <col min="4877" max="4877" width="14" style="15" bestFit="1" customWidth="1"/>
    <col min="4878" max="4878" width="14.42578125" style="15" bestFit="1" customWidth="1"/>
    <col min="4879" max="5120" width="9.140625" style="15"/>
    <col min="5121" max="5121" width="14.42578125" style="15" customWidth="1"/>
    <col min="5122" max="5122" width="14" style="15" bestFit="1" customWidth="1"/>
    <col min="5123" max="5123" width="12.85546875" style="15" bestFit="1" customWidth="1"/>
    <col min="5124" max="5124" width="14" style="15" bestFit="1" customWidth="1"/>
    <col min="5125" max="5126" width="12.85546875" style="15" bestFit="1" customWidth="1"/>
    <col min="5127" max="5127" width="14" style="15" bestFit="1" customWidth="1"/>
    <col min="5128" max="5129" width="12.85546875" style="15" bestFit="1" customWidth="1"/>
    <col min="5130" max="5130" width="14" style="15" bestFit="1" customWidth="1"/>
    <col min="5131" max="5132" width="12.85546875" style="15" bestFit="1" customWidth="1"/>
    <col min="5133" max="5133" width="14" style="15" bestFit="1" customWidth="1"/>
    <col min="5134" max="5134" width="14.42578125" style="15" bestFit="1" customWidth="1"/>
    <col min="5135" max="5376" width="9.140625" style="15"/>
    <col min="5377" max="5377" width="14.42578125" style="15" customWidth="1"/>
    <col min="5378" max="5378" width="14" style="15" bestFit="1" customWidth="1"/>
    <col min="5379" max="5379" width="12.85546875" style="15" bestFit="1" customWidth="1"/>
    <col min="5380" max="5380" width="14" style="15" bestFit="1" customWidth="1"/>
    <col min="5381" max="5382" width="12.85546875" style="15" bestFit="1" customWidth="1"/>
    <col min="5383" max="5383" width="14" style="15" bestFit="1" customWidth="1"/>
    <col min="5384" max="5385" width="12.85546875" style="15" bestFit="1" customWidth="1"/>
    <col min="5386" max="5386" width="14" style="15" bestFit="1" customWidth="1"/>
    <col min="5387" max="5388" width="12.85546875" style="15" bestFit="1" customWidth="1"/>
    <col min="5389" max="5389" width="14" style="15" bestFit="1" customWidth="1"/>
    <col min="5390" max="5390" width="14.42578125" style="15" bestFit="1" customWidth="1"/>
    <col min="5391" max="5632" width="9.140625" style="15"/>
    <col min="5633" max="5633" width="14.42578125" style="15" customWidth="1"/>
    <col min="5634" max="5634" width="14" style="15" bestFit="1" customWidth="1"/>
    <col min="5635" max="5635" width="12.85546875" style="15" bestFit="1" customWidth="1"/>
    <col min="5636" max="5636" width="14" style="15" bestFit="1" customWidth="1"/>
    <col min="5637" max="5638" width="12.85546875" style="15" bestFit="1" customWidth="1"/>
    <col min="5639" max="5639" width="14" style="15" bestFit="1" customWidth="1"/>
    <col min="5640" max="5641" width="12.85546875" style="15" bestFit="1" customWidth="1"/>
    <col min="5642" max="5642" width="14" style="15" bestFit="1" customWidth="1"/>
    <col min="5643" max="5644" width="12.85546875" style="15" bestFit="1" customWidth="1"/>
    <col min="5645" max="5645" width="14" style="15" bestFit="1" customWidth="1"/>
    <col min="5646" max="5646" width="14.42578125" style="15" bestFit="1" customWidth="1"/>
    <col min="5647" max="5888" width="9.140625" style="15"/>
    <col min="5889" max="5889" width="14.42578125" style="15" customWidth="1"/>
    <col min="5890" max="5890" width="14" style="15" bestFit="1" customWidth="1"/>
    <col min="5891" max="5891" width="12.85546875" style="15" bestFit="1" customWidth="1"/>
    <col min="5892" max="5892" width="14" style="15" bestFit="1" customWidth="1"/>
    <col min="5893" max="5894" width="12.85546875" style="15" bestFit="1" customWidth="1"/>
    <col min="5895" max="5895" width="14" style="15" bestFit="1" customWidth="1"/>
    <col min="5896" max="5897" width="12.85546875" style="15" bestFit="1" customWidth="1"/>
    <col min="5898" max="5898" width="14" style="15" bestFit="1" customWidth="1"/>
    <col min="5899" max="5900" width="12.85546875" style="15" bestFit="1" customWidth="1"/>
    <col min="5901" max="5901" width="14" style="15" bestFit="1" customWidth="1"/>
    <col min="5902" max="5902" width="14.42578125" style="15" bestFit="1" customWidth="1"/>
    <col min="5903" max="6144" width="9.140625" style="15"/>
    <col min="6145" max="6145" width="14.42578125" style="15" customWidth="1"/>
    <col min="6146" max="6146" width="14" style="15" bestFit="1" customWidth="1"/>
    <col min="6147" max="6147" width="12.85546875" style="15" bestFit="1" customWidth="1"/>
    <col min="6148" max="6148" width="14" style="15" bestFit="1" customWidth="1"/>
    <col min="6149" max="6150" width="12.85546875" style="15" bestFit="1" customWidth="1"/>
    <col min="6151" max="6151" width="14" style="15" bestFit="1" customWidth="1"/>
    <col min="6152" max="6153" width="12.85546875" style="15" bestFit="1" customWidth="1"/>
    <col min="6154" max="6154" width="14" style="15" bestFit="1" customWidth="1"/>
    <col min="6155" max="6156" width="12.85546875" style="15" bestFit="1" customWidth="1"/>
    <col min="6157" max="6157" width="14" style="15" bestFit="1" customWidth="1"/>
    <col min="6158" max="6158" width="14.42578125" style="15" bestFit="1" customWidth="1"/>
    <col min="6159" max="6400" width="9.140625" style="15"/>
    <col min="6401" max="6401" width="14.42578125" style="15" customWidth="1"/>
    <col min="6402" max="6402" width="14" style="15" bestFit="1" customWidth="1"/>
    <col min="6403" max="6403" width="12.85546875" style="15" bestFit="1" customWidth="1"/>
    <col min="6404" max="6404" width="14" style="15" bestFit="1" customWidth="1"/>
    <col min="6405" max="6406" width="12.85546875" style="15" bestFit="1" customWidth="1"/>
    <col min="6407" max="6407" width="14" style="15" bestFit="1" customWidth="1"/>
    <col min="6408" max="6409" width="12.85546875" style="15" bestFit="1" customWidth="1"/>
    <col min="6410" max="6410" width="14" style="15" bestFit="1" customWidth="1"/>
    <col min="6411" max="6412" width="12.85546875" style="15" bestFit="1" customWidth="1"/>
    <col min="6413" max="6413" width="14" style="15" bestFit="1" customWidth="1"/>
    <col min="6414" max="6414" width="14.42578125" style="15" bestFit="1" customWidth="1"/>
    <col min="6415" max="6656" width="9.140625" style="15"/>
    <col min="6657" max="6657" width="14.42578125" style="15" customWidth="1"/>
    <col min="6658" max="6658" width="14" style="15" bestFit="1" customWidth="1"/>
    <col min="6659" max="6659" width="12.85546875" style="15" bestFit="1" customWidth="1"/>
    <col min="6660" max="6660" width="14" style="15" bestFit="1" customWidth="1"/>
    <col min="6661" max="6662" width="12.85546875" style="15" bestFit="1" customWidth="1"/>
    <col min="6663" max="6663" width="14" style="15" bestFit="1" customWidth="1"/>
    <col min="6664" max="6665" width="12.85546875" style="15" bestFit="1" customWidth="1"/>
    <col min="6666" max="6666" width="14" style="15" bestFit="1" customWidth="1"/>
    <col min="6667" max="6668" width="12.85546875" style="15" bestFit="1" customWidth="1"/>
    <col min="6669" max="6669" width="14" style="15" bestFit="1" customWidth="1"/>
    <col min="6670" max="6670" width="14.42578125" style="15" bestFit="1" customWidth="1"/>
    <col min="6671" max="6912" width="9.140625" style="15"/>
    <col min="6913" max="6913" width="14.42578125" style="15" customWidth="1"/>
    <col min="6914" max="6914" width="14" style="15" bestFit="1" customWidth="1"/>
    <col min="6915" max="6915" width="12.85546875" style="15" bestFit="1" customWidth="1"/>
    <col min="6916" max="6916" width="14" style="15" bestFit="1" customWidth="1"/>
    <col min="6917" max="6918" width="12.85546875" style="15" bestFit="1" customWidth="1"/>
    <col min="6919" max="6919" width="14" style="15" bestFit="1" customWidth="1"/>
    <col min="6920" max="6921" width="12.85546875" style="15" bestFit="1" customWidth="1"/>
    <col min="6922" max="6922" width="14" style="15" bestFit="1" customWidth="1"/>
    <col min="6923" max="6924" width="12.85546875" style="15" bestFit="1" customWidth="1"/>
    <col min="6925" max="6925" width="14" style="15" bestFit="1" customWidth="1"/>
    <col min="6926" max="6926" width="14.42578125" style="15" bestFit="1" customWidth="1"/>
    <col min="6927" max="7168" width="9.140625" style="15"/>
    <col min="7169" max="7169" width="14.42578125" style="15" customWidth="1"/>
    <col min="7170" max="7170" width="14" style="15" bestFit="1" customWidth="1"/>
    <col min="7171" max="7171" width="12.85546875" style="15" bestFit="1" customWidth="1"/>
    <col min="7172" max="7172" width="14" style="15" bestFit="1" customWidth="1"/>
    <col min="7173" max="7174" width="12.85546875" style="15" bestFit="1" customWidth="1"/>
    <col min="7175" max="7175" width="14" style="15" bestFit="1" customWidth="1"/>
    <col min="7176" max="7177" width="12.85546875" style="15" bestFit="1" customWidth="1"/>
    <col min="7178" max="7178" width="14" style="15" bestFit="1" customWidth="1"/>
    <col min="7179" max="7180" width="12.85546875" style="15" bestFit="1" customWidth="1"/>
    <col min="7181" max="7181" width="14" style="15" bestFit="1" customWidth="1"/>
    <col min="7182" max="7182" width="14.42578125" style="15" bestFit="1" customWidth="1"/>
    <col min="7183" max="7424" width="9.140625" style="15"/>
    <col min="7425" max="7425" width="14.42578125" style="15" customWidth="1"/>
    <col min="7426" max="7426" width="14" style="15" bestFit="1" customWidth="1"/>
    <col min="7427" max="7427" width="12.85546875" style="15" bestFit="1" customWidth="1"/>
    <col min="7428" max="7428" width="14" style="15" bestFit="1" customWidth="1"/>
    <col min="7429" max="7430" width="12.85546875" style="15" bestFit="1" customWidth="1"/>
    <col min="7431" max="7431" width="14" style="15" bestFit="1" customWidth="1"/>
    <col min="7432" max="7433" width="12.85546875" style="15" bestFit="1" customWidth="1"/>
    <col min="7434" max="7434" width="14" style="15" bestFit="1" customWidth="1"/>
    <col min="7435" max="7436" width="12.85546875" style="15" bestFit="1" customWidth="1"/>
    <col min="7437" max="7437" width="14" style="15" bestFit="1" customWidth="1"/>
    <col min="7438" max="7438" width="14.42578125" style="15" bestFit="1" customWidth="1"/>
    <col min="7439" max="7680" width="9.140625" style="15"/>
    <col min="7681" max="7681" width="14.42578125" style="15" customWidth="1"/>
    <col min="7682" max="7682" width="14" style="15" bestFit="1" customWidth="1"/>
    <col min="7683" max="7683" width="12.85546875" style="15" bestFit="1" customWidth="1"/>
    <col min="7684" max="7684" width="14" style="15" bestFit="1" customWidth="1"/>
    <col min="7685" max="7686" width="12.85546875" style="15" bestFit="1" customWidth="1"/>
    <col min="7687" max="7687" width="14" style="15" bestFit="1" customWidth="1"/>
    <col min="7688" max="7689" width="12.85546875" style="15" bestFit="1" customWidth="1"/>
    <col min="7690" max="7690" width="14" style="15" bestFit="1" customWidth="1"/>
    <col min="7691" max="7692" width="12.85546875" style="15" bestFit="1" customWidth="1"/>
    <col min="7693" max="7693" width="14" style="15" bestFit="1" customWidth="1"/>
    <col min="7694" max="7694" width="14.42578125" style="15" bestFit="1" customWidth="1"/>
    <col min="7695" max="7936" width="9.140625" style="15"/>
    <col min="7937" max="7937" width="14.42578125" style="15" customWidth="1"/>
    <col min="7938" max="7938" width="14" style="15" bestFit="1" customWidth="1"/>
    <col min="7939" max="7939" width="12.85546875" style="15" bestFit="1" customWidth="1"/>
    <col min="7940" max="7940" width="14" style="15" bestFit="1" customWidth="1"/>
    <col min="7941" max="7942" width="12.85546875" style="15" bestFit="1" customWidth="1"/>
    <col min="7943" max="7943" width="14" style="15" bestFit="1" customWidth="1"/>
    <col min="7944" max="7945" width="12.85546875" style="15" bestFit="1" customWidth="1"/>
    <col min="7946" max="7946" width="14" style="15" bestFit="1" customWidth="1"/>
    <col min="7947" max="7948" width="12.85546875" style="15" bestFit="1" customWidth="1"/>
    <col min="7949" max="7949" width="14" style="15" bestFit="1" customWidth="1"/>
    <col min="7950" max="7950" width="14.42578125" style="15" bestFit="1" customWidth="1"/>
    <col min="7951" max="8192" width="9.140625" style="15"/>
    <col min="8193" max="8193" width="14.42578125" style="15" customWidth="1"/>
    <col min="8194" max="8194" width="14" style="15" bestFit="1" customWidth="1"/>
    <col min="8195" max="8195" width="12.85546875" style="15" bestFit="1" customWidth="1"/>
    <col min="8196" max="8196" width="14" style="15" bestFit="1" customWidth="1"/>
    <col min="8197" max="8198" width="12.85546875" style="15" bestFit="1" customWidth="1"/>
    <col min="8199" max="8199" width="14" style="15" bestFit="1" customWidth="1"/>
    <col min="8200" max="8201" width="12.85546875" style="15" bestFit="1" customWidth="1"/>
    <col min="8202" max="8202" width="14" style="15" bestFit="1" customWidth="1"/>
    <col min="8203" max="8204" width="12.85546875" style="15" bestFit="1" customWidth="1"/>
    <col min="8205" max="8205" width="14" style="15" bestFit="1" customWidth="1"/>
    <col min="8206" max="8206" width="14.42578125" style="15" bestFit="1" customWidth="1"/>
    <col min="8207" max="8448" width="9.140625" style="15"/>
    <col min="8449" max="8449" width="14.42578125" style="15" customWidth="1"/>
    <col min="8450" max="8450" width="14" style="15" bestFit="1" customWidth="1"/>
    <col min="8451" max="8451" width="12.85546875" style="15" bestFit="1" customWidth="1"/>
    <col min="8452" max="8452" width="14" style="15" bestFit="1" customWidth="1"/>
    <col min="8453" max="8454" width="12.85546875" style="15" bestFit="1" customWidth="1"/>
    <col min="8455" max="8455" width="14" style="15" bestFit="1" customWidth="1"/>
    <col min="8456" max="8457" width="12.85546875" style="15" bestFit="1" customWidth="1"/>
    <col min="8458" max="8458" width="14" style="15" bestFit="1" customWidth="1"/>
    <col min="8459" max="8460" width="12.85546875" style="15" bestFit="1" customWidth="1"/>
    <col min="8461" max="8461" width="14" style="15" bestFit="1" customWidth="1"/>
    <col min="8462" max="8462" width="14.42578125" style="15" bestFit="1" customWidth="1"/>
    <col min="8463" max="8704" width="9.140625" style="15"/>
    <col min="8705" max="8705" width="14.42578125" style="15" customWidth="1"/>
    <col min="8706" max="8706" width="14" style="15" bestFit="1" customWidth="1"/>
    <col min="8707" max="8707" width="12.85546875" style="15" bestFit="1" customWidth="1"/>
    <col min="8708" max="8708" width="14" style="15" bestFit="1" customWidth="1"/>
    <col min="8709" max="8710" width="12.85546875" style="15" bestFit="1" customWidth="1"/>
    <col min="8711" max="8711" width="14" style="15" bestFit="1" customWidth="1"/>
    <col min="8712" max="8713" width="12.85546875" style="15" bestFit="1" customWidth="1"/>
    <col min="8714" max="8714" width="14" style="15" bestFit="1" customWidth="1"/>
    <col min="8715" max="8716" width="12.85546875" style="15" bestFit="1" customWidth="1"/>
    <col min="8717" max="8717" width="14" style="15" bestFit="1" customWidth="1"/>
    <col min="8718" max="8718" width="14.42578125" style="15" bestFit="1" customWidth="1"/>
    <col min="8719" max="8960" width="9.140625" style="15"/>
    <col min="8961" max="8961" width="14.42578125" style="15" customWidth="1"/>
    <col min="8962" max="8962" width="14" style="15" bestFit="1" customWidth="1"/>
    <col min="8963" max="8963" width="12.85546875" style="15" bestFit="1" customWidth="1"/>
    <col min="8964" max="8964" width="14" style="15" bestFit="1" customWidth="1"/>
    <col min="8965" max="8966" width="12.85546875" style="15" bestFit="1" customWidth="1"/>
    <col min="8967" max="8967" width="14" style="15" bestFit="1" customWidth="1"/>
    <col min="8968" max="8969" width="12.85546875" style="15" bestFit="1" customWidth="1"/>
    <col min="8970" max="8970" width="14" style="15" bestFit="1" customWidth="1"/>
    <col min="8971" max="8972" width="12.85546875" style="15" bestFit="1" customWidth="1"/>
    <col min="8973" max="8973" width="14" style="15" bestFit="1" customWidth="1"/>
    <col min="8974" max="8974" width="14.42578125" style="15" bestFit="1" customWidth="1"/>
    <col min="8975" max="9216" width="9.140625" style="15"/>
    <col min="9217" max="9217" width="14.42578125" style="15" customWidth="1"/>
    <col min="9218" max="9218" width="14" style="15" bestFit="1" customWidth="1"/>
    <col min="9219" max="9219" width="12.85546875" style="15" bestFit="1" customWidth="1"/>
    <col min="9220" max="9220" width="14" style="15" bestFit="1" customWidth="1"/>
    <col min="9221" max="9222" width="12.85546875" style="15" bestFit="1" customWidth="1"/>
    <col min="9223" max="9223" width="14" style="15" bestFit="1" customWidth="1"/>
    <col min="9224" max="9225" width="12.85546875" style="15" bestFit="1" customWidth="1"/>
    <col min="9226" max="9226" width="14" style="15" bestFit="1" customWidth="1"/>
    <col min="9227" max="9228" width="12.85546875" style="15" bestFit="1" customWidth="1"/>
    <col min="9229" max="9229" width="14" style="15" bestFit="1" customWidth="1"/>
    <col min="9230" max="9230" width="14.42578125" style="15" bestFit="1" customWidth="1"/>
    <col min="9231" max="9472" width="9.140625" style="15"/>
    <col min="9473" max="9473" width="14.42578125" style="15" customWidth="1"/>
    <col min="9474" max="9474" width="14" style="15" bestFit="1" customWidth="1"/>
    <col min="9475" max="9475" width="12.85546875" style="15" bestFit="1" customWidth="1"/>
    <col min="9476" max="9476" width="14" style="15" bestFit="1" customWidth="1"/>
    <col min="9477" max="9478" width="12.85546875" style="15" bestFit="1" customWidth="1"/>
    <col min="9479" max="9479" width="14" style="15" bestFit="1" customWidth="1"/>
    <col min="9480" max="9481" width="12.85546875" style="15" bestFit="1" customWidth="1"/>
    <col min="9482" max="9482" width="14" style="15" bestFit="1" customWidth="1"/>
    <col min="9483" max="9484" width="12.85546875" style="15" bestFit="1" customWidth="1"/>
    <col min="9485" max="9485" width="14" style="15" bestFit="1" customWidth="1"/>
    <col min="9486" max="9486" width="14.42578125" style="15" bestFit="1" customWidth="1"/>
    <col min="9487" max="9728" width="9.140625" style="15"/>
    <col min="9729" max="9729" width="14.42578125" style="15" customWidth="1"/>
    <col min="9730" max="9730" width="14" style="15" bestFit="1" customWidth="1"/>
    <col min="9731" max="9731" width="12.85546875" style="15" bestFit="1" customWidth="1"/>
    <col min="9732" max="9732" width="14" style="15" bestFit="1" customWidth="1"/>
    <col min="9733" max="9734" width="12.85546875" style="15" bestFit="1" customWidth="1"/>
    <col min="9735" max="9735" width="14" style="15" bestFit="1" customWidth="1"/>
    <col min="9736" max="9737" width="12.85546875" style="15" bestFit="1" customWidth="1"/>
    <col min="9738" max="9738" width="14" style="15" bestFit="1" customWidth="1"/>
    <col min="9739" max="9740" width="12.85546875" style="15" bestFit="1" customWidth="1"/>
    <col min="9741" max="9741" width="14" style="15" bestFit="1" customWidth="1"/>
    <col min="9742" max="9742" width="14.42578125" style="15" bestFit="1" customWidth="1"/>
    <col min="9743" max="9984" width="9.140625" style="15"/>
    <col min="9985" max="9985" width="14.42578125" style="15" customWidth="1"/>
    <col min="9986" max="9986" width="14" style="15" bestFit="1" customWidth="1"/>
    <col min="9987" max="9987" width="12.85546875" style="15" bestFit="1" customWidth="1"/>
    <col min="9988" max="9988" width="14" style="15" bestFit="1" customWidth="1"/>
    <col min="9989" max="9990" width="12.85546875" style="15" bestFit="1" customWidth="1"/>
    <col min="9991" max="9991" width="14" style="15" bestFit="1" customWidth="1"/>
    <col min="9992" max="9993" width="12.85546875" style="15" bestFit="1" customWidth="1"/>
    <col min="9994" max="9994" width="14" style="15" bestFit="1" customWidth="1"/>
    <col min="9995" max="9996" width="12.85546875" style="15" bestFit="1" customWidth="1"/>
    <col min="9997" max="9997" width="14" style="15" bestFit="1" customWidth="1"/>
    <col min="9998" max="9998" width="14.42578125" style="15" bestFit="1" customWidth="1"/>
    <col min="9999" max="10240" width="9.140625" style="15"/>
    <col min="10241" max="10241" width="14.42578125" style="15" customWidth="1"/>
    <col min="10242" max="10242" width="14" style="15" bestFit="1" customWidth="1"/>
    <col min="10243" max="10243" width="12.85546875" style="15" bestFit="1" customWidth="1"/>
    <col min="10244" max="10244" width="14" style="15" bestFit="1" customWidth="1"/>
    <col min="10245" max="10246" width="12.85546875" style="15" bestFit="1" customWidth="1"/>
    <col min="10247" max="10247" width="14" style="15" bestFit="1" customWidth="1"/>
    <col min="10248" max="10249" width="12.85546875" style="15" bestFit="1" customWidth="1"/>
    <col min="10250" max="10250" width="14" style="15" bestFit="1" customWidth="1"/>
    <col min="10251" max="10252" width="12.85546875" style="15" bestFit="1" customWidth="1"/>
    <col min="10253" max="10253" width="14" style="15" bestFit="1" customWidth="1"/>
    <col min="10254" max="10254" width="14.42578125" style="15" bestFit="1" customWidth="1"/>
    <col min="10255" max="10496" width="9.140625" style="15"/>
    <col min="10497" max="10497" width="14.42578125" style="15" customWidth="1"/>
    <col min="10498" max="10498" width="14" style="15" bestFit="1" customWidth="1"/>
    <col min="10499" max="10499" width="12.85546875" style="15" bestFit="1" customWidth="1"/>
    <col min="10500" max="10500" width="14" style="15" bestFit="1" customWidth="1"/>
    <col min="10501" max="10502" width="12.85546875" style="15" bestFit="1" customWidth="1"/>
    <col min="10503" max="10503" width="14" style="15" bestFit="1" customWidth="1"/>
    <col min="10504" max="10505" width="12.85546875" style="15" bestFit="1" customWidth="1"/>
    <col min="10506" max="10506" width="14" style="15" bestFit="1" customWidth="1"/>
    <col min="10507" max="10508" width="12.85546875" style="15" bestFit="1" customWidth="1"/>
    <col min="10509" max="10509" width="14" style="15" bestFit="1" customWidth="1"/>
    <col min="10510" max="10510" width="14.42578125" style="15" bestFit="1" customWidth="1"/>
    <col min="10511" max="10752" width="9.140625" style="15"/>
    <col min="10753" max="10753" width="14.42578125" style="15" customWidth="1"/>
    <col min="10754" max="10754" width="14" style="15" bestFit="1" customWidth="1"/>
    <col min="10755" max="10755" width="12.85546875" style="15" bestFit="1" customWidth="1"/>
    <col min="10756" max="10756" width="14" style="15" bestFit="1" customWidth="1"/>
    <col min="10757" max="10758" width="12.85546875" style="15" bestFit="1" customWidth="1"/>
    <col min="10759" max="10759" width="14" style="15" bestFit="1" customWidth="1"/>
    <col min="10760" max="10761" width="12.85546875" style="15" bestFit="1" customWidth="1"/>
    <col min="10762" max="10762" width="14" style="15" bestFit="1" customWidth="1"/>
    <col min="10763" max="10764" width="12.85546875" style="15" bestFit="1" customWidth="1"/>
    <col min="10765" max="10765" width="14" style="15" bestFit="1" customWidth="1"/>
    <col min="10766" max="10766" width="14.42578125" style="15" bestFit="1" customWidth="1"/>
    <col min="10767" max="11008" width="9.140625" style="15"/>
    <col min="11009" max="11009" width="14.42578125" style="15" customWidth="1"/>
    <col min="11010" max="11010" width="14" style="15" bestFit="1" customWidth="1"/>
    <col min="11011" max="11011" width="12.85546875" style="15" bestFit="1" customWidth="1"/>
    <col min="11012" max="11012" width="14" style="15" bestFit="1" customWidth="1"/>
    <col min="11013" max="11014" width="12.85546875" style="15" bestFit="1" customWidth="1"/>
    <col min="11015" max="11015" width="14" style="15" bestFit="1" customWidth="1"/>
    <col min="11016" max="11017" width="12.85546875" style="15" bestFit="1" customWidth="1"/>
    <col min="11018" max="11018" width="14" style="15" bestFit="1" customWidth="1"/>
    <col min="11019" max="11020" width="12.85546875" style="15" bestFit="1" customWidth="1"/>
    <col min="11021" max="11021" width="14" style="15" bestFit="1" customWidth="1"/>
    <col min="11022" max="11022" width="14.42578125" style="15" bestFit="1" customWidth="1"/>
    <col min="11023" max="11264" width="9.140625" style="15"/>
    <col min="11265" max="11265" width="14.42578125" style="15" customWidth="1"/>
    <col min="11266" max="11266" width="14" style="15" bestFit="1" customWidth="1"/>
    <col min="11267" max="11267" width="12.85546875" style="15" bestFit="1" customWidth="1"/>
    <col min="11268" max="11268" width="14" style="15" bestFit="1" customWidth="1"/>
    <col min="11269" max="11270" width="12.85546875" style="15" bestFit="1" customWidth="1"/>
    <col min="11271" max="11271" width="14" style="15" bestFit="1" customWidth="1"/>
    <col min="11272" max="11273" width="12.85546875" style="15" bestFit="1" customWidth="1"/>
    <col min="11274" max="11274" width="14" style="15" bestFit="1" customWidth="1"/>
    <col min="11275" max="11276" width="12.85546875" style="15" bestFit="1" customWidth="1"/>
    <col min="11277" max="11277" width="14" style="15" bestFit="1" customWidth="1"/>
    <col min="11278" max="11278" width="14.42578125" style="15" bestFit="1" customWidth="1"/>
    <col min="11279" max="11520" width="9.140625" style="15"/>
    <col min="11521" max="11521" width="14.42578125" style="15" customWidth="1"/>
    <col min="11522" max="11522" width="14" style="15" bestFit="1" customWidth="1"/>
    <col min="11523" max="11523" width="12.85546875" style="15" bestFit="1" customWidth="1"/>
    <col min="11524" max="11524" width="14" style="15" bestFit="1" customWidth="1"/>
    <col min="11525" max="11526" width="12.85546875" style="15" bestFit="1" customWidth="1"/>
    <col min="11527" max="11527" width="14" style="15" bestFit="1" customWidth="1"/>
    <col min="11528" max="11529" width="12.85546875" style="15" bestFit="1" customWidth="1"/>
    <col min="11530" max="11530" width="14" style="15" bestFit="1" customWidth="1"/>
    <col min="11531" max="11532" width="12.85546875" style="15" bestFit="1" customWidth="1"/>
    <col min="11533" max="11533" width="14" style="15" bestFit="1" customWidth="1"/>
    <col min="11534" max="11534" width="14.42578125" style="15" bestFit="1" customWidth="1"/>
    <col min="11535" max="11776" width="9.140625" style="15"/>
    <col min="11777" max="11777" width="14.42578125" style="15" customWidth="1"/>
    <col min="11778" max="11778" width="14" style="15" bestFit="1" customWidth="1"/>
    <col min="11779" max="11779" width="12.85546875" style="15" bestFit="1" customWidth="1"/>
    <col min="11780" max="11780" width="14" style="15" bestFit="1" customWidth="1"/>
    <col min="11781" max="11782" width="12.85546875" style="15" bestFit="1" customWidth="1"/>
    <col min="11783" max="11783" width="14" style="15" bestFit="1" customWidth="1"/>
    <col min="11784" max="11785" width="12.85546875" style="15" bestFit="1" customWidth="1"/>
    <col min="11786" max="11786" width="14" style="15" bestFit="1" customWidth="1"/>
    <col min="11787" max="11788" width="12.85546875" style="15" bestFit="1" customWidth="1"/>
    <col min="11789" max="11789" width="14" style="15" bestFit="1" customWidth="1"/>
    <col min="11790" max="11790" width="14.42578125" style="15" bestFit="1" customWidth="1"/>
    <col min="11791" max="12032" width="9.140625" style="15"/>
    <col min="12033" max="12033" width="14.42578125" style="15" customWidth="1"/>
    <col min="12034" max="12034" width="14" style="15" bestFit="1" customWidth="1"/>
    <col min="12035" max="12035" width="12.85546875" style="15" bestFit="1" customWidth="1"/>
    <col min="12036" max="12036" width="14" style="15" bestFit="1" customWidth="1"/>
    <col min="12037" max="12038" width="12.85546875" style="15" bestFit="1" customWidth="1"/>
    <col min="12039" max="12039" width="14" style="15" bestFit="1" customWidth="1"/>
    <col min="12040" max="12041" width="12.85546875" style="15" bestFit="1" customWidth="1"/>
    <col min="12042" max="12042" width="14" style="15" bestFit="1" customWidth="1"/>
    <col min="12043" max="12044" width="12.85546875" style="15" bestFit="1" customWidth="1"/>
    <col min="12045" max="12045" width="14" style="15" bestFit="1" customWidth="1"/>
    <col min="12046" max="12046" width="14.42578125" style="15" bestFit="1" customWidth="1"/>
    <col min="12047" max="12288" width="9.140625" style="15"/>
    <col min="12289" max="12289" width="14.42578125" style="15" customWidth="1"/>
    <col min="12290" max="12290" width="14" style="15" bestFit="1" customWidth="1"/>
    <col min="12291" max="12291" width="12.85546875" style="15" bestFit="1" customWidth="1"/>
    <col min="12292" max="12292" width="14" style="15" bestFit="1" customWidth="1"/>
    <col min="12293" max="12294" width="12.85546875" style="15" bestFit="1" customWidth="1"/>
    <col min="12295" max="12295" width="14" style="15" bestFit="1" customWidth="1"/>
    <col min="12296" max="12297" width="12.85546875" style="15" bestFit="1" customWidth="1"/>
    <col min="12298" max="12298" width="14" style="15" bestFit="1" customWidth="1"/>
    <col min="12299" max="12300" width="12.85546875" style="15" bestFit="1" customWidth="1"/>
    <col min="12301" max="12301" width="14" style="15" bestFit="1" customWidth="1"/>
    <col min="12302" max="12302" width="14.42578125" style="15" bestFit="1" customWidth="1"/>
    <col min="12303" max="12544" width="9.140625" style="15"/>
    <col min="12545" max="12545" width="14.42578125" style="15" customWidth="1"/>
    <col min="12546" max="12546" width="14" style="15" bestFit="1" customWidth="1"/>
    <col min="12547" max="12547" width="12.85546875" style="15" bestFit="1" customWidth="1"/>
    <col min="12548" max="12548" width="14" style="15" bestFit="1" customWidth="1"/>
    <col min="12549" max="12550" width="12.85546875" style="15" bestFit="1" customWidth="1"/>
    <col min="12551" max="12551" width="14" style="15" bestFit="1" customWidth="1"/>
    <col min="12552" max="12553" width="12.85546875" style="15" bestFit="1" customWidth="1"/>
    <col min="12554" max="12554" width="14" style="15" bestFit="1" customWidth="1"/>
    <col min="12555" max="12556" width="12.85546875" style="15" bestFit="1" customWidth="1"/>
    <col min="12557" max="12557" width="14" style="15" bestFit="1" customWidth="1"/>
    <col min="12558" max="12558" width="14.42578125" style="15" bestFit="1" customWidth="1"/>
    <col min="12559" max="12800" width="9.140625" style="15"/>
    <col min="12801" max="12801" width="14.42578125" style="15" customWidth="1"/>
    <col min="12802" max="12802" width="14" style="15" bestFit="1" customWidth="1"/>
    <col min="12803" max="12803" width="12.85546875" style="15" bestFit="1" customWidth="1"/>
    <col min="12804" max="12804" width="14" style="15" bestFit="1" customWidth="1"/>
    <col min="12805" max="12806" width="12.85546875" style="15" bestFit="1" customWidth="1"/>
    <col min="12807" max="12807" width="14" style="15" bestFit="1" customWidth="1"/>
    <col min="12808" max="12809" width="12.85546875" style="15" bestFit="1" customWidth="1"/>
    <col min="12810" max="12810" width="14" style="15" bestFit="1" customWidth="1"/>
    <col min="12811" max="12812" width="12.85546875" style="15" bestFit="1" customWidth="1"/>
    <col min="12813" max="12813" width="14" style="15" bestFit="1" customWidth="1"/>
    <col min="12814" max="12814" width="14.42578125" style="15" bestFit="1" customWidth="1"/>
    <col min="12815" max="13056" width="9.140625" style="15"/>
    <col min="13057" max="13057" width="14.42578125" style="15" customWidth="1"/>
    <col min="13058" max="13058" width="14" style="15" bestFit="1" customWidth="1"/>
    <col min="13059" max="13059" width="12.85546875" style="15" bestFit="1" customWidth="1"/>
    <col min="13060" max="13060" width="14" style="15" bestFit="1" customWidth="1"/>
    <col min="13061" max="13062" width="12.85546875" style="15" bestFit="1" customWidth="1"/>
    <col min="13063" max="13063" width="14" style="15" bestFit="1" customWidth="1"/>
    <col min="13064" max="13065" width="12.85546875" style="15" bestFit="1" customWidth="1"/>
    <col min="13066" max="13066" width="14" style="15" bestFit="1" customWidth="1"/>
    <col min="13067" max="13068" width="12.85546875" style="15" bestFit="1" customWidth="1"/>
    <col min="13069" max="13069" width="14" style="15" bestFit="1" customWidth="1"/>
    <col min="13070" max="13070" width="14.42578125" style="15" bestFit="1" customWidth="1"/>
    <col min="13071" max="13312" width="9.140625" style="15"/>
    <col min="13313" max="13313" width="14.42578125" style="15" customWidth="1"/>
    <col min="13314" max="13314" width="14" style="15" bestFit="1" customWidth="1"/>
    <col min="13315" max="13315" width="12.85546875" style="15" bestFit="1" customWidth="1"/>
    <col min="13316" max="13316" width="14" style="15" bestFit="1" customWidth="1"/>
    <col min="13317" max="13318" width="12.85546875" style="15" bestFit="1" customWidth="1"/>
    <col min="13319" max="13319" width="14" style="15" bestFit="1" customWidth="1"/>
    <col min="13320" max="13321" width="12.85546875" style="15" bestFit="1" customWidth="1"/>
    <col min="13322" max="13322" width="14" style="15" bestFit="1" customWidth="1"/>
    <col min="13323" max="13324" width="12.85546875" style="15" bestFit="1" customWidth="1"/>
    <col min="13325" max="13325" width="14" style="15" bestFit="1" customWidth="1"/>
    <col min="13326" max="13326" width="14.42578125" style="15" bestFit="1" customWidth="1"/>
    <col min="13327" max="13568" width="9.140625" style="15"/>
    <col min="13569" max="13569" width="14.42578125" style="15" customWidth="1"/>
    <col min="13570" max="13570" width="14" style="15" bestFit="1" customWidth="1"/>
    <col min="13571" max="13571" width="12.85546875" style="15" bestFit="1" customWidth="1"/>
    <col min="13572" max="13572" width="14" style="15" bestFit="1" customWidth="1"/>
    <col min="13573" max="13574" width="12.85546875" style="15" bestFit="1" customWidth="1"/>
    <col min="13575" max="13575" width="14" style="15" bestFit="1" customWidth="1"/>
    <col min="13576" max="13577" width="12.85546875" style="15" bestFit="1" customWidth="1"/>
    <col min="13578" max="13578" width="14" style="15" bestFit="1" customWidth="1"/>
    <col min="13579" max="13580" width="12.85546875" style="15" bestFit="1" customWidth="1"/>
    <col min="13581" max="13581" width="14" style="15" bestFit="1" customWidth="1"/>
    <col min="13582" max="13582" width="14.42578125" style="15" bestFit="1" customWidth="1"/>
    <col min="13583" max="13824" width="9.140625" style="15"/>
    <col min="13825" max="13825" width="14.42578125" style="15" customWidth="1"/>
    <col min="13826" max="13826" width="14" style="15" bestFit="1" customWidth="1"/>
    <col min="13827" max="13827" width="12.85546875" style="15" bestFit="1" customWidth="1"/>
    <col min="13828" max="13828" width="14" style="15" bestFit="1" customWidth="1"/>
    <col min="13829" max="13830" width="12.85546875" style="15" bestFit="1" customWidth="1"/>
    <col min="13831" max="13831" width="14" style="15" bestFit="1" customWidth="1"/>
    <col min="13832" max="13833" width="12.85546875" style="15" bestFit="1" customWidth="1"/>
    <col min="13834" max="13834" width="14" style="15" bestFit="1" customWidth="1"/>
    <col min="13835" max="13836" width="12.85546875" style="15" bestFit="1" customWidth="1"/>
    <col min="13837" max="13837" width="14" style="15" bestFit="1" customWidth="1"/>
    <col min="13838" max="13838" width="14.42578125" style="15" bestFit="1" customWidth="1"/>
    <col min="13839" max="14080" width="9.140625" style="15"/>
    <col min="14081" max="14081" width="14.42578125" style="15" customWidth="1"/>
    <col min="14082" max="14082" width="14" style="15" bestFit="1" customWidth="1"/>
    <col min="14083" max="14083" width="12.85546875" style="15" bestFit="1" customWidth="1"/>
    <col min="14084" max="14084" width="14" style="15" bestFit="1" customWidth="1"/>
    <col min="14085" max="14086" width="12.85546875" style="15" bestFit="1" customWidth="1"/>
    <col min="14087" max="14087" width="14" style="15" bestFit="1" customWidth="1"/>
    <col min="14088" max="14089" width="12.85546875" style="15" bestFit="1" customWidth="1"/>
    <col min="14090" max="14090" width="14" style="15" bestFit="1" customWidth="1"/>
    <col min="14091" max="14092" width="12.85546875" style="15" bestFit="1" customWidth="1"/>
    <col min="14093" max="14093" width="14" style="15" bestFit="1" customWidth="1"/>
    <col min="14094" max="14094" width="14.42578125" style="15" bestFit="1" customWidth="1"/>
    <col min="14095" max="14336" width="9.140625" style="15"/>
    <col min="14337" max="14337" width="14.42578125" style="15" customWidth="1"/>
    <col min="14338" max="14338" width="14" style="15" bestFit="1" customWidth="1"/>
    <col min="14339" max="14339" width="12.85546875" style="15" bestFit="1" customWidth="1"/>
    <col min="14340" max="14340" width="14" style="15" bestFit="1" customWidth="1"/>
    <col min="14341" max="14342" width="12.85546875" style="15" bestFit="1" customWidth="1"/>
    <col min="14343" max="14343" width="14" style="15" bestFit="1" customWidth="1"/>
    <col min="14344" max="14345" width="12.85546875" style="15" bestFit="1" customWidth="1"/>
    <col min="14346" max="14346" width="14" style="15" bestFit="1" customWidth="1"/>
    <col min="14347" max="14348" width="12.85546875" style="15" bestFit="1" customWidth="1"/>
    <col min="14349" max="14349" width="14" style="15" bestFit="1" customWidth="1"/>
    <col min="14350" max="14350" width="14.42578125" style="15" bestFit="1" customWidth="1"/>
    <col min="14351" max="14592" width="9.140625" style="15"/>
    <col min="14593" max="14593" width="14.42578125" style="15" customWidth="1"/>
    <col min="14594" max="14594" width="14" style="15" bestFit="1" customWidth="1"/>
    <col min="14595" max="14595" width="12.85546875" style="15" bestFit="1" customWidth="1"/>
    <col min="14596" max="14596" width="14" style="15" bestFit="1" customWidth="1"/>
    <col min="14597" max="14598" width="12.85546875" style="15" bestFit="1" customWidth="1"/>
    <col min="14599" max="14599" width="14" style="15" bestFit="1" customWidth="1"/>
    <col min="14600" max="14601" width="12.85546875" style="15" bestFit="1" customWidth="1"/>
    <col min="14602" max="14602" width="14" style="15" bestFit="1" customWidth="1"/>
    <col min="14603" max="14604" width="12.85546875" style="15" bestFit="1" customWidth="1"/>
    <col min="14605" max="14605" width="14" style="15" bestFit="1" customWidth="1"/>
    <col min="14606" max="14606" width="14.42578125" style="15" bestFit="1" customWidth="1"/>
    <col min="14607" max="14848" width="9.140625" style="15"/>
    <col min="14849" max="14849" width="14.42578125" style="15" customWidth="1"/>
    <col min="14850" max="14850" width="14" style="15" bestFit="1" customWidth="1"/>
    <col min="14851" max="14851" width="12.85546875" style="15" bestFit="1" customWidth="1"/>
    <col min="14852" max="14852" width="14" style="15" bestFit="1" customWidth="1"/>
    <col min="14853" max="14854" width="12.85546875" style="15" bestFit="1" customWidth="1"/>
    <col min="14855" max="14855" width="14" style="15" bestFit="1" customWidth="1"/>
    <col min="14856" max="14857" width="12.85546875" style="15" bestFit="1" customWidth="1"/>
    <col min="14858" max="14858" width="14" style="15" bestFit="1" customWidth="1"/>
    <col min="14859" max="14860" width="12.85546875" style="15" bestFit="1" customWidth="1"/>
    <col min="14861" max="14861" width="14" style="15" bestFit="1" customWidth="1"/>
    <col min="14862" max="14862" width="14.42578125" style="15" bestFit="1" customWidth="1"/>
    <col min="14863" max="15104" width="9.140625" style="15"/>
    <col min="15105" max="15105" width="14.42578125" style="15" customWidth="1"/>
    <col min="15106" max="15106" width="14" style="15" bestFit="1" customWidth="1"/>
    <col min="15107" max="15107" width="12.85546875" style="15" bestFit="1" customWidth="1"/>
    <col min="15108" max="15108" width="14" style="15" bestFit="1" customWidth="1"/>
    <col min="15109" max="15110" width="12.85546875" style="15" bestFit="1" customWidth="1"/>
    <col min="15111" max="15111" width="14" style="15" bestFit="1" customWidth="1"/>
    <col min="15112" max="15113" width="12.85546875" style="15" bestFit="1" customWidth="1"/>
    <col min="15114" max="15114" width="14" style="15" bestFit="1" customWidth="1"/>
    <col min="15115" max="15116" width="12.85546875" style="15" bestFit="1" customWidth="1"/>
    <col min="15117" max="15117" width="14" style="15" bestFit="1" customWidth="1"/>
    <col min="15118" max="15118" width="14.42578125" style="15" bestFit="1" customWidth="1"/>
    <col min="15119" max="15360" width="9.140625" style="15"/>
    <col min="15361" max="15361" width="14.42578125" style="15" customWidth="1"/>
    <col min="15362" max="15362" width="14" style="15" bestFit="1" customWidth="1"/>
    <col min="15363" max="15363" width="12.85546875" style="15" bestFit="1" customWidth="1"/>
    <col min="15364" max="15364" width="14" style="15" bestFit="1" customWidth="1"/>
    <col min="15365" max="15366" width="12.85546875" style="15" bestFit="1" customWidth="1"/>
    <col min="15367" max="15367" width="14" style="15" bestFit="1" customWidth="1"/>
    <col min="15368" max="15369" width="12.85546875" style="15" bestFit="1" customWidth="1"/>
    <col min="15370" max="15370" width="14" style="15" bestFit="1" customWidth="1"/>
    <col min="15371" max="15372" width="12.85546875" style="15" bestFit="1" customWidth="1"/>
    <col min="15373" max="15373" width="14" style="15" bestFit="1" customWidth="1"/>
    <col min="15374" max="15374" width="14.42578125" style="15" bestFit="1" customWidth="1"/>
    <col min="15375" max="15616" width="9.140625" style="15"/>
    <col min="15617" max="15617" width="14.42578125" style="15" customWidth="1"/>
    <col min="15618" max="15618" width="14" style="15" bestFit="1" customWidth="1"/>
    <col min="15619" max="15619" width="12.85546875" style="15" bestFit="1" customWidth="1"/>
    <col min="15620" max="15620" width="14" style="15" bestFit="1" customWidth="1"/>
    <col min="15621" max="15622" width="12.85546875" style="15" bestFit="1" customWidth="1"/>
    <col min="15623" max="15623" width="14" style="15" bestFit="1" customWidth="1"/>
    <col min="15624" max="15625" width="12.85546875" style="15" bestFit="1" customWidth="1"/>
    <col min="15626" max="15626" width="14" style="15" bestFit="1" customWidth="1"/>
    <col min="15627" max="15628" width="12.85546875" style="15" bestFit="1" customWidth="1"/>
    <col min="15629" max="15629" width="14" style="15" bestFit="1" customWidth="1"/>
    <col min="15630" max="15630" width="14.42578125" style="15" bestFit="1" customWidth="1"/>
    <col min="15631" max="15872" width="9.140625" style="15"/>
    <col min="15873" max="15873" width="14.42578125" style="15" customWidth="1"/>
    <col min="15874" max="15874" width="14" style="15" bestFit="1" customWidth="1"/>
    <col min="15875" max="15875" width="12.85546875" style="15" bestFit="1" customWidth="1"/>
    <col min="15876" max="15876" width="14" style="15" bestFit="1" customWidth="1"/>
    <col min="15877" max="15878" width="12.85546875" style="15" bestFit="1" customWidth="1"/>
    <col min="15879" max="15879" width="14" style="15" bestFit="1" customWidth="1"/>
    <col min="15880" max="15881" width="12.85546875" style="15" bestFit="1" customWidth="1"/>
    <col min="15882" max="15882" width="14" style="15" bestFit="1" customWidth="1"/>
    <col min="15883" max="15884" width="12.85546875" style="15" bestFit="1" customWidth="1"/>
    <col min="15885" max="15885" width="14" style="15" bestFit="1" customWidth="1"/>
    <col min="15886" max="15886" width="14.42578125" style="15" bestFit="1" customWidth="1"/>
    <col min="15887" max="16128" width="9.140625" style="15"/>
    <col min="16129" max="16129" width="14.42578125" style="15" customWidth="1"/>
    <col min="16130" max="16130" width="14" style="15" bestFit="1" customWidth="1"/>
    <col min="16131" max="16131" width="12.85546875" style="15" bestFit="1" customWidth="1"/>
    <col min="16132" max="16132" width="14" style="15" bestFit="1" customWidth="1"/>
    <col min="16133" max="16134" width="12.85546875" style="15" bestFit="1" customWidth="1"/>
    <col min="16135" max="16135" width="14" style="15" bestFit="1" customWidth="1"/>
    <col min="16136" max="16137" width="12.85546875" style="15" bestFit="1" customWidth="1"/>
    <col min="16138" max="16138" width="14" style="15" bestFit="1" customWidth="1"/>
    <col min="16139" max="16140" width="12.85546875" style="15" bestFit="1" customWidth="1"/>
    <col min="16141" max="16141" width="14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</row>
    <row r="6" spans="1:14" x14ac:dyDescent="0.2">
      <c r="A6" s="15" t="s">
        <v>10</v>
      </c>
      <c r="B6" s="17">
        <v>0</v>
      </c>
      <c r="C6" s="1">
        <v>0</v>
      </c>
      <c r="D6" s="17">
        <v>86124.5</v>
      </c>
      <c r="E6" s="17">
        <v>0</v>
      </c>
      <c r="F6" s="17">
        <v>0</v>
      </c>
      <c r="G6" s="5">
        <v>74872.600000000006</v>
      </c>
      <c r="H6" s="17">
        <v>0</v>
      </c>
      <c r="I6" s="17">
        <v>0</v>
      </c>
      <c r="J6" s="17">
        <v>85914.95</v>
      </c>
      <c r="K6" s="17">
        <v>0</v>
      </c>
      <c r="L6" s="17">
        <v>0</v>
      </c>
      <c r="M6" s="17">
        <v>110863.5</v>
      </c>
      <c r="N6" s="17">
        <f>SUM(B6:M6)</f>
        <v>357775.55</v>
      </c>
    </row>
    <row r="7" spans="1:14" x14ac:dyDescent="0.2">
      <c r="A7" s="15" t="s">
        <v>11</v>
      </c>
      <c r="B7" s="17">
        <v>0</v>
      </c>
      <c r="C7" s="1">
        <v>0</v>
      </c>
      <c r="D7" s="17">
        <v>23904.1</v>
      </c>
      <c r="E7" s="17">
        <v>0</v>
      </c>
      <c r="F7" s="17">
        <v>0</v>
      </c>
      <c r="G7" s="5">
        <v>24737.9</v>
      </c>
      <c r="H7" s="17">
        <v>0</v>
      </c>
      <c r="I7" s="17">
        <v>0</v>
      </c>
      <c r="J7" s="17">
        <v>31499.05</v>
      </c>
      <c r="K7" s="17">
        <v>0</v>
      </c>
      <c r="L7" s="17">
        <v>0</v>
      </c>
      <c r="M7" s="17">
        <v>40960.15</v>
      </c>
      <c r="N7" s="17">
        <f t="shared" ref="N7:N22" si="0">SUM(B7:M7)</f>
        <v>121101.20000000001</v>
      </c>
    </row>
    <row r="8" spans="1:14" x14ac:dyDescent="0.2">
      <c r="A8" s="15" t="s">
        <v>12</v>
      </c>
      <c r="B8" s="17">
        <v>0</v>
      </c>
      <c r="C8" s="1">
        <v>0</v>
      </c>
      <c r="D8" s="17">
        <v>6162284.1299999999</v>
      </c>
      <c r="E8" s="17">
        <v>0</v>
      </c>
      <c r="F8" s="17">
        <v>0</v>
      </c>
      <c r="G8" s="5">
        <v>6213542.4299999997</v>
      </c>
      <c r="H8" s="17">
        <v>0</v>
      </c>
      <c r="I8" s="17">
        <v>0</v>
      </c>
      <c r="J8" s="17">
        <v>5099612.66</v>
      </c>
      <c r="K8" s="17">
        <v>0</v>
      </c>
      <c r="L8" s="17">
        <v>0</v>
      </c>
      <c r="M8" s="17">
        <v>6837913.5599999996</v>
      </c>
      <c r="N8" s="17">
        <f t="shared" si="0"/>
        <v>24313352.779999997</v>
      </c>
    </row>
    <row r="9" spans="1:14" x14ac:dyDescent="0.2">
      <c r="A9" s="15" t="s">
        <v>13</v>
      </c>
      <c r="B9" s="17">
        <v>0</v>
      </c>
      <c r="C9" s="1">
        <v>0</v>
      </c>
      <c r="D9" s="17">
        <v>230051.8</v>
      </c>
      <c r="E9" s="17">
        <v>0</v>
      </c>
      <c r="F9" s="17">
        <v>0</v>
      </c>
      <c r="G9" s="5">
        <v>175800.93</v>
      </c>
      <c r="H9" s="17">
        <v>0</v>
      </c>
      <c r="I9" s="17">
        <v>0</v>
      </c>
      <c r="J9" s="17">
        <v>128365.05</v>
      </c>
      <c r="K9" s="17">
        <v>0</v>
      </c>
      <c r="L9" s="17">
        <v>0</v>
      </c>
      <c r="M9" s="17">
        <v>213435.22</v>
      </c>
      <c r="N9" s="17">
        <f t="shared" si="0"/>
        <v>747653</v>
      </c>
    </row>
    <row r="10" spans="1:14" x14ac:dyDescent="0.2">
      <c r="A10" s="15" t="s">
        <v>14</v>
      </c>
      <c r="B10" s="17">
        <v>27370.75</v>
      </c>
      <c r="C10" s="1">
        <v>26054.6</v>
      </c>
      <c r="D10" s="17">
        <v>25462.25</v>
      </c>
      <c r="E10" s="17">
        <v>22237.05</v>
      </c>
      <c r="F10" s="17">
        <v>21106.25</v>
      </c>
      <c r="G10" s="5">
        <v>23884.85</v>
      </c>
      <c r="H10" s="17">
        <v>15409.35</v>
      </c>
      <c r="I10" s="17">
        <v>17042.849999999999</v>
      </c>
      <c r="J10" s="17">
        <v>23127.5</v>
      </c>
      <c r="K10" s="17">
        <v>23034</v>
      </c>
      <c r="L10" s="17">
        <v>30406.75</v>
      </c>
      <c r="M10" s="17">
        <v>25716.35</v>
      </c>
      <c r="N10" s="17">
        <f t="shared" si="0"/>
        <v>280852.55</v>
      </c>
    </row>
    <row r="11" spans="1:14" x14ac:dyDescent="0.2">
      <c r="A11" s="15" t="s">
        <v>15</v>
      </c>
      <c r="B11" s="17">
        <v>0</v>
      </c>
      <c r="C11" s="1">
        <v>0</v>
      </c>
      <c r="D11" s="17">
        <v>485.1</v>
      </c>
      <c r="E11" s="17">
        <v>0</v>
      </c>
      <c r="F11" s="17"/>
      <c r="G11" s="5">
        <v>249.15</v>
      </c>
      <c r="H11" s="17">
        <v>0</v>
      </c>
      <c r="I11" s="17">
        <v>0</v>
      </c>
      <c r="J11" s="17">
        <v>317.35000000000002</v>
      </c>
      <c r="K11" s="17">
        <v>0</v>
      </c>
      <c r="L11" s="17">
        <v>0</v>
      </c>
      <c r="M11" s="17">
        <v>641.85</v>
      </c>
      <c r="N11" s="17">
        <f t="shared" si="0"/>
        <v>1693.4499999999998</v>
      </c>
    </row>
    <row r="12" spans="1:14" x14ac:dyDescent="0.2">
      <c r="A12" s="15" t="s">
        <v>16</v>
      </c>
      <c r="B12" s="17">
        <v>1431.1</v>
      </c>
      <c r="C12" s="1">
        <v>935</v>
      </c>
      <c r="D12" s="17">
        <v>308.55</v>
      </c>
      <c r="E12" s="17">
        <v>501.05</v>
      </c>
      <c r="F12" s="17">
        <v>496.1</v>
      </c>
      <c r="G12" s="5">
        <v>15326.9</v>
      </c>
      <c r="H12" s="17">
        <v>289.3</v>
      </c>
      <c r="I12" s="17">
        <v>102.3</v>
      </c>
      <c r="J12" s="17">
        <v>13.2</v>
      </c>
      <c r="K12" s="17">
        <v>928.4</v>
      </c>
      <c r="L12" s="17">
        <v>198</v>
      </c>
      <c r="M12" s="17">
        <v>476.85</v>
      </c>
      <c r="N12" s="17">
        <f t="shared" si="0"/>
        <v>21006.75</v>
      </c>
    </row>
    <row r="13" spans="1:14" x14ac:dyDescent="0.2">
      <c r="A13" s="15" t="s">
        <v>17</v>
      </c>
      <c r="B13" s="17">
        <v>0</v>
      </c>
      <c r="C13" s="1">
        <v>0</v>
      </c>
      <c r="D13" s="17">
        <v>19226.900000000001</v>
      </c>
      <c r="E13" s="17">
        <v>0</v>
      </c>
      <c r="F13" s="17"/>
      <c r="G13" s="5">
        <v>15634.85</v>
      </c>
      <c r="H13" s="17">
        <v>0</v>
      </c>
      <c r="I13" s="17">
        <v>0</v>
      </c>
      <c r="J13" s="17">
        <v>28195.75</v>
      </c>
      <c r="K13" s="17">
        <v>0</v>
      </c>
      <c r="L13" s="17">
        <v>0</v>
      </c>
      <c r="M13" s="17">
        <v>26075.5</v>
      </c>
      <c r="N13" s="17">
        <f t="shared" si="0"/>
        <v>89133</v>
      </c>
    </row>
    <row r="14" spans="1:14" x14ac:dyDescent="0.2">
      <c r="A14" s="15" t="s">
        <v>18</v>
      </c>
      <c r="B14" s="17">
        <v>1406.35</v>
      </c>
      <c r="C14" s="1">
        <v>1568.05</v>
      </c>
      <c r="D14" s="17">
        <v>1568.05</v>
      </c>
      <c r="E14" s="17">
        <v>943.8</v>
      </c>
      <c r="F14" s="17">
        <v>1301.3</v>
      </c>
      <c r="G14" s="5">
        <v>1852.4</v>
      </c>
      <c r="H14" s="17">
        <v>919.05</v>
      </c>
      <c r="I14" s="17">
        <v>2941.4</v>
      </c>
      <c r="J14" s="17">
        <v>2373.8000000000002</v>
      </c>
      <c r="K14" s="17">
        <v>2307.25</v>
      </c>
      <c r="L14" s="17">
        <v>7373.3</v>
      </c>
      <c r="M14" s="17">
        <v>2226.9499999999998</v>
      </c>
      <c r="N14" s="17">
        <f t="shared" si="0"/>
        <v>26781.7</v>
      </c>
    </row>
    <row r="15" spans="1:14" x14ac:dyDescent="0.2">
      <c r="A15" s="15" t="s">
        <v>19</v>
      </c>
      <c r="B15" s="17">
        <v>0</v>
      </c>
      <c r="C15" s="1">
        <v>0</v>
      </c>
      <c r="D15" s="17">
        <v>4071.65</v>
      </c>
      <c r="E15" s="17">
        <v>0</v>
      </c>
      <c r="F15" s="17"/>
      <c r="G15" s="5">
        <v>5253.6</v>
      </c>
      <c r="H15" s="17">
        <v>0</v>
      </c>
      <c r="I15" s="17">
        <v>0</v>
      </c>
      <c r="J15" s="17">
        <v>7018</v>
      </c>
      <c r="K15" s="17">
        <v>0</v>
      </c>
      <c r="L15" s="17">
        <v>0</v>
      </c>
      <c r="M15" s="17">
        <v>9262.5499999999993</v>
      </c>
      <c r="N15" s="17">
        <f t="shared" si="0"/>
        <v>25605.8</v>
      </c>
    </row>
    <row r="16" spans="1:14" x14ac:dyDescent="0.2">
      <c r="A16" s="15" t="s">
        <v>20</v>
      </c>
      <c r="B16" s="17">
        <v>41966.65</v>
      </c>
      <c r="C16" s="1">
        <v>29659.85</v>
      </c>
      <c r="D16" s="17">
        <v>30729.05</v>
      </c>
      <c r="E16" s="17">
        <v>32996.699999999997</v>
      </c>
      <c r="F16" s="17">
        <v>30615.75</v>
      </c>
      <c r="G16" s="5">
        <v>34991.550000000003</v>
      </c>
      <c r="H16" s="17">
        <v>24520.65</v>
      </c>
      <c r="I16" s="17">
        <v>26040.3</v>
      </c>
      <c r="J16" s="17">
        <v>33236.5</v>
      </c>
      <c r="K16" s="17">
        <v>54186.55</v>
      </c>
      <c r="L16" s="17">
        <v>46240.15</v>
      </c>
      <c r="M16" s="17">
        <v>58498</v>
      </c>
      <c r="N16" s="17">
        <f t="shared" si="0"/>
        <v>443681.7</v>
      </c>
    </row>
    <row r="17" spans="1:14" x14ac:dyDescent="0.2">
      <c r="A17" s="15" t="s">
        <v>21</v>
      </c>
      <c r="B17" s="17">
        <v>0</v>
      </c>
      <c r="C17" s="1">
        <v>0</v>
      </c>
      <c r="D17" s="17">
        <v>2248.4</v>
      </c>
      <c r="E17" s="17">
        <v>0</v>
      </c>
      <c r="F17" s="17"/>
      <c r="G17" s="5">
        <v>2494.25</v>
      </c>
      <c r="H17" s="17">
        <v>0</v>
      </c>
      <c r="I17" s="17">
        <v>0</v>
      </c>
      <c r="J17" s="17">
        <v>2002.55</v>
      </c>
      <c r="K17" s="17">
        <v>0</v>
      </c>
      <c r="L17" s="17">
        <v>0</v>
      </c>
      <c r="M17" s="17">
        <v>9621.15</v>
      </c>
      <c r="N17" s="17">
        <f t="shared" si="0"/>
        <v>16366.349999999999</v>
      </c>
    </row>
    <row r="18" spans="1:14" x14ac:dyDescent="0.2">
      <c r="A18" s="15" t="s">
        <v>22</v>
      </c>
      <c r="B18" s="17">
        <v>0</v>
      </c>
      <c r="C18" s="1">
        <v>0</v>
      </c>
      <c r="D18" s="17">
        <v>56460.25</v>
      </c>
      <c r="E18" s="17">
        <v>0</v>
      </c>
      <c r="F18" s="17"/>
      <c r="G18" s="5">
        <v>58984.75</v>
      </c>
      <c r="H18" s="17">
        <v>0</v>
      </c>
      <c r="I18" s="17">
        <v>0</v>
      </c>
      <c r="J18" s="17">
        <v>68549.8</v>
      </c>
      <c r="K18" s="17">
        <v>0</v>
      </c>
      <c r="L18" s="17">
        <v>0</v>
      </c>
      <c r="M18" s="17">
        <v>67464.100000000006</v>
      </c>
      <c r="N18" s="17">
        <f t="shared" si="0"/>
        <v>251458.9</v>
      </c>
    </row>
    <row r="19" spans="1:14" x14ac:dyDescent="0.2">
      <c r="A19" s="15" t="s">
        <v>23</v>
      </c>
      <c r="B19" s="17">
        <v>0</v>
      </c>
      <c r="C19" s="1">
        <v>0</v>
      </c>
      <c r="D19" s="17">
        <v>6768.3</v>
      </c>
      <c r="E19" s="17">
        <v>0</v>
      </c>
      <c r="F19" s="17"/>
      <c r="G19" s="5">
        <v>8448</v>
      </c>
      <c r="H19" s="17">
        <v>0</v>
      </c>
      <c r="I19" s="17">
        <v>0</v>
      </c>
      <c r="J19" s="17">
        <v>4305.3999999999996</v>
      </c>
      <c r="K19" s="17">
        <v>0</v>
      </c>
      <c r="L19" s="17">
        <v>0</v>
      </c>
      <c r="M19" s="17">
        <v>4796.55</v>
      </c>
      <c r="N19" s="17">
        <f t="shared" si="0"/>
        <v>24318.249999999996</v>
      </c>
    </row>
    <row r="20" spans="1:14" x14ac:dyDescent="0.2">
      <c r="A20" s="15" t="s">
        <v>24</v>
      </c>
      <c r="B20" s="17">
        <v>0</v>
      </c>
      <c r="C20" s="1">
        <v>0</v>
      </c>
      <c r="D20" s="17">
        <v>31893.200000000001</v>
      </c>
      <c r="E20" s="17">
        <v>0</v>
      </c>
      <c r="F20" s="17"/>
      <c r="G20" s="5">
        <v>5853.5400000000009</v>
      </c>
      <c r="H20" s="17">
        <v>0</v>
      </c>
      <c r="I20" s="17">
        <v>0</v>
      </c>
      <c r="J20" s="17">
        <v>5137.3200000000006</v>
      </c>
      <c r="K20" s="17">
        <v>0</v>
      </c>
      <c r="L20" s="17">
        <v>0</v>
      </c>
      <c r="M20" s="17">
        <v>4885.0899999999992</v>
      </c>
      <c r="N20" s="17">
        <f t="shared" si="0"/>
        <v>47769.15</v>
      </c>
    </row>
    <row r="21" spans="1:14" x14ac:dyDescent="0.2">
      <c r="A21" s="15" t="s">
        <v>25</v>
      </c>
      <c r="B21" s="17">
        <v>446024.7</v>
      </c>
      <c r="C21" s="1">
        <v>487743.85</v>
      </c>
      <c r="D21" s="17">
        <v>539481.25</v>
      </c>
      <c r="E21" s="17">
        <v>517366.85</v>
      </c>
      <c r="F21" s="17">
        <v>355624.5</v>
      </c>
      <c r="G21" s="5">
        <v>436552.05</v>
      </c>
      <c r="H21" s="17">
        <v>445687.55</v>
      </c>
      <c r="I21" s="17">
        <v>379401</v>
      </c>
      <c r="J21" s="17">
        <v>409793.45</v>
      </c>
      <c r="K21" s="17">
        <v>364627.45</v>
      </c>
      <c r="L21" s="17">
        <v>637755.25</v>
      </c>
      <c r="M21" s="17">
        <v>542174.05000000005</v>
      </c>
      <c r="N21" s="17">
        <f t="shared" si="0"/>
        <v>5562231.9499999993</v>
      </c>
    </row>
    <row r="22" spans="1:14" x14ac:dyDescent="0.2">
      <c r="A22" s="15" t="s">
        <v>26</v>
      </c>
      <c r="B22" s="17">
        <v>0</v>
      </c>
      <c r="C22" s="17">
        <v>0</v>
      </c>
      <c r="D22" s="17">
        <v>10811.35</v>
      </c>
      <c r="E22" s="17">
        <v>0</v>
      </c>
      <c r="F22" s="17"/>
      <c r="G22" s="24">
        <v>9904.4</v>
      </c>
      <c r="H22" s="17">
        <v>0</v>
      </c>
      <c r="I22" s="17">
        <v>0</v>
      </c>
      <c r="J22" s="17">
        <v>21086.45</v>
      </c>
      <c r="K22" s="17">
        <v>0</v>
      </c>
      <c r="L22" s="17">
        <v>0</v>
      </c>
      <c r="M22" s="17">
        <v>7386.5</v>
      </c>
      <c r="N22" s="17">
        <f t="shared" si="0"/>
        <v>49188.7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3.5" thickBot="1" x14ac:dyDescent="0.25">
      <c r="A24" s="15" t="s">
        <v>9</v>
      </c>
      <c r="B24" s="45">
        <f>SUM(B6:B23)</f>
        <v>518199.55000000005</v>
      </c>
      <c r="C24" s="45">
        <f t="shared" ref="C24:M24" si="1">SUM(C6:C23)</f>
        <v>545961.35</v>
      </c>
      <c r="D24" s="45">
        <f t="shared" si="1"/>
        <v>7231878.8299999991</v>
      </c>
      <c r="E24" s="45">
        <f t="shared" si="1"/>
        <v>574045.44999999995</v>
      </c>
      <c r="F24" s="45">
        <f t="shared" si="1"/>
        <v>409143.9</v>
      </c>
      <c r="G24" s="45">
        <f t="shared" si="1"/>
        <v>7108384.1499999994</v>
      </c>
      <c r="H24" s="45">
        <f t="shared" si="1"/>
        <v>486825.9</v>
      </c>
      <c r="I24" s="45">
        <f t="shared" si="1"/>
        <v>425527.85</v>
      </c>
      <c r="J24" s="45">
        <f t="shared" si="1"/>
        <v>5950548.7800000003</v>
      </c>
      <c r="K24" s="45">
        <f t="shared" si="1"/>
        <v>445083.65</v>
      </c>
      <c r="L24" s="45">
        <f t="shared" si="1"/>
        <v>721973.45</v>
      </c>
      <c r="M24" s="45">
        <f t="shared" si="1"/>
        <v>7962397.9199999981</v>
      </c>
      <c r="N24" s="45">
        <f>SUM(N6:N22)</f>
        <v>32379970.779999994</v>
      </c>
    </row>
    <row r="25" spans="1:14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</sheetData>
  <printOptions horizontalCentered="1"/>
  <pageMargins left="0" right="0" top="0.5" bottom="0.5" header="0.5" footer="0.5"/>
  <pageSetup paperSize="5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workbookViewId="0">
      <selection activeCell="A39" sqref="A39"/>
    </sheetView>
  </sheetViews>
  <sheetFormatPr defaultRowHeight="12.75" x14ac:dyDescent="0.2"/>
  <cols>
    <col min="1" max="1" width="14.140625" style="15" customWidth="1"/>
    <col min="2" max="12" width="14" style="15" bestFit="1" customWidth="1"/>
    <col min="13" max="13" width="13.85546875" style="15" bestFit="1" customWidth="1"/>
    <col min="14" max="14" width="15" style="15" bestFit="1" customWidth="1"/>
    <col min="15" max="256" width="9.140625" style="15"/>
    <col min="257" max="257" width="14.140625" style="15" customWidth="1"/>
    <col min="258" max="268" width="14" style="15" bestFit="1" customWidth="1"/>
    <col min="269" max="269" width="13.85546875" style="15" bestFit="1" customWidth="1"/>
    <col min="270" max="270" width="15" style="15" bestFit="1" customWidth="1"/>
    <col min="271" max="512" width="9.140625" style="15"/>
    <col min="513" max="513" width="14.140625" style="15" customWidth="1"/>
    <col min="514" max="524" width="14" style="15" bestFit="1" customWidth="1"/>
    <col min="525" max="525" width="13.85546875" style="15" bestFit="1" customWidth="1"/>
    <col min="526" max="526" width="15" style="15" bestFit="1" customWidth="1"/>
    <col min="527" max="768" width="9.140625" style="15"/>
    <col min="769" max="769" width="14.140625" style="15" customWidth="1"/>
    <col min="770" max="780" width="14" style="15" bestFit="1" customWidth="1"/>
    <col min="781" max="781" width="13.85546875" style="15" bestFit="1" customWidth="1"/>
    <col min="782" max="782" width="15" style="15" bestFit="1" customWidth="1"/>
    <col min="783" max="1024" width="9.140625" style="15"/>
    <col min="1025" max="1025" width="14.140625" style="15" customWidth="1"/>
    <col min="1026" max="1036" width="14" style="15" bestFit="1" customWidth="1"/>
    <col min="1037" max="1037" width="13.85546875" style="15" bestFit="1" customWidth="1"/>
    <col min="1038" max="1038" width="15" style="15" bestFit="1" customWidth="1"/>
    <col min="1039" max="1280" width="9.140625" style="15"/>
    <col min="1281" max="1281" width="14.140625" style="15" customWidth="1"/>
    <col min="1282" max="1292" width="14" style="15" bestFit="1" customWidth="1"/>
    <col min="1293" max="1293" width="13.85546875" style="15" bestFit="1" customWidth="1"/>
    <col min="1294" max="1294" width="15" style="15" bestFit="1" customWidth="1"/>
    <col min="1295" max="1536" width="9.140625" style="15"/>
    <col min="1537" max="1537" width="14.140625" style="15" customWidth="1"/>
    <col min="1538" max="1548" width="14" style="15" bestFit="1" customWidth="1"/>
    <col min="1549" max="1549" width="13.85546875" style="15" bestFit="1" customWidth="1"/>
    <col min="1550" max="1550" width="15" style="15" bestFit="1" customWidth="1"/>
    <col min="1551" max="1792" width="9.140625" style="15"/>
    <col min="1793" max="1793" width="14.140625" style="15" customWidth="1"/>
    <col min="1794" max="1804" width="14" style="15" bestFit="1" customWidth="1"/>
    <col min="1805" max="1805" width="13.85546875" style="15" bestFit="1" customWidth="1"/>
    <col min="1806" max="1806" width="15" style="15" bestFit="1" customWidth="1"/>
    <col min="1807" max="2048" width="9.140625" style="15"/>
    <col min="2049" max="2049" width="14.140625" style="15" customWidth="1"/>
    <col min="2050" max="2060" width="14" style="15" bestFit="1" customWidth="1"/>
    <col min="2061" max="2061" width="13.85546875" style="15" bestFit="1" customWidth="1"/>
    <col min="2062" max="2062" width="15" style="15" bestFit="1" customWidth="1"/>
    <col min="2063" max="2304" width="9.140625" style="15"/>
    <col min="2305" max="2305" width="14.140625" style="15" customWidth="1"/>
    <col min="2306" max="2316" width="14" style="15" bestFit="1" customWidth="1"/>
    <col min="2317" max="2317" width="13.85546875" style="15" bestFit="1" customWidth="1"/>
    <col min="2318" max="2318" width="15" style="15" bestFit="1" customWidth="1"/>
    <col min="2319" max="2560" width="9.140625" style="15"/>
    <col min="2561" max="2561" width="14.140625" style="15" customWidth="1"/>
    <col min="2562" max="2572" width="14" style="15" bestFit="1" customWidth="1"/>
    <col min="2573" max="2573" width="13.85546875" style="15" bestFit="1" customWidth="1"/>
    <col min="2574" max="2574" width="15" style="15" bestFit="1" customWidth="1"/>
    <col min="2575" max="2816" width="9.140625" style="15"/>
    <col min="2817" max="2817" width="14.140625" style="15" customWidth="1"/>
    <col min="2818" max="2828" width="14" style="15" bestFit="1" customWidth="1"/>
    <col min="2829" max="2829" width="13.85546875" style="15" bestFit="1" customWidth="1"/>
    <col min="2830" max="2830" width="15" style="15" bestFit="1" customWidth="1"/>
    <col min="2831" max="3072" width="9.140625" style="15"/>
    <col min="3073" max="3073" width="14.140625" style="15" customWidth="1"/>
    <col min="3074" max="3084" width="14" style="15" bestFit="1" customWidth="1"/>
    <col min="3085" max="3085" width="13.85546875" style="15" bestFit="1" customWidth="1"/>
    <col min="3086" max="3086" width="15" style="15" bestFit="1" customWidth="1"/>
    <col min="3087" max="3328" width="9.140625" style="15"/>
    <col min="3329" max="3329" width="14.140625" style="15" customWidth="1"/>
    <col min="3330" max="3340" width="14" style="15" bestFit="1" customWidth="1"/>
    <col min="3341" max="3341" width="13.85546875" style="15" bestFit="1" customWidth="1"/>
    <col min="3342" max="3342" width="15" style="15" bestFit="1" customWidth="1"/>
    <col min="3343" max="3584" width="9.140625" style="15"/>
    <col min="3585" max="3585" width="14.140625" style="15" customWidth="1"/>
    <col min="3586" max="3596" width="14" style="15" bestFit="1" customWidth="1"/>
    <col min="3597" max="3597" width="13.85546875" style="15" bestFit="1" customWidth="1"/>
    <col min="3598" max="3598" width="15" style="15" bestFit="1" customWidth="1"/>
    <col min="3599" max="3840" width="9.140625" style="15"/>
    <col min="3841" max="3841" width="14.140625" style="15" customWidth="1"/>
    <col min="3842" max="3852" width="14" style="15" bestFit="1" customWidth="1"/>
    <col min="3853" max="3853" width="13.85546875" style="15" bestFit="1" customWidth="1"/>
    <col min="3854" max="3854" width="15" style="15" bestFit="1" customWidth="1"/>
    <col min="3855" max="4096" width="9.140625" style="15"/>
    <col min="4097" max="4097" width="14.140625" style="15" customWidth="1"/>
    <col min="4098" max="4108" width="14" style="15" bestFit="1" customWidth="1"/>
    <col min="4109" max="4109" width="13.85546875" style="15" bestFit="1" customWidth="1"/>
    <col min="4110" max="4110" width="15" style="15" bestFit="1" customWidth="1"/>
    <col min="4111" max="4352" width="9.140625" style="15"/>
    <col min="4353" max="4353" width="14.140625" style="15" customWidth="1"/>
    <col min="4354" max="4364" width="14" style="15" bestFit="1" customWidth="1"/>
    <col min="4365" max="4365" width="13.85546875" style="15" bestFit="1" customWidth="1"/>
    <col min="4366" max="4366" width="15" style="15" bestFit="1" customWidth="1"/>
    <col min="4367" max="4608" width="9.140625" style="15"/>
    <col min="4609" max="4609" width="14.140625" style="15" customWidth="1"/>
    <col min="4610" max="4620" width="14" style="15" bestFit="1" customWidth="1"/>
    <col min="4621" max="4621" width="13.85546875" style="15" bestFit="1" customWidth="1"/>
    <col min="4622" max="4622" width="15" style="15" bestFit="1" customWidth="1"/>
    <col min="4623" max="4864" width="9.140625" style="15"/>
    <col min="4865" max="4865" width="14.140625" style="15" customWidth="1"/>
    <col min="4866" max="4876" width="14" style="15" bestFit="1" customWidth="1"/>
    <col min="4877" max="4877" width="13.85546875" style="15" bestFit="1" customWidth="1"/>
    <col min="4878" max="4878" width="15" style="15" bestFit="1" customWidth="1"/>
    <col min="4879" max="5120" width="9.140625" style="15"/>
    <col min="5121" max="5121" width="14.140625" style="15" customWidth="1"/>
    <col min="5122" max="5132" width="14" style="15" bestFit="1" customWidth="1"/>
    <col min="5133" max="5133" width="13.85546875" style="15" bestFit="1" customWidth="1"/>
    <col min="5134" max="5134" width="15" style="15" bestFit="1" customWidth="1"/>
    <col min="5135" max="5376" width="9.140625" style="15"/>
    <col min="5377" max="5377" width="14.140625" style="15" customWidth="1"/>
    <col min="5378" max="5388" width="14" style="15" bestFit="1" customWidth="1"/>
    <col min="5389" max="5389" width="13.85546875" style="15" bestFit="1" customWidth="1"/>
    <col min="5390" max="5390" width="15" style="15" bestFit="1" customWidth="1"/>
    <col min="5391" max="5632" width="9.140625" style="15"/>
    <col min="5633" max="5633" width="14.140625" style="15" customWidth="1"/>
    <col min="5634" max="5644" width="14" style="15" bestFit="1" customWidth="1"/>
    <col min="5645" max="5645" width="13.85546875" style="15" bestFit="1" customWidth="1"/>
    <col min="5646" max="5646" width="15" style="15" bestFit="1" customWidth="1"/>
    <col min="5647" max="5888" width="9.140625" style="15"/>
    <col min="5889" max="5889" width="14.140625" style="15" customWidth="1"/>
    <col min="5890" max="5900" width="14" style="15" bestFit="1" customWidth="1"/>
    <col min="5901" max="5901" width="13.85546875" style="15" bestFit="1" customWidth="1"/>
    <col min="5902" max="5902" width="15" style="15" bestFit="1" customWidth="1"/>
    <col min="5903" max="6144" width="9.140625" style="15"/>
    <col min="6145" max="6145" width="14.140625" style="15" customWidth="1"/>
    <col min="6146" max="6156" width="14" style="15" bestFit="1" customWidth="1"/>
    <col min="6157" max="6157" width="13.85546875" style="15" bestFit="1" customWidth="1"/>
    <col min="6158" max="6158" width="15" style="15" bestFit="1" customWidth="1"/>
    <col min="6159" max="6400" width="9.140625" style="15"/>
    <col min="6401" max="6401" width="14.140625" style="15" customWidth="1"/>
    <col min="6402" max="6412" width="14" style="15" bestFit="1" customWidth="1"/>
    <col min="6413" max="6413" width="13.85546875" style="15" bestFit="1" customWidth="1"/>
    <col min="6414" max="6414" width="15" style="15" bestFit="1" customWidth="1"/>
    <col min="6415" max="6656" width="9.140625" style="15"/>
    <col min="6657" max="6657" width="14.140625" style="15" customWidth="1"/>
    <col min="6658" max="6668" width="14" style="15" bestFit="1" customWidth="1"/>
    <col min="6669" max="6669" width="13.85546875" style="15" bestFit="1" customWidth="1"/>
    <col min="6670" max="6670" width="15" style="15" bestFit="1" customWidth="1"/>
    <col min="6671" max="6912" width="9.140625" style="15"/>
    <col min="6913" max="6913" width="14.140625" style="15" customWidth="1"/>
    <col min="6914" max="6924" width="14" style="15" bestFit="1" customWidth="1"/>
    <col min="6925" max="6925" width="13.85546875" style="15" bestFit="1" customWidth="1"/>
    <col min="6926" max="6926" width="15" style="15" bestFit="1" customWidth="1"/>
    <col min="6927" max="7168" width="9.140625" style="15"/>
    <col min="7169" max="7169" width="14.140625" style="15" customWidth="1"/>
    <col min="7170" max="7180" width="14" style="15" bestFit="1" customWidth="1"/>
    <col min="7181" max="7181" width="13.85546875" style="15" bestFit="1" customWidth="1"/>
    <col min="7182" max="7182" width="15" style="15" bestFit="1" customWidth="1"/>
    <col min="7183" max="7424" width="9.140625" style="15"/>
    <col min="7425" max="7425" width="14.140625" style="15" customWidth="1"/>
    <col min="7426" max="7436" width="14" style="15" bestFit="1" customWidth="1"/>
    <col min="7437" max="7437" width="13.85546875" style="15" bestFit="1" customWidth="1"/>
    <col min="7438" max="7438" width="15" style="15" bestFit="1" customWidth="1"/>
    <col min="7439" max="7680" width="9.140625" style="15"/>
    <col min="7681" max="7681" width="14.140625" style="15" customWidth="1"/>
    <col min="7682" max="7692" width="14" style="15" bestFit="1" customWidth="1"/>
    <col min="7693" max="7693" width="13.85546875" style="15" bestFit="1" customWidth="1"/>
    <col min="7694" max="7694" width="15" style="15" bestFit="1" customWidth="1"/>
    <col min="7695" max="7936" width="9.140625" style="15"/>
    <col min="7937" max="7937" width="14.140625" style="15" customWidth="1"/>
    <col min="7938" max="7948" width="14" style="15" bestFit="1" customWidth="1"/>
    <col min="7949" max="7949" width="13.85546875" style="15" bestFit="1" customWidth="1"/>
    <col min="7950" max="7950" width="15" style="15" bestFit="1" customWidth="1"/>
    <col min="7951" max="8192" width="9.140625" style="15"/>
    <col min="8193" max="8193" width="14.140625" style="15" customWidth="1"/>
    <col min="8194" max="8204" width="14" style="15" bestFit="1" customWidth="1"/>
    <col min="8205" max="8205" width="13.85546875" style="15" bestFit="1" customWidth="1"/>
    <col min="8206" max="8206" width="15" style="15" bestFit="1" customWidth="1"/>
    <col min="8207" max="8448" width="9.140625" style="15"/>
    <col min="8449" max="8449" width="14.140625" style="15" customWidth="1"/>
    <col min="8450" max="8460" width="14" style="15" bestFit="1" customWidth="1"/>
    <col min="8461" max="8461" width="13.85546875" style="15" bestFit="1" customWidth="1"/>
    <col min="8462" max="8462" width="15" style="15" bestFit="1" customWidth="1"/>
    <col min="8463" max="8704" width="9.140625" style="15"/>
    <col min="8705" max="8705" width="14.140625" style="15" customWidth="1"/>
    <col min="8706" max="8716" width="14" style="15" bestFit="1" customWidth="1"/>
    <col min="8717" max="8717" width="13.85546875" style="15" bestFit="1" customWidth="1"/>
    <col min="8718" max="8718" width="15" style="15" bestFit="1" customWidth="1"/>
    <col min="8719" max="8960" width="9.140625" style="15"/>
    <col min="8961" max="8961" width="14.140625" style="15" customWidth="1"/>
    <col min="8962" max="8972" width="14" style="15" bestFit="1" customWidth="1"/>
    <col min="8973" max="8973" width="13.85546875" style="15" bestFit="1" customWidth="1"/>
    <col min="8974" max="8974" width="15" style="15" bestFit="1" customWidth="1"/>
    <col min="8975" max="9216" width="9.140625" style="15"/>
    <col min="9217" max="9217" width="14.140625" style="15" customWidth="1"/>
    <col min="9218" max="9228" width="14" style="15" bestFit="1" customWidth="1"/>
    <col min="9229" max="9229" width="13.85546875" style="15" bestFit="1" customWidth="1"/>
    <col min="9230" max="9230" width="15" style="15" bestFit="1" customWidth="1"/>
    <col min="9231" max="9472" width="9.140625" style="15"/>
    <col min="9473" max="9473" width="14.140625" style="15" customWidth="1"/>
    <col min="9474" max="9484" width="14" style="15" bestFit="1" customWidth="1"/>
    <col min="9485" max="9485" width="13.85546875" style="15" bestFit="1" customWidth="1"/>
    <col min="9486" max="9486" width="15" style="15" bestFit="1" customWidth="1"/>
    <col min="9487" max="9728" width="9.140625" style="15"/>
    <col min="9729" max="9729" width="14.140625" style="15" customWidth="1"/>
    <col min="9730" max="9740" width="14" style="15" bestFit="1" customWidth="1"/>
    <col min="9741" max="9741" width="13.85546875" style="15" bestFit="1" customWidth="1"/>
    <col min="9742" max="9742" width="15" style="15" bestFit="1" customWidth="1"/>
    <col min="9743" max="9984" width="9.140625" style="15"/>
    <col min="9985" max="9985" width="14.140625" style="15" customWidth="1"/>
    <col min="9986" max="9996" width="14" style="15" bestFit="1" customWidth="1"/>
    <col min="9997" max="9997" width="13.85546875" style="15" bestFit="1" customWidth="1"/>
    <col min="9998" max="9998" width="15" style="15" bestFit="1" customWidth="1"/>
    <col min="9999" max="10240" width="9.140625" style="15"/>
    <col min="10241" max="10241" width="14.140625" style="15" customWidth="1"/>
    <col min="10242" max="10252" width="14" style="15" bestFit="1" customWidth="1"/>
    <col min="10253" max="10253" width="13.85546875" style="15" bestFit="1" customWidth="1"/>
    <col min="10254" max="10254" width="15" style="15" bestFit="1" customWidth="1"/>
    <col min="10255" max="10496" width="9.140625" style="15"/>
    <col min="10497" max="10497" width="14.140625" style="15" customWidth="1"/>
    <col min="10498" max="10508" width="14" style="15" bestFit="1" customWidth="1"/>
    <col min="10509" max="10509" width="13.85546875" style="15" bestFit="1" customWidth="1"/>
    <col min="10510" max="10510" width="15" style="15" bestFit="1" customWidth="1"/>
    <col min="10511" max="10752" width="9.140625" style="15"/>
    <col min="10753" max="10753" width="14.140625" style="15" customWidth="1"/>
    <col min="10754" max="10764" width="14" style="15" bestFit="1" customWidth="1"/>
    <col min="10765" max="10765" width="13.85546875" style="15" bestFit="1" customWidth="1"/>
    <col min="10766" max="10766" width="15" style="15" bestFit="1" customWidth="1"/>
    <col min="10767" max="11008" width="9.140625" style="15"/>
    <col min="11009" max="11009" width="14.140625" style="15" customWidth="1"/>
    <col min="11010" max="11020" width="14" style="15" bestFit="1" customWidth="1"/>
    <col min="11021" max="11021" width="13.85546875" style="15" bestFit="1" customWidth="1"/>
    <col min="11022" max="11022" width="15" style="15" bestFit="1" customWidth="1"/>
    <col min="11023" max="11264" width="9.140625" style="15"/>
    <col min="11265" max="11265" width="14.140625" style="15" customWidth="1"/>
    <col min="11266" max="11276" width="14" style="15" bestFit="1" customWidth="1"/>
    <col min="11277" max="11277" width="13.85546875" style="15" bestFit="1" customWidth="1"/>
    <col min="11278" max="11278" width="15" style="15" bestFit="1" customWidth="1"/>
    <col min="11279" max="11520" width="9.140625" style="15"/>
    <col min="11521" max="11521" width="14.140625" style="15" customWidth="1"/>
    <col min="11522" max="11532" width="14" style="15" bestFit="1" customWidth="1"/>
    <col min="11533" max="11533" width="13.85546875" style="15" bestFit="1" customWidth="1"/>
    <col min="11534" max="11534" width="15" style="15" bestFit="1" customWidth="1"/>
    <col min="11535" max="11776" width="9.140625" style="15"/>
    <col min="11777" max="11777" width="14.140625" style="15" customWidth="1"/>
    <col min="11778" max="11788" width="14" style="15" bestFit="1" customWidth="1"/>
    <col min="11789" max="11789" width="13.85546875" style="15" bestFit="1" customWidth="1"/>
    <col min="11790" max="11790" width="15" style="15" bestFit="1" customWidth="1"/>
    <col min="11791" max="12032" width="9.140625" style="15"/>
    <col min="12033" max="12033" width="14.140625" style="15" customWidth="1"/>
    <col min="12034" max="12044" width="14" style="15" bestFit="1" customWidth="1"/>
    <col min="12045" max="12045" width="13.85546875" style="15" bestFit="1" customWidth="1"/>
    <col min="12046" max="12046" width="15" style="15" bestFit="1" customWidth="1"/>
    <col min="12047" max="12288" width="9.140625" style="15"/>
    <col min="12289" max="12289" width="14.140625" style="15" customWidth="1"/>
    <col min="12290" max="12300" width="14" style="15" bestFit="1" customWidth="1"/>
    <col min="12301" max="12301" width="13.85546875" style="15" bestFit="1" customWidth="1"/>
    <col min="12302" max="12302" width="15" style="15" bestFit="1" customWidth="1"/>
    <col min="12303" max="12544" width="9.140625" style="15"/>
    <col min="12545" max="12545" width="14.140625" style="15" customWidth="1"/>
    <col min="12546" max="12556" width="14" style="15" bestFit="1" customWidth="1"/>
    <col min="12557" max="12557" width="13.85546875" style="15" bestFit="1" customWidth="1"/>
    <col min="12558" max="12558" width="15" style="15" bestFit="1" customWidth="1"/>
    <col min="12559" max="12800" width="9.140625" style="15"/>
    <col min="12801" max="12801" width="14.140625" style="15" customWidth="1"/>
    <col min="12802" max="12812" width="14" style="15" bestFit="1" customWidth="1"/>
    <col min="12813" max="12813" width="13.85546875" style="15" bestFit="1" customWidth="1"/>
    <col min="12814" max="12814" width="15" style="15" bestFit="1" customWidth="1"/>
    <col min="12815" max="13056" width="9.140625" style="15"/>
    <col min="13057" max="13057" width="14.140625" style="15" customWidth="1"/>
    <col min="13058" max="13068" width="14" style="15" bestFit="1" customWidth="1"/>
    <col min="13069" max="13069" width="13.85546875" style="15" bestFit="1" customWidth="1"/>
    <col min="13070" max="13070" width="15" style="15" bestFit="1" customWidth="1"/>
    <col min="13071" max="13312" width="9.140625" style="15"/>
    <col min="13313" max="13313" width="14.140625" style="15" customWidth="1"/>
    <col min="13314" max="13324" width="14" style="15" bestFit="1" customWidth="1"/>
    <col min="13325" max="13325" width="13.85546875" style="15" bestFit="1" customWidth="1"/>
    <col min="13326" max="13326" width="15" style="15" bestFit="1" customWidth="1"/>
    <col min="13327" max="13568" width="9.140625" style="15"/>
    <col min="13569" max="13569" width="14.140625" style="15" customWidth="1"/>
    <col min="13570" max="13580" width="14" style="15" bestFit="1" customWidth="1"/>
    <col min="13581" max="13581" width="13.85546875" style="15" bestFit="1" customWidth="1"/>
    <col min="13582" max="13582" width="15" style="15" bestFit="1" customWidth="1"/>
    <col min="13583" max="13824" width="9.140625" style="15"/>
    <col min="13825" max="13825" width="14.140625" style="15" customWidth="1"/>
    <col min="13826" max="13836" width="14" style="15" bestFit="1" customWidth="1"/>
    <col min="13837" max="13837" width="13.85546875" style="15" bestFit="1" customWidth="1"/>
    <col min="13838" max="13838" width="15" style="15" bestFit="1" customWidth="1"/>
    <col min="13839" max="14080" width="9.140625" style="15"/>
    <col min="14081" max="14081" width="14.140625" style="15" customWidth="1"/>
    <col min="14082" max="14092" width="14" style="15" bestFit="1" customWidth="1"/>
    <col min="14093" max="14093" width="13.85546875" style="15" bestFit="1" customWidth="1"/>
    <col min="14094" max="14094" width="15" style="15" bestFit="1" customWidth="1"/>
    <col min="14095" max="14336" width="9.140625" style="15"/>
    <col min="14337" max="14337" width="14.140625" style="15" customWidth="1"/>
    <col min="14338" max="14348" width="14" style="15" bestFit="1" customWidth="1"/>
    <col min="14349" max="14349" width="13.85546875" style="15" bestFit="1" customWidth="1"/>
    <col min="14350" max="14350" width="15" style="15" bestFit="1" customWidth="1"/>
    <col min="14351" max="14592" width="9.140625" style="15"/>
    <col min="14593" max="14593" width="14.140625" style="15" customWidth="1"/>
    <col min="14594" max="14604" width="14" style="15" bestFit="1" customWidth="1"/>
    <col min="14605" max="14605" width="13.85546875" style="15" bestFit="1" customWidth="1"/>
    <col min="14606" max="14606" width="15" style="15" bestFit="1" customWidth="1"/>
    <col min="14607" max="14848" width="9.140625" style="15"/>
    <col min="14849" max="14849" width="14.140625" style="15" customWidth="1"/>
    <col min="14850" max="14860" width="14" style="15" bestFit="1" customWidth="1"/>
    <col min="14861" max="14861" width="13.85546875" style="15" bestFit="1" customWidth="1"/>
    <col min="14862" max="14862" width="15" style="15" bestFit="1" customWidth="1"/>
    <col min="14863" max="15104" width="9.140625" style="15"/>
    <col min="15105" max="15105" width="14.140625" style="15" customWidth="1"/>
    <col min="15106" max="15116" width="14" style="15" bestFit="1" customWidth="1"/>
    <col min="15117" max="15117" width="13.85546875" style="15" bestFit="1" customWidth="1"/>
    <col min="15118" max="15118" width="15" style="15" bestFit="1" customWidth="1"/>
    <col min="15119" max="15360" width="9.140625" style="15"/>
    <col min="15361" max="15361" width="14.140625" style="15" customWidth="1"/>
    <col min="15362" max="15372" width="14" style="15" bestFit="1" customWidth="1"/>
    <col min="15373" max="15373" width="13.85546875" style="15" bestFit="1" customWidth="1"/>
    <col min="15374" max="15374" width="15" style="15" bestFit="1" customWidth="1"/>
    <col min="15375" max="15616" width="9.140625" style="15"/>
    <col min="15617" max="15617" width="14.140625" style="15" customWidth="1"/>
    <col min="15618" max="15628" width="14" style="15" bestFit="1" customWidth="1"/>
    <col min="15629" max="15629" width="13.85546875" style="15" bestFit="1" customWidth="1"/>
    <col min="15630" max="15630" width="15" style="15" bestFit="1" customWidth="1"/>
    <col min="15631" max="15872" width="9.140625" style="15"/>
    <col min="15873" max="15873" width="14.140625" style="15" customWidth="1"/>
    <col min="15874" max="15884" width="14" style="15" bestFit="1" customWidth="1"/>
    <col min="15885" max="15885" width="13.85546875" style="15" bestFit="1" customWidth="1"/>
    <col min="15886" max="15886" width="15" style="15" bestFit="1" customWidth="1"/>
    <col min="15887" max="16128" width="9.140625" style="15"/>
    <col min="16129" max="16129" width="14.140625" style="15" customWidth="1"/>
    <col min="16130" max="16140" width="14" style="15" bestFit="1" customWidth="1"/>
    <col min="16141" max="16141" width="13.85546875" style="15" bestFit="1" customWidth="1"/>
    <col min="16142" max="16142" width="15" style="15" bestFit="1" customWidth="1"/>
    <col min="16143" max="16384" width="9.140625" style="15"/>
  </cols>
  <sheetData>
    <row r="2" spans="1:14" ht="20.25" x14ac:dyDescent="0.3">
      <c r="A2" s="14" t="s">
        <v>261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189111.39</v>
      </c>
      <c r="C6" s="1">
        <v>191856.02</v>
      </c>
      <c r="D6" s="17">
        <v>193541.74</v>
      </c>
      <c r="E6" s="17">
        <v>200757.53</v>
      </c>
      <c r="F6" s="17">
        <v>182073.3</v>
      </c>
      <c r="G6" s="17">
        <v>203823.84</v>
      </c>
      <c r="H6" s="17">
        <v>176839.18</v>
      </c>
      <c r="I6" s="17">
        <v>173975.07</v>
      </c>
      <c r="J6" s="17">
        <v>206142.95</v>
      </c>
      <c r="K6" s="17">
        <v>192248.89</v>
      </c>
      <c r="L6" s="1">
        <v>185661.6</v>
      </c>
      <c r="M6" s="17">
        <v>197359.33</v>
      </c>
      <c r="N6" s="17">
        <f>SUM(B6:M6)</f>
        <v>2293390.8400000003</v>
      </c>
    </row>
    <row r="7" spans="1:14" x14ac:dyDescent="0.2">
      <c r="A7" s="15" t="s">
        <v>11</v>
      </c>
      <c r="B7" s="17">
        <v>78378.06</v>
      </c>
      <c r="C7" s="1">
        <v>97036.15</v>
      </c>
      <c r="D7" s="17">
        <v>84976.98</v>
      </c>
      <c r="E7" s="17">
        <v>90019.4</v>
      </c>
      <c r="F7" s="17">
        <v>95325.36</v>
      </c>
      <c r="G7" s="17">
        <v>138752.92000000001</v>
      </c>
      <c r="H7" s="17">
        <v>89511.35</v>
      </c>
      <c r="I7" s="17">
        <v>110405.77</v>
      </c>
      <c r="J7" s="17">
        <v>99881.27</v>
      </c>
      <c r="K7" s="17">
        <v>111231.79</v>
      </c>
      <c r="L7" s="1">
        <v>89016.26</v>
      </c>
      <c r="M7" s="17">
        <v>118382.95</v>
      </c>
      <c r="N7" s="17">
        <f t="shared" ref="N7:N22" si="0">SUM(B7:M7)</f>
        <v>1202918.26</v>
      </c>
    </row>
    <row r="8" spans="1:14" x14ac:dyDescent="0.2">
      <c r="A8" s="15" t="s">
        <v>12</v>
      </c>
      <c r="B8" s="17">
        <v>8705945.1199999992</v>
      </c>
      <c r="C8" s="1">
        <v>8722525.7200000007</v>
      </c>
      <c r="D8" s="17">
        <v>9009984.8100000005</v>
      </c>
      <c r="E8" s="17">
        <v>8615590.7100000009</v>
      </c>
      <c r="F8" s="17">
        <v>8068154.2000000002</v>
      </c>
      <c r="G8" s="17">
        <v>9706398.6699999999</v>
      </c>
      <c r="H8" s="17">
        <v>8645674.0899999999</v>
      </c>
      <c r="I8" s="17">
        <v>8507394.1199999992</v>
      </c>
      <c r="J8" s="17">
        <v>10027265.77</v>
      </c>
      <c r="K8" s="17">
        <v>8972348.6099999994</v>
      </c>
      <c r="L8" s="1">
        <v>8629855.4499999993</v>
      </c>
      <c r="M8" s="17">
        <v>9469013.2300000004</v>
      </c>
      <c r="N8" s="17">
        <f t="shared" si="0"/>
        <v>107080150.50000001</v>
      </c>
    </row>
    <row r="9" spans="1:14" x14ac:dyDescent="0.2">
      <c r="A9" s="15" t="s">
        <v>13</v>
      </c>
      <c r="B9" s="17">
        <v>224348.22</v>
      </c>
      <c r="C9" s="1">
        <v>219434.78</v>
      </c>
      <c r="D9" s="17">
        <v>207651.42</v>
      </c>
      <c r="E9" s="17">
        <v>209057.12</v>
      </c>
      <c r="F9" s="17">
        <v>211149.68</v>
      </c>
      <c r="G9" s="17">
        <v>232286.28</v>
      </c>
      <c r="H9" s="17">
        <v>200763.62</v>
      </c>
      <c r="I9" s="17">
        <v>187719.8</v>
      </c>
      <c r="J9" s="17">
        <v>223346.35</v>
      </c>
      <c r="K9" s="17">
        <v>208653.34</v>
      </c>
      <c r="L9" s="1">
        <v>207381.27</v>
      </c>
      <c r="M9" s="17">
        <v>240890.2</v>
      </c>
      <c r="N9" s="17">
        <f t="shared" si="0"/>
        <v>2572682.0800000005</v>
      </c>
    </row>
    <row r="10" spans="1:14" x14ac:dyDescent="0.2">
      <c r="A10" s="15" t="s">
        <v>14</v>
      </c>
      <c r="B10" s="17">
        <v>318267.84999999998</v>
      </c>
      <c r="C10" s="1">
        <v>368498.85</v>
      </c>
      <c r="D10" s="17">
        <v>347443.75</v>
      </c>
      <c r="E10" s="17">
        <v>313140.28000000003</v>
      </c>
      <c r="F10" s="17">
        <v>316805.21999999997</v>
      </c>
      <c r="G10" s="17">
        <v>430860.06999999995</v>
      </c>
      <c r="H10" s="17">
        <v>312246.77</v>
      </c>
      <c r="I10" s="17">
        <v>385812.4</v>
      </c>
      <c r="J10" s="17">
        <v>373071.83</v>
      </c>
      <c r="K10" s="17">
        <v>424722.29</v>
      </c>
      <c r="L10" s="1">
        <v>339230.45</v>
      </c>
      <c r="M10" s="17">
        <v>425966.68</v>
      </c>
      <c r="N10" s="17">
        <f t="shared" si="0"/>
        <v>4356066.4400000004</v>
      </c>
    </row>
    <row r="11" spans="1:14" x14ac:dyDescent="0.2">
      <c r="A11" s="15" t="s">
        <v>15</v>
      </c>
      <c r="B11" s="17">
        <v>3759.07</v>
      </c>
      <c r="C11" s="1">
        <v>11222.87</v>
      </c>
      <c r="D11" s="17">
        <v>4519.4399999999996</v>
      </c>
      <c r="E11" s="17">
        <v>9616.27</v>
      </c>
      <c r="F11" s="17">
        <v>18038.669999999998</v>
      </c>
      <c r="G11" s="17">
        <v>35422.11</v>
      </c>
      <c r="H11" s="17">
        <v>16452.78</v>
      </c>
      <c r="I11" s="17">
        <v>21002.79</v>
      </c>
      <c r="J11" s="17">
        <v>9169.5400000000009</v>
      </c>
      <c r="K11" s="17">
        <v>20442.72</v>
      </c>
      <c r="L11" s="1">
        <v>9363.92</v>
      </c>
      <c r="M11" s="17">
        <v>23508.34</v>
      </c>
      <c r="N11" s="17">
        <f t="shared" si="0"/>
        <v>182518.52000000002</v>
      </c>
    </row>
    <row r="12" spans="1:14" x14ac:dyDescent="0.2">
      <c r="A12" s="15" t="s">
        <v>16</v>
      </c>
      <c r="B12" s="17">
        <v>15373.54</v>
      </c>
      <c r="C12" s="1">
        <v>25094.26</v>
      </c>
      <c r="D12" s="17">
        <v>13978.95</v>
      </c>
      <c r="E12" s="17">
        <v>21881.65</v>
      </c>
      <c r="F12" s="17">
        <v>28839.56</v>
      </c>
      <c r="G12" s="17">
        <v>54705.020000000004</v>
      </c>
      <c r="H12" s="17">
        <v>28825.86</v>
      </c>
      <c r="I12" s="17">
        <v>34229.25</v>
      </c>
      <c r="J12" s="17">
        <v>21521.54</v>
      </c>
      <c r="K12" s="17">
        <v>33661.22</v>
      </c>
      <c r="L12" s="1">
        <v>19749.84</v>
      </c>
      <c r="M12" s="17">
        <v>39063.18</v>
      </c>
      <c r="N12" s="17">
        <f t="shared" si="0"/>
        <v>336923.87</v>
      </c>
    </row>
    <row r="13" spans="1:14" x14ac:dyDescent="0.2">
      <c r="A13" s="15" t="s">
        <v>17</v>
      </c>
      <c r="B13" s="17">
        <v>98859.35</v>
      </c>
      <c r="C13" s="1">
        <v>128783.06</v>
      </c>
      <c r="D13" s="17">
        <v>111672.39</v>
      </c>
      <c r="E13" s="17">
        <v>110322.26</v>
      </c>
      <c r="F13" s="17">
        <v>129910.04</v>
      </c>
      <c r="G13" s="17">
        <v>197455.13999999998</v>
      </c>
      <c r="H13" s="17">
        <v>121856.32000000001</v>
      </c>
      <c r="I13" s="17">
        <v>153596.89000000001</v>
      </c>
      <c r="J13" s="17">
        <v>135266.89000000001</v>
      </c>
      <c r="K13" s="17">
        <v>164445.76000000001</v>
      </c>
      <c r="L13" s="1">
        <v>111714.56</v>
      </c>
      <c r="M13" s="17">
        <v>161721.54999999999</v>
      </c>
      <c r="N13" s="17">
        <f t="shared" si="0"/>
        <v>1625604.2100000004</v>
      </c>
    </row>
    <row r="14" spans="1:14" x14ac:dyDescent="0.2">
      <c r="A14" s="15" t="s">
        <v>18</v>
      </c>
      <c r="B14" s="17">
        <v>41729.94</v>
      </c>
      <c r="C14" s="1">
        <v>50756.4</v>
      </c>
      <c r="D14" s="17">
        <v>51325.84</v>
      </c>
      <c r="E14" s="17">
        <v>44215.57</v>
      </c>
      <c r="F14" s="17">
        <v>70524.350000000006</v>
      </c>
      <c r="G14" s="17">
        <v>106823.9</v>
      </c>
      <c r="H14" s="17">
        <v>58833.55</v>
      </c>
      <c r="I14" s="17">
        <v>79054.89</v>
      </c>
      <c r="J14" s="17">
        <v>62839.06</v>
      </c>
      <c r="K14" s="17">
        <v>75640.490000000005</v>
      </c>
      <c r="L14" s="1">
        <v>46316.09</v>
      </c>
      <c r="M14" s="17">
        <v>78331.17</v>
      </c>
      <c r="N14" s="17">
        <f t="shared" si="0"/>
        <v>766391.25</v>
      </c>
    </row>
    <row r="15" spans="1:14" x14ac:dyDescent="0.2">
      <c r="A15" s="15" t="s">
        <v>19</v>
      </c>
      <c r="B15" s="17">
        <v>21810.75</v>
      </c>
      <c r="C15" s="1">
        <v>30540.31</v>
      </c>
      <c r="D15" s="17">
        <v>19856.54</v>
      </c>
      <c r="E15" s="17">
        <v>27934.06</v>
      </c>
      <c r="F15" s="17">
        <v>37699.699999999997</v>
      </c>
      <c r="G15" s="17">
        <v>63749.600000000006</v>
      </c>
      <c r="H15" s="17">
        <v>35427.18</v>
      </c>
      <c r="I15" s="17">
        <v>42589.7</v>
      </c>
      <c r="J15" s="17">
        <v>28905.71</v>
      </c>
      <c r="K15" s="17">
        <v>41428.35</v>
      </c>
      <c r="L15" s="1">
        <v>27357.39</v>
      </c>
      <c r="M15" s="17">
        <v>46976.14</v>
      </c>
      <c r="N15" s="17">
        <f t="shared" si="0"/>
        <v>424275.43</v>
      </c>
    </row>
    <row r="16" spans="1:14" x14ac:dyDescent="0.2">
      <c r="A16" s="15" t="s">
        <v>20</v>
      </c>
      <c r="B16" s="17">
        <v>226182.16</v>
      </c>
      <c r="C16" s="1">
        <v>244262.48</v>
      </c>
      <c r="D16" s="17">
        <v>225162</v>
      </c>
      <c r="E16" s="17">
        <v>213013.2</v>
      </c>
      <c r="F16" s="17">
        <v>214010.91</v>
      </c>
      <c r="G16" s="17">
        <v>232845.63</v>
      </c>
      <c r="H16" s="17">
        <v>211174.92</v>
      </c>
      <c r="I16" s="17">
        <v>239910.05</v>
      </c>
      <c r="J16" s="17">
        <v>252620.87</v>
      </c>
      <c r="K16" s="17">
        <v>235761.92000000001</v>
      </c>
      <c r="L16" s="1">
        <v>221421.93</v>
      </c>
      <c r="M16" s="17">
        <v>254503.64</v>
      </c>
      <c r="N16" s="17">
        <f t="shared" si="0"/>
        <v>2770869.71</v>
      </c>
    </row>
    <row r="17" spans="1:14" x14ac:dyDescent="0.2">
      <c r="A17" s="15" t="s">
        <v>21</v>
      </c>
      <c r="B17" s="17">
        <v>20942.09</v>
      </c>
      <c r="C17" s="1">
        <v>28533.01</v>
      </c>
      <c r="D17" s="17">
        <v>23214.35</v>
      </c>
      <c r="E17" s="17">
        <v>29816.03</v>
      </c>
      <c r="F17" s="17">
        <v>34240.879999999997</v>
      </c>
      <c r="G17" s="17">
        <v>54634.96</v>
      </c>
      <c r="H17" s="17">
        <v>33122.26</v>
      </c>
      <c r="I17" s="17">
        <v>40927.26</v>
      </c>
      <c r="J17" s="17">
        <v>27812.09</v>
      </c>
      <c r="K17" s="17">
        <v>43458.27</v>
      </c>
      <c r="L17" s="1">
        <v>26668.51</v>
      </c>
      <c r="M17" s="17">
        <v>46107.040000000001</v>
      </c>
      <c r="N17" s="17">
        <f t="shared" si="0"/>
        <v>409476.75</v>
      </c>
    </row>
    <row r="18" spans="1:14" x14ac:dyDescent="0.2">
      <c r="A18" s="15" t="s">
        <v>22</v>
      </c>
      <c r="B18" s="17">
        <v>194512.18</v>
      </c>
      <c r="C18" s="1">
        <v>184173.76</v>
      </c>
      <c r="D18" s="17">
        <v>191662.8</v>
      </c>
      <c r="E18" s="17">
        <v>184730.69</v>
      </c>
      <c r="F18" s="17">
        <v>188820.16</v>
      </c>
      <c r="G18" s="17">
        <v>236121.97</v>
      </c>
      <c r="H18" s="17">
        <v>190340.63</v>
      </c>
      <c r="I18" s="17">
        <v>199498.54</v>
      </c>
      <c r="J18" s="17">
        <v>209166.54</v>
      </c>
      <c r="K18" s="17">
        <v>202946.82</v>
      </c>
      <c r="L18" s="1">
        <v>192055.11</v>
      </c>
      <c r="M18" s="17">
        <v>216451.5</v>
      </c>
      <c r="N18" s="17">
        <f t="shared" si="0"/>
        <v>2390480.7000000002</v>
      </c>
    </row>
    <row r="19" spans="1:14" x14ac:dyDescent="0.2">
      <c r="A19" s="15" t="s">
        <v>23</v>
      </c>
      <c r="B19" s="17">
        <v>19691.39</v>
      </c>
      <c r="C19" s="1">
        <v>37834.01</v>
      </c>
      <c r="D19" s="17">
        <v>22649.18</v>
      </c>
      <c r="E19" s="17">
        <v>32318.11</v>
      </c>
      <c r="F19" s="17">
        <v>58660.86</v>
      </c>
      <c r="G19" s="17">
        <v>109216.66</v>
      </c>
      <c r="H19" s="17">
        <v>47805.77</v>
      </c>
      <c r="I19" s="17">
        <v>64823.96</v>
      </c>
      <c r="J19" s="17">
        <v>44420.17</v>
      </c>
      <c r="K19" s="17">
        <v>63643.61</v>
      </c>
      <c r="L19" s="1">
        <v>34935.78</v>
      </c>
      <c r="M19" s="17">
        <v>72130.679999999993</v>
      </c>
      <c r="N19" s="17">
        <f t="shared" si="0"/>
        <v>608130.17999999993</v>
      </c>
    </row>
    <row r="20" spans="1:14" x14ac:dyDescent="0.2">
      <c r="A20" s="15" t="s">
        <v>24</v>
      </c>
      <c r="B20" s="17">
        <v>27586.9</v>
      </c>
      <c r="C20" s="1">
        <v>45721.599999999999</v>
      </c>
      <c r="D20" s="17">
        <v>35213.629999999997</v>
      </c>
      <c r="E20" s="17">
        <v>24915.82</v>
      </c>
      <c r="F20" s="17">
        <v>22565.15</v>
      </c>
      <c r="G20" s="17">
        <v>23175.190000000002</v>
      </c>
      <c r="H20" s="17">
        <v>23016.49</v>
      </c>
      <c r="I20" s="17">
        <v>22552.58</v>
      </c>
      <c r="J20" s="17">
        <v>26159.78</v>
      </c>
      <c r="K20" s="17">
        <v>30823.96</v>
      </c>
      <c r="L20" s="1">
        <v>28429.08</v>
      </c>
      <c r="M20" s="17">
        <v>29871.82</v>
      </c>
      <c r="N20" s="17">
        <f t="shared" si="0"/>
        <v>340032</v>
      </c>
    </row>
    <row r="21" spans="1:14" x14ac:dyDescent="0.2">
      <c r="A21" s="15" t="s">
        <v>25</v>
      </c>
      <c r="B21" s="17">
        <v>2171608.71</v>
      </c>
      <c r="C21" s="1">
        <v>2197460.58</v>
      </c>
      <c r="D21" s="17">
        <v>2189196.67</v>
      </c>
      <c r="E21" s="17">
        <v>2009461.68</v>
      </c>
      <c r="F21" s="17">
        <v>1971180.16</v>
      </c>
      <c r="G21" s="17">
        <v>2210179.5299999998</v>
      </c>
      <c r="H21" s="17">
        <v>2071086.76</v>
      </c>
      <c r="I21" s="17">
        <v>2041618.38</v>
      </c>
      <c r="J21" s="17">
        <v>2265372.4499999997</v>
      </c>
      <c r="K21" s="17">
        <v>2199093.15</v>
      </c>
      <c r="L21" s="1">
        <v>2129344.11</v>
      </c>
      <c r="M21" s="17">
        <v>2518798.94</v>
      </c>
      <c r="N21" s="17">
        <f t="shared" si="0"/>
        <v>25974401.119999997</v>
      </c>
    </row>
    <row r="22" spans="1:14" x14ac:dyDescent="0.2">
      <c r="A22" s="15" t="s">
        <v>26</v>
      </c>
      <c r="B22" s="43">
        <v>46223.47</v>
      </c>
      <c r="C22" s="19">
        <v>71341.179999999993</v>
      </c>
      <c r="D22" s="43">
        <v>48621.68</v>
      </c>
      <c r="E22" s="43">
        <v>61477.41</v>
      </c>
      <c r="F22" s="43">
        <v>81463.72</v>
      </c>
      <c r="G22" s="43">
        <v>126979.26</v>
      </c>
      <c r="H22" s="43">
        <v>65319.98</v>
      </c>
      <c r="I22" s="43">
        <v>92285.77</v>
      </c>
      <c r="J22" s="43">
        <v>65593.460000000006</v>
      </c>
      <c r="K22" s="43">
        <v>94373.93</v>
      </c>
      <c r="L22" s="19">
        <v>65563.61</v>
      </c>
      <c r="M22" s="43">
        <v>101160.13</v>
      </c>
      <c r="N22" s="43">
        <f t="shared" si="0"/>
        <v>920403.59999999986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12404330.189999999</v>
      </c>
      <c r="C24" s="17">
        <f t="shared" ref="C24:M24" si="1">SUM(C6:C23)</f>
        <v>12655075.039999999</v>
      </c>
      <c r="D24" s="17">
        <f t="shared" si="1"/>
        <v>12780672.17</v>
      </c>
      <c r="E24" s="17">
        <f t="shared" si="1"/>
        <v>12198267.789999997</v>
      </c>
      <c r="F24" s="17">
        <f t="shared" si="1"/>
        <v>11729461.920000002</v>
      </c>
      <c r="G24" s="17">
        <f t="shared" si="1"/>
        <v>14163430.75</v>
      </c>
      <c r="H24" s="17">
        <f t="shared" si="1"/>
        <v>12328297.509999998</v>
      </c>
      <c r="I24" s="17">
        <f t="shared" si="1"/>
        <v>12397397.219999999</v>
      </c>
      <c r="J24" s="17">
        <f t="shared" si="1"/>
        <v>14078556.269999998</v>
      </c>
      <c r="K24" s="17">
        <f t="shared" si="1"/>
        <v>13114925.119999999</v>
      </c>
      <c r="L24" s="17">
        <f t="shared" si="1"/>
        <v>12364064.959999995</v>
      </c>
      <c r="M24" s="17">
        <f t="shared" si="1"/>
        <v>14040236.52</v>
      </c>
      <c r="N24" s="17">
        <f>SUM(N6:N22)</f>
        <v>154254715.46000001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opLeftCell="A274" zoomScaleNormal="100" workbookViewId="0">
      <pane xSplit="1" topLeftCell="B1" activePane="topRight" state="frozen"/>
      <selection pane="topRight" activeCell="B305" sqref="B305:M305"/>
    </sheetView>
  </sheetViews>
  <sheetFormatPr defaultRowHeight="12" x14ac:dyDescent="0.2"/>
  <cols>
    <col min="1" max="1" width="43.28515625" style="46" bestFit="1" customWidth="1"/>
    <col min="2" max="7" width="14.5703125" style="46" bestFit="1" customWidth="1"/>
    <col min="8" max="8" width="13.5703125" style="46" customWidth="1"/>
    <col min="9" max="9" width="14.5703125" style="47" bestFit="1" customWidth="1"/>
    <col min="10" max="10" width="14.5703125" style="46" bestFit="1" customWidth="1"/>
    <col min="11" max="11" width="14.5703125" style="85" bestFit="1" customWidth="1"/>
    <col min="12" max="13" width="14.5703125" style="46" bestFit="1" customWidth="1"/>
    <col min="14" max="14" width="16" style="46" bestFit="1" customWidth="1"/>
    <col min="15" max="15" width="13.5703125" style="46" bestFit="1" customWidth="1"/>
    <col min="16" max="16" width="12.42578125" style="46" bestFit="1" customWidth="1"/>
    <col min="17" max="256" width="9.140625" style="46"/>
    <col min="257" max="257" width="31.28515625" style="46" customWidth="1"/>
    <col min="258" max="258" width="16.5703125" style="46" bestFit="1" customWidth="1"/>
    <col min="259" max="259" width="13.42578125" style="46" bestFit="1" customWidth="1"/>
    <col min="260" max="265" width="13.5703125" style="46" bestFit="1" customWidth="1"/>
    <col min="266" max="267" width="13.42578125" style="46" bestFit="1" customWidth="1"/>
    <col min="268" max="269" width="13.5703125" style="46" bestFit="1" customWidth="1"/>
    <col min="270" max="270" width="16.140625" style="46" bestFit="1" customWidth="1"/>
    <col min="271" max="271" width="13.5703125" style="46" bestFit="1" customWidth="1"/>
    <col min="272" max="512" width="9.140625" style="46"/>
    <col min="513" max="513" width="31.28515625" style="46" customWidth="1"/>
    <col min="514" max="514" width="16.5703125" style="46" bestFit="1" customWidth="1"/>
    <col min="515" max="515" width="13.42578125" style="46" bestFit="1" customWidth="1"/>
    <col min="516" max="521" width="13.5703125" style="46" bestFit="1" customWidth="1"/>
    <col min="522" max="523" width="13.42578125" style="46" bestFit="1" customWidth="1"/>
    <col min="524" max="525" width="13.5703125" style="46" bestFit="1" customWidth="1"/>
    <col min="526" max="526" width="16.140625" style="46" bestFit="1" customWidth="1"/>
    <col min="527" max="527" width="13.5703125" style="46" bestFit="1" customWidth="1"/>
    <col min="528" max="768" width="9.140625" style="46"/>
    <col min="769" max="769" width="31.28515625" style="46" customWidth="1"/>
    <col min="770" max="770" width="16.5703125" style="46" bestFit="1" customWidth="1"/>
    <col min="771" max="771" width="13.42578125" style="46" bestFit="1" customWidth="1"/>
    <col min="772" max="777" width="13.5703125" style="46" bestFit="1" customWidth="1"/>
    <col min="778" max="779" width="13.42578125" style="46" bestFit="1" customWidth="1"/>
    <col min="780" max="781" width="13.5703125" style="46" bestFit="1" customWidth="1"/>
    <col min="782" max="782" width="16.140625" style="46" bestFit="1" customWidth="1"/>
    <col min="783" max="783" width="13.5703125" style="46" bestFit="1" customWidth="1"/>
    <col min="784" max="1024" width="9.140625" style="46"/>
    <col min="1025" max="1025" width="31.28515625" style="46" customWidth="1"/>
    <col min="1026" max="1026" width="16.5703125" style="46" bestFit="1" customWidth="1"/>
    <col min="1027" max="1027" width="13.42578125" style="46" bestFit="1" customWidth="1"/>
    <col min="1028" max="1033" width="13.5703125" style="46" bestFit="1" customWidth="1"/>
    <col min="1034" max="1035" width="13.42578125" style="46" bestFit="1" customWidth="1"/>
    <col min="1036" max="1037" width="13.5703125" style="46" bestFit="1" customWidth="1"/>
    <col min="1038" max="1038" width="16.140625" style="46" bestFit="1" customWidth="1"/>
    <col min="1039" max="1039" width="13.5703125" style="46" bestFit="1" customWidth="1"/>
    <col min="1040" max="1280" width="9.140625" style="46"/>
    <col min="1281" max="1281" width="31.28515625" style="46" customWidth="1"/>
    <col min="1282" max="1282" width="16.5703125" style="46" bestFit="1" customWidth="1"/>
    <col min="1283" max="1283" width="13.42578125" style="46" bestFit="1" customWidth="1"/>
    <col min="1284" max="1289" width="13.5703125" style="46" bestFit="1" customWidth="1"/>
    <col min="1290" max="1291" width="13.42578125" style="46" bestFit="1" customWidth="1"/>
    <col min="1292" max="1293" width="13.5703125" style="46" bestFit="1" customWidth="1"/>
    <col min="1294" max="1294" width="16.140625" style="46" bestFit="1" customWidth="1"/>
    <col min="1295" max="1295" width="13.5703125" style="46" bestFit="1" customWidth="1"/>
    <col min="1296" max="1536" width="9.140625" style="46"/>
    <col min="1537" max="1537" width="31.28515625" style="46" customWidth="1"/>
    <col min="1538" max="1538" width="16.5703125" style="46" bestFit="1" customWidth="1"/>
    <col min="1539" max="1539" width="13.42578125" style="46" bestFit="1" customWidth="1"/>
    <col min="1540" max="1545" width="13.5703125" style="46" bestFit="1" customWidth="1"/>
    <col min="1546" max="1547" width="13.42578125" style="46" bestFit="1" customWidth="1"/>
    <col min="1548" max="1549" width="13.5703125" style="46" bestFit="1" customWidth="1"/>
    <col min="1550" max="1550" width="16.140625" style="46" bestFit="1" customWidth="1"/>
    <col min="1551" max="1551" width="13.5703125" style="46" bestFit="1" customWidth="1"/>
    <col min="1552" max="1792" width="9.140625" style="46"/>
    <col min="1793" max="1793" width="31.28515625" style="46" customWidth="1"/>
    <col min="1794" max="1794" width="16.5703125" style="46" bestFit="1" customWidth="1"/>
    <col min="1795" max="1795" width="13.42578125" style="46" bestFit="1" customWidth="1"/>
    <col min="1796" max="1801" width="13.5703125" style="46" bestFit="1" customWidth="1"/>
    <col min="1802" max="1803" width="13.42578125" style="46" bestFit="1" customWidth="1"/>
    <col min="1804" max="1805" width="13.5703125" style="46" bestFit="1" customWidth="1"/>
    <col min="1806" max="1806" width="16.140625" style="46" bestFit="1" customWidth="1"/>
    <col min="1807" max="1807" width="13.5703125" style="46" bestFit="1" customWidth="1"/>
    <col min="1808" max="2048" width="9.140625" style="46"/>
    <col min="2049" max="2049" width="31.28515625" style="46" customWidth="1"/>
    <col min="2050" max="2050" width="16.5703125" style="46" bestFit="1" customWidth="1"/>
    <col min="2051" max="2051" width="13.42578125" style="46" bestFit="1" customWidth="1"/>
    <col min="2052" max="2057" width="13.5703125" style="46" bestFit="1" customWidth="1"/>
    <col min="2058" max="2059" width="13.42578125" style="46" bestFit="1" customWidth="1"/>
    <col min="2060" max="2061" width="13.5703125" style="46" bestFit="1" customWidth="1"/>
    <col min="2062" max="2062" width="16.140625" style="46" bestFit="1" customWidth="1"/>
    <col min="2063" max="2063" width="13.5703125" style="46" bestFit="1" customWidth="1"/>
    <col min="2064" max="2304" width="9.140625" style="46"/>
    <col min="2305" max="2305" width="31.28515625" style="46" customWidth="1"/>
    <col min="2306" max="2306" width="16.5703125" style="46" bestFit="1" customWidth="1"/>
    <col min="2307" max="2307" width="13.42578125" style="46" bestFit="1" customWidth="1"/>
    <col min="2308" max="2313" width="13.5703125" style="46" bestFit="1" customWidth="1"/>
    <col min="2314" max="2315" width="13.42578125" style="46" bestFit="1" customWidth="1"/>
    <col min="2316" max="2317" width="13.5703125" style="46" bestFit="1" customWidth="1"/>
    <col min="2318" max="2318" width="16.140625" style="46" bestFit="1" customWidth="1"/>
    <col min="2319" max="2319" width="13.5703125" style="46" bestFit="1" customWidth="1"/>
    <col min="2320" max="2560" width="9.140625" style="46"/>
    <col min="2561" max="2561" width="31.28515625" style="46" customWidth="1"/>
    <col min="2562" max="2562" width="16.5703125" style="46" bestFit="1" customWidth="1"/>
    <col min="2563" max="2563" width="13.42578125" style="46" bestFit="1" customWidth="1"/>
    <col min="2564" max="2569" width="13.5703125" style="46" bestFit="1" customWidth="1"/>
    <col min="2570" max="2571" width="13.42578125" style="46" bestFit="1" customWidth="1"/>
    <col min="2572" max="2573" width="13.5703125" style="46" bestFit="1" customWidth="1"/>
    <col min="2574" max="2574" width="16.140625" style="46" bestFit="1" customWidth="1"/>
    <col min="2575" max="2575" width="13.5703125" style="46" bestFit="1" customWidth="1"/>
    <col min="2576" max="2816" width="9.140625" style="46"/>
    <col min="2817" max="2817" width="31.28515625" style="46" customWidth="1"/>
    <col min="2818" max="2818" width="16.5703125" style="46" bestFit="1" customWidth="1"/>
    <col min="2819" max="2819" width="13.42578125" style="46" bestFit="1" customWidth="1"/>
    <col min="2820" max="2825" width="13.5703125" style="46" bestFit="1" customWidth="1"/>
    <col min="2826" max="2827" width="13.42578125" style="46" bestFit="1" customWidth="1"/>
    <col min="2828" max="2829" width="13.5703125" style="46" bestFit="1" customWidth="1"/>
    <col min="2830" max="2830" width="16.140625" style="46" bestFit="1" customWidth="1"/>
    <col min="2831" max="2831" width="13.5703125" style="46" bestFit="1" customWidth="1"/>
    <col min="2832" max="3072" width="9.140625" style="46"/>
    <col min="3073" max="3073" width="31.28515625" style="46" customWidth="1"/>
    <col min="3074" max="3074" width="16.5703125" style="46" bestFit="1" customWidth="1"/>
    <col min="3075" max="3075" width="13.42578125" style="46" bestFit="1" customWidth="1"/>
    <col min="3076" max="3081" width="13.5703125" style="46" bestFit="1" customWidth="1"/>
    <col min="3082" max="3083" width="13.42578125" style="46" bestFit="1" customWidth="1"/>
    <col min="3084" max="3085" width="13.5703125" style="46" bestFit="1" customWidth="1"/>
    <col min="3086" max="3086" width="16.140625" style="46" bestFit="1" customWidth="1"/>
    <col min="3087" max="3087" width="13.5703125" style="46" bestFit="1" customWidth="1"/>
    <col min="3088" max="3328" width="9.140625" style="46"/>
    <col min="3329" max="3329" width="31.28515625" style="46" customWidth="1"/>
    <col min="3330" max="3330" width="16.5703125" style="46" bestFit="1" customWidth="1"/>
    <col min="3331" max="3331" width="13.42578125" style="46" bestFit="1" customWidth="1"/>
    <col min="3332" max="3337" width="13.5703125" style="46" bestFit="1" customWidth="1"/>
    <col min="3338" max="3339" width="13.42578125" style="46" bestFit="1" customWidth="1"/>
    <col min="3340" max="3341" width="13.5703125" style="46" bestFit="1" customWidth="1"/>
    <col min="3342" max="3342" width="16.140625" style="46" bestFit="1" customWidth="1"/>
    <col min="3343" max="3343" width="13.5703125" style="46" bestFit="1" customWidth="1"/>
    <col min="3344" max="3584" width="9.140625" style="46"/>
    <col min="3585" max="3585" width="31.28515625" style="46" customWidth="1"/>
    <col min="3586" max="3586" width="16.5703125" style="46" bestFit="1" customWidth="1"/>
    <col min="3587" max="3587" width="13.42578125" style="46" bestFit="1" customWidth="1"/>
    <col min="3588" max="3593" width="13.5703125" style="46" bestFit="1" customWidth="1"/>
    <col min="3594" max="3595" width="13.42578125" style="46" bestFit="1" customWidth="1"/>
    <col min="3596" max="3597" width="13.5703125" style="46" bestFit="1" customWidth="1"/>
    <col min="3598" max="3598" width="16.140625" style="46" bestFit="1" customWidth="1"/>
    <col min="3599" max="3599" width="13.5703125" style="46" bestFit="1" customWidth="1"/>
    <col min="3600" max="3840" width="9.140625" style="46"/>
    <col min="3841" max="3841" width="31.28515625" style="46" customWidth="1"/>
    <col min="3842" max="3842" width="16.5703125" style="46" bestFit="1" customWidth="1"/>
    <col min="3843" max="3843" width="13.42578125" style="46" bestFit="1" customWidth="1"/>
    <col min="3844" max="3849" width="13.5703125" style="46" bestFit="1" customWidth="1"/>
    <col min="3850" max="3851" width="13.42578125" style="46" bestFit="1" customWidth="1"/>
    <col min="3852" max="3853" width="13.5703125" style="46" bestFit="1" customWidth="1"/>
    <col min="3854" max="3854" width="16.140625" style="46" bestFit="1" customWidth="1"/>
    <col min="3855" max="3855" width="13.5703125" style="46" bestFit="1" customWidth="1"/>
    <col min="3856" max="4096" width="9.140625" style="46"/>
    <col min="4097" max="4097" width="31.28515625" style="46" customWidth="1"/>
    <col min="4098" max="4098" width="16.5703125" style="46" bestFit="1" customWidth="1"/>
    <col min="4099" max="4099" width="13.42578125" style="46" bestFit="1" customWidth="1"/>
    <col min="4100" max="4105" width="13.5703125" style="46" bestFit="1" customWidth="1"/>
    <col min="4106" max="4107" width="13.42578125" style="46" bestFit="1" customWidth="1"/>
    <col min="4108" max="4109" width="13.5703125" style="46" bestFit="1" customWidth="1"/>
    <col min="4110" max="4110" width="16.140625" style="46" bestFit="1" customWidth="1"/>
    <col min="4111" max="4111" width="13.5703125" style="46" bestFit="1" customWidth="1"/>
    <col min="4112" max="4352" width="9.140625" style="46"/>
    <col min="4353" max="4353" width="31.28515625" style="46" customWidth="1"/>
    <col min="4354" max="4354" width="16.5703125" style="46" bestFit="1" customWidth="1"/>
    <col min="4355" max="4355" width="13.42578125" style="46" bestFit="1" customWidth="1"/>
    <col min="4356" max="4361" width="13.5703125" style="46" bestFit="1" customWidth="1"/>
    <col min="4362" max="4363" width="13.42578125" style="46" bestFit="1" customWidth="1"/>
    <col min="4364" max="4365" width="13.5703125" style="46" bestFit="1" customWidth="1"/>
    <col min="4366" max="4366" width="16.140625" style="46" bestFit="1" customWidth="1"/>
    <col min="4367" max="4367" width="13.5703125" style="46" bestFit="1" customWidth="1"/>
    <col min="4368" max="4608" width="9.140625" style="46"/>
    <col min="4609" max="4609" width="31.28515625" style="46" customWidth="1"/>
    <col min="4610" max="4610" width="16.5703125" style="46" bestFit="1" customWidth="1"/>
    <col min="4611" max="4611" width="13.42578125" style="46" bestFit="1" customWidth="1"/>
    <col min="4612" max="4617" width="13.5703125" style="46" bestFit="1" customWidth="1"/>
    <col min="4618" max="4619" width="13.42578125" style="46" bestFit="1" customWidth="1"/>
    <col min="4620" max="4621" width="13.5703125" style="46" bestFit="1" customWidth="1"/>
    <col min="4622" max="4622" width="16.140625" style="46" bestFit="1" customWidth="1"/>
    <col min="4623" max="4623" width="13.5703125" style="46" bestFit="1" customWidth="1"/>
    <col min="4624" max="4864" width="9.140625" style="46"/>
    <col min="4865" max="4865" width="31.28515625" style="46" customWidth="1"/>
    <col min="4866" max="4866" width="16.5703125" style="46" bestFit="1" customWidth="1"/>
    <col min="4867" max="4867" width="13.42578125" style="46" bestFit="1" customWidth="1"/>
    <col min="4868" max="4873" width="13.5703125" style="46" bestFit="1" customWidth="1"/>
    <col min="4874" max="4875" width="13.42578125" style="46" bestFit="1" customWidth="1"/>
    <col min="4876" max="4877" width="13.5703125" style="46" bestFit="1" customWidth="1"/>
    <col min="4878" max="4878" width="16.140625" style="46" bestFit="1" customWidth="1"/>
    <col min="4879" max="4879" width="13.5703125" style="46" bestFit="1" customWidth="1"/>
    <col min="4880" max="5120" width="9.140625" style="46"/>
    <col min="5121" max="5121" width="31.28515625" style="46" customWidth="1"/>
    <col min="5122" max="5122" width="16.5703125" style="46" bestFit="1" customWidth="1"/>
    <col min="5123" max="5123" width="13.42578125" style="46" bestFit="1" customWidth="1"/>
    <col min="5124" max="5129" width="13.5703125" style="46" bestFit="1" customWidth="1"/>
    <col min="5130" max="5131" width="13.42578125" style="46" bestFit="1" customWidth="1"/>
    <col min="5132" max="5133" width="13.5703125" style="46" bestFit="1" customWidth="1"/>
    <col min="5134" max="5134" width="16.140625" style="46" bestFit="1" customWidth="1"/>
    <col min="5135" max="5135" width="13.5703125" style="46" bestFit="1" customWidth="1"/>
    <col min="5136" max="5376" width="9.140625" style="46"/>
    <col min="5377" max="5377" width="31.28515625" style="46" customWidth="1"/>
    <col min="5378" max="5378" width="16.5703125" style="46" bestFit="1" customWidth="1"/>
    <col min="5379" max="5379" width="13.42578125" style="46" bestFit="1" customWidth="1"/>
    <col min="5380" max="5385" width="13.5703125" style="46" bestFit="1" customWidth="1"/>
    <col min="5386" max="5387" width="13.42578125" style="46" bestFit="1" customWidth="1"/>
    <col min="5388" max="5389" width="13.5703125" style="46" bestFit="1" customWidth="1"/>
    <col min="5390" max="5390" width="16.140625" style="46" bestFit="1" customWidth="1"/>
    <col min="5391" max="5391" width="13.5703125" style="46" bestFit="1" customWidth="1"/>
    <col min="5392" max="5632" width="9.140625" style="46"/>
    <col min="5633" max="5633" width="31.28515625" style="46" customWidth="1"/>
    <col min="5634" max="5634" width="16.5703125" style="46" bestFit="1" customWidth="1"/>
    <col min="5635" max="5635" width="13.42578125" style="46" bestFit="1" customWidth="1"/>
    <col min="5636" max="5641" width="13.5703125" style="46" bestFit="1" customWidth="1"/>
    <col min="5642" max="5643" width="13.42578125" style="46" bestFit="1" customWidth="1"/>
    <col min="5644" max="5645" width="13.5703125" style="46" bestFit="1" customWidth="1"/>
    <col min="5646" max="5646" width="16.140625" style="46" bestFit="1" customWidth="1"/>
    <col min="5647" max="5647" width="13.5703125" style="46" bestFit="1" customWidth="1"/>
    <col min="5648" max="5888" width="9.140625" style="46"/>
    <col min="5889" max="5889" width="31.28515625" style="46" customWidth="1"/>
    <col min="5890" max="5890" width="16.5703125" style="46" bestFit="1" customWidth="1"/>
    <col min="5891" max="5891" width="13.42578125" style="46" bestFit="1" customWidth="1"/>
    <col min="5892" max="5897" width="13.5703125" style="46" bestFit="1" customWidth="1"/>
    <col min="5898" max="5899" width="13.42578125" style="46" bestFit="1" customWidth="1"/>
    <col min="5900" max="5901" width="13.5703125" style="46" bestFit="1" customWidth="1"/>
    <col min="5902" max="5902" width="16.140625" style="46" bestFit="1" customWidth="1"/>
    <col min="5903" max="5903" width="13.5703125" style="46" bestFit="1" customWidth="1"/>
    <col min="5904" max="6144" width="9.140625" style="46"/>
    <col min="6145" max="6145" width="31.28515625" style="46" customWidth="1"/>
    <col min="6146" max="6146" width="16.5703125" style="46" bestFit="1" customWidth="1"/>
    <col min="6147" max="6147" width="13.42578125" style="46" bestFit="1" customWidth="1"/>
    <col min="6148" max="6153" width="13.5703125" style="46" bestFit="1" customWidth="1"/>
    <col min="6154" max="6155" width="13.42578125" style="46" bestFit="1" customWidth="1"/>
    <col min="6156" max="6157" width="13.5703125" style="46" bestFit="1" customWidth="1"/>
    <col min="6158" max="6158" width="16.140625" style="46" bestFit="1" customWidth="1"/>
    <col min="6159" max="6159" width="13.5703125" style="46" bestFit="1" customWidth="1"/>
    <col min="6160" max="6400" width="9.140625" style="46"/>
    <col min="6401" max="6401" width="31.28515625" style="46" customWidth="1"/>
    <col min="6402" max="6402" width="16.5703125" style="46" bestFit="1" customWidth="1"/>
    <col min="6403" max="6403" width="13.42578125" style="46" bestFit="1" customWidth="1"/>
    <col min="6404" max="6409" width="13.5703125" style="46" bestFit="1" customWidth="1"/>
    <col min="6410" max="6411" width="13.42578125" style="46" bestFit="1" customWidth="1"/>
    <col min="6412" max="6413" width="13.5703125" style="46" bestFit="1" customWidth="1"/>
    <col min="6414" max="6414" width="16.140625" style="46" bestFit="1" customWidth="1"/>
    <col min="6415" max="6415" width="13.5703125" style="46" bestFit="1" customWidth="1"/>
    <col min="6416" max="6656" width="9.140625" style="46"/>
    <col min="6657" max="6657" width="31.28515625" style="46" customWidth="1"/>
    <col min="6658" max="6658" width="16.5703125" style="46" bestFit="1" customWidth="1"/>
    <col min="6659" max="6659" width="13.42578125" style="46" bestFit="1" customWidth="1"/>
    <col min="6660" max="6665" width="13.5703125" style="46" bestFit="1" customWidth="1"/>
    <col min="6666" max="6667" width="13.42578125" style="46" bestFit="1" customWidth="1"/>
    <col min="6668" max="6669" width="13.5703125" style="46" bestFit="1" customWidth="1"/>
    <col min="6670" max="6670" width="16.140625" style="46" bestFit="1" customWidth="1"/>
    <col min="6671" max="6671" width="13.5703125" style="46" bestFit="1" customWidth="1"/>
    <col min="6672" max="6912" width="9.140625" style="46"/>
    <col min="6913" max="6913" width="31.28515625" style="46" customWidth="1"/>
    <col min="6914" max="6914" width="16.5703125" style="46" bestFit="1" customWidth="1"/>
    <col min="6915" max="6915" width="13.42578125" style="46" bestFit="1" customWidth="1"/>
    <col min="6916" max="6921" width="13.5703125" style="46" bestFit="1" customWidth="1"/>
    <col min="6922" max="6923" width="13.42578125" style="46" bestFit="1" customWidth="1"/>
    <col min="6924" max="6925" width="13.5703125" style="46" bestFit="1" customWidth="1"/>
    <col min="6926" max="6926" width="16.140625" style="46" bestFit="1" customWidth="1"/>
    <col min="6927" max="6927" width="13.5703125" style="46" bestFit="1" customWidth="1"/>
    <col min="6928" max="7168" width="9.140625" style="46"/>
    <col min="7169" max="7169" width="31.28515625" style="46" customWidth="1"/>
    <col min="7170" max="7170" width="16.5703125" style="46" bestFit="1" customWidth="1"/>
    <col min="7171" max="7171" width="13.42578125" style="46" bestFit="1" customWidth="1"/>
    <col min="7172" max="7177" width="13.5703125" style="46" bestFit="1" customWidth="1"/>
    <col min="7178" max="7179" width="13.42578125" style="46" bestFit="1" customWidth="1"/>
    <col min="7180" max="7181" width="13.5703125" style="46" bestFit="1" customWidth="1"/>
    <col min="7182" max="7182" width="16.140625" style="46" bestFit="1" customWidth="1"/>
    <col min="7183" max="7183" width="13.5703125" style="46" bestFit="1" customWidth="1"/>
    <col min="7184" max="7424" width="9.140625" style="46"/>
    <col min="7425" max="7425" width="31.28515625" style="46" customWidth="1"/>
    <col min="7426" max="7426" width="16.5703125" style="46" bestFit="1" customWidth="1"/>
    <col min="7427" max="7427" width="13.42578125" style="46" bestFit="1" customWidth="1"/>
    <col min="7428" max="7433" width="13.5703125" style="46" bestFit="1" customWidth="1"/>
    <col min="7434" max="7435" width="13.42578125" style="46" bestFit="1" customWidth="1"/>
    <col min="7436" max="7437" width="13.5703125" style="46" bestFit="1" customWidth="1"/>
    <col min="7438" max="7438" width="16.140625" style="46" bestFit="1" customWidth="1"/>
    <col min="7439" max="7439" width="13.5703125" style="46" bestFit="1" customWidth="1"/>
    <col min="7440" max="7680" width="9.140625" style="46"/>
    <col min="7681" max="7681" width="31.28515625" style="46" customWidth="1"/>
    <col min="7682" max="7682" width="16.5703125" style="46" bestFit="1" customWidth="1"/>
    <col min="7683" max="7683" width="13.42578125" style="46" bestFit="1" customWidth="1"/>
    <col min="7684" max="7689" width="13.5703125" style="46" bestFit="1" customWidth="1"/>
    <col min="7690" max="7691" width="13.42578125" style="46" bestFit="1" customWidth="1"/>
    <col min="7692" max="7693" width="13.5703125" style="46" bestFit="1" customWidth="1"/>
    <col min="7694" max="7694" width="16.140625" style="46" bestFit="1" customWidth="1"/>
    <col min="7695" max="7695" width="13.5703125" style="46" bestFit="1" customWidth="1"/>
    <col min="7696" max="7936" width="9.140625" style="46"/>
    <col min="7937" max="7937" width="31.28515625" style="46" customWidth="1"/>
    <col min="7938" max="7938" width="16.5703125" style="46" bestFit="1" customWidth="1"/>
    <col min="7939" max="7939" width="13.42578125" style="46" bestFit="1" customWidth="1"/>
    <col min="7940" max="7945" width="13.5703125" style="46" bestFit="1" customWidth="1"/>
    <col min="7946" max="7947" width="13.42578125" style="46" bestFit="1" customWidth="1"/>
    <col min="7948" max="7949" width="13.5703125" style="46" bestFit="1" customWidth="1"/>
    <col min="7950" max="7950" width="16.140625" style="46" bestFit="1" customWidth="1"/>
    <col min="7951" max="7951" width="13.5703125" style="46" bestFit="1" customWidth="1"/>
    <col min="7952" max="8192" width="9.140625" style="46"/>
    <col min="8193" max="8193" width="31.28515625" style="46" customWidth="1"/>
    <col min="8194" max="8194" width="16.5703125" style="46" bestFit="1" customWidth="1"/>
    <col min="8195" max="8195" width="13.42578125" style="46" bestFit="1" customWidth="1"/>
    <col min="8196" max="8201" width="13.5703125" style="46" bestFit="1" customWidth="1"/>
    <col min="8202" max="8203" width="13.42578125" style="46" bestFit="1" customWidth="1"/>
    <col min="8204" max="8205" width="13.5703125" style="46" bestFit="1" customWidth="1"/>
    <col min="8206" max="8206" width="16.140625" style="46" bestFit="1" customWidth="1"/>
    <col min="8207" max="8207" width="13.5703125" style="46" bestFit="1" customWidth="1"/>
    <col min="8208" max="8448" width="9.140625" style="46"/>
    <col min="8449" max="8449" width="31.28515625" style="46" customWidth="1"/>
    <col min="8450" max="8450" width="16.5703125" style="46" bestFit="1" customWidth="1"/>
    <col min="8451" max="8451" width="13.42578125" style="46" bestFit="1" customWidth="1"/>
    <col min="8452" max="8457" width="13.5703125" style="46" bestFit="1" customWidth="1"/>
    <col min="8458" max="8459" width="13.42578125" style="46" bestFit="1" customWidth="1"/>
    <col min="8460" max="8461" width="13.5703125" style="46" bestFit="1" customWidth="1"/>
    <col min="8462" max="8462" width="16.140625" style="46" bestFit="1" customWidth="1"/>
    <col min="8463" max="8463" width="13.5703125" style="46" bestFit="1" customWidth="1"/>
    <col min="8464" max="8704" width="9.140625" style="46"/>
    <col min="8705" max="8705" width="31.28515625" style="46" customWidth="1"/>
    <col min="8706" max="8706" width="16.5703125" style="46" bestFit="1" customWidth="1"/>
    <col min="8707" max="8707" width="13.42578125" style="46" bestFit="1" customWidth="1"/>
    <col min="8708" max="8713" width="13.5703125" style="46" bestFit="1" customWidth="1"/>
    <col min="8714" max="8715" width="13.42578125" style="46" bestFit="1" customWidth="1"/>
    <col min="8716" max="8717" width="13.5703125" style="46" bestFit="1" customWidth="1"/>
    <col min="8718" max="8718" width="16.140625" style="46" bestFit="1" customWidth="1"/>
    <col min="8719" max="8719" width="13.5703125" style="46" bestFit="1" customWidth="1"/>
    <col min="8720" max="8960" width="9.140625" style="46"/>
    <col min="8961" max="8961" width="31.28515625" style="46" customWidth="1"/>
    <col min="8962" max="8962" width="16.5703125" style="46" bestFit="1" customWidth="1"/>
    <col min="8963" max="8963" width="13.42578125" style="46" bestFit="1" customWidth="1"/>
    <col min="8964" max="8969" width="13.5703125" style="46" bestFit="1" customWidth="1"/>
    <col min="8970" max="8971" width="13.42578125" style="46" bestFit="1" customWidth="1"/>
    <col min="8972" max="8973" width="13.5703125" style="46" bestFit="1" customWidth="1"/>
    <col min="8974" max="8974" width="16.140625" style="46" bestFit="1" customWidth="1"/>
    <col min="8975" max="8975" width="13.5703125" style="46" bestFit="1" customWidth="1"/>
    <col min="8976" max="9216" width="9.140625" style="46"/>
    <col min="9217" max="9217" width="31.28515625" style="46" customWidth="1"/>
    <col min="9218" max="9218" width="16.5703125" style="46" bestFit="1" customWidth="1"/>
    <col min="9219" max="9219" width="13.42578125" style="46" bestFit="1" customWidth="1"/>
    <col min="9220" max="9225" width="13.5703125" style="46" bestFit="1" customWidth="1"/>
    <col min="9226" max="9227" width="13.42578125" style="46" bestFit="1" customWidth="1"/>
    <col min="9228" max="9229" width="13.5703125" style="46" bestFit="1" customWidth="1"/>
    <col min="9230" max="9230" width="16.140625" style="46" bestFit="1" customWidth="1"/>
    <col min="9231" max="9231" width="13.5703125" style="46" bestFit="1" customWidth="1"/>
    <col min="9232" max="9472" width="9.140625" style="46"/>
    <col min="9473" max="9473" width="31.28515625" style="46" customWidth="1"/>
    <col min="9474" max="9474" width="16.5703125" style="46" bestFit="1" customWidth="1"/>
    <col min="9475" max="9475" width="13.42578125" style="46" bestFit="1" customWidth="1"/>
    <col min="9476" max="9481" width="13.5703125" style="46" bestFit="1" customWidth="1"/>
    <col min="9482" max="9483" width="13.42578125" style="46" bestFit="1" customWidth="1"/>
    <col min="9484" max="9485" width="13.5703125" style="46" bestFit="1" customWidth="1"/>
    <col min="9486" max="9486" width="16.140625" style="46" bestFit="1" customWidth="1"/>
    <col min="9487" max="9487" width="13.5703125" style="46" bestFit="1" customWidth="1"/>
    <col min="9488" max="9728" width="9.140625" style="46"/>
    <col min="9729" max="9729" width="31.28515625" style="46" customWidth="1"/>
    <col min="9730" max="9730" width="16.5703125" style="46" bestFit="1" customWidth="1"/>
    <col min="9731" max="9731" width="13.42578125" style="46" bestFit="1" customWidth="1"/>
    <col min="9732" max="9737" width="13.5703125" style="46" bestFit="1" customWidth="1"/>
    <col min="9738" max="9739" width="13.42578125" style="46" bestFit="1" customWidth="1"/>
    <col min="9740" max="9741" width="13.5703125" style="46" bestFit="1" customWidth="1"/>
    <col min="9742" max="9742" width="16.140625" style="46" bestFit="1" customWidth="1"/>
    <col min="9743" max="9743" width="13.5703125" style="46" bestFit="1" customWidth="1"/>
    <col min="9744" max="9984" width="9.140625" style="46"/>
    <col min="9985" max="9985" width="31.28515625" style="46" customWidth="1"/>
    <col min="9986" max="9986" width="16.5703125" style="46" bestFit="1" customWidth="1"/>
    <col min="9987" max="9987" width="13.42578125" style="46" bestFit="1" customWidth="1"/>
    <col min="9988" max="9993" width="13.5703125" style="46" bestFit="1" customWidth="1"/>
    <col min="9994" max="9995" width="13.42578125" style="46" bestFit="1" customWidth="1"/>
    <col min="9996" max="9997" width="13.5703125" style="46" bestFit="1" customWidth="1"/>
    <col min="9998" max="9998" width="16.140625" style="46" bestFit="1" customWidth="1"/>
    <col min="9999" max="9999" width="13.5703125" style="46" bestFit="1" customWidth="1"/>
    <col min="10000" max="10240" width="9.140625" style="46"/>
    <col min="10241" max="10241" width="31.28515625" style="46" customWidth="1"/>
    <col min="10242" max="10242" width="16.5703125" style="46" bestFit="1" customWidth="1"/>
    <col min="10243" max="10243" width="13.42578125" style="46" bestFit="1" customWidth="1"/>
    <col min="10244" max="10249" width="13.5703125" style="46" bestFit="1" customWidth="1"/>
    <col min="10250" max="10251" width="13.42578125" style="46" bestFit="1" customWidth="1"/>
    <col min="10252" max="10253" width="13.5703125" style="46" bestFit="1" customWidth="1"/>
    <col min="10254" max="10254" width="16.140625" style="46" bestFit="1" customWidth="1"/>
    <col min="10255" max="10255" width="13.5703125" style="46" bestFit="1" customWidth="1"/>
    <col min="10256" max="10496" width="9.140625" style="46"/>
    <col min="10497" max="10497" width="31.28515625" style="46" customWidth="1"/>
    <col min="10498" max="10498" width="16.5703125" style="46" bestFit="1" customWidth="1"/>
    <col min="10499" max="10499" width="13.42578125" style="46" bestFit="1" customWidth="1"/>
    <col min="10500" max="10505" width="13.5703125" style="46" bestFit="1" customWidth="1"/>
    <col min="10506" max="10507" width="13.42578125" style="46" bestFit="1" customWidth="1"/>
    <col min="10508" max="10509" width="13.5703125" style="46" bestFit="1" customWidth="1"/>
    <col min="10510" max="10510" width="16.140625" style="46" bestFit="1" customWidth="1"/>
    <col min="10511" max="10511" width="13.5703125" style="46" bestFit="1" customWidth="1"/>
    <col min="10512" max="10752" width="9.140625" style="46"/>
    <col min="10753" max="10753" width="31.28515625" style="46" customWidth="1"/>
    <col min="10754" max="10754" width="16.5703125" style="46" bestFit="1" customWidth="1"/>
    <col min="10755" max="10755" width="13.42578125" style="46" bestFit="1" customWidth="1"/>
    <col min="10756" max="10761" width="13.5703125" style="46" bestFit="1" customWidth="1"/>
    <col min="10762" max="10763" width="13.42578125" style="46" bestFit="1" customWidth="1"/>
    <col min="10764" max="10765" width="13.5703125" style="46" bestFit="1" customWidth="1"/>
    <col min="10766" max="10766" width="16.140625" style="46" bestFit="1" customWidth="1"/>
    <col min="10767" max="10767" width="13.5703125" style="46" bestFit="1" customWidth="1"/>
    <col min="10768" max="11008" width="9.140625" style="46"/>
    <col min="11009" max="11009" width="31.28515625" style="46" customWidth="1"/>
    <col min="11010" max="11010" width="16.5703125" style="46" bestFit="1" customWidth="1"/>
    <col min="11011" max="11011" width="13.42578125" style="46" bestFit="1" customWidth="1"/>
    <col min="11012" max="11017" width="13.5703125" style="46" bestFit="1" customWidth="1"/>
    <col min="11018" max="11019" width="13.42578125" style="46" bestFit="1" customWidth="1"/>
    <col min="11020" max="11021" width="13.5703125" style="46" bestFit="1" customWidth="1"/>
    <col min="11022" max="11022" width="16.140625" style="46" bestFit="1" customWidth="1"/>
    <col min="11023" max="11023" width="13.5703125" style="46" bestFit="1" customWidth="1"/>
    <col min="11024" max="11264" width="9.140625" style="46"/>
    <col min="11265" max="11265" width="31.28515625" style="46" customWidth="1"/>
    <col min="11266" max="11266" width="16.5703125" style="46" bestFit="1" customWidth="1"/>
    <col min="11267" max="11267" width="13.42578125" style="46" bestFit="1" customWidth="1"/>
    <col min="11268" max="11273" width="13.5703125" style="46" bestFit="1" customWidth="1"/>
    <col min="11274" max="11275" width="13.42578125" style="46" bestFit="1" customWidth="1"/>
    <col min="11276" max="11277" width="13.5703125" style="46" bestFit="1" customWidth="1"/>
    <col min="11278" max="11278" width="16.140625" style="46" bestFit="1" customWidth="1"/>
    <col min="11279" max="11279" width="13.5703125" style="46" bestFit="1" customWidth="1"/>
    <col min="11280" max="11520" width="9.140625" style="46"/>
    <col min="11521" max="11521" width="31.28515625" style="46" customWidth="1"/>
    <col min="11522" max="11522" width="16.5703125" style="46" bestFit="1" customWidth="1"/>
    <col min="11523" max="11523" width="13.42578125" style="46" bestFit="1" customWidth="1"/>
    <col min="11524" max="11529" width="13.5703125" style="46" bestFit="1" customWidth="1"/>
    <col min="11530" max="11531" width="13.42578125" style="46" bestFit="1" customWidth="1"/>
    <col min="11532" max="11533" width="13.5703125" style="46" bestFit="1" customWidth="1"/>
    <col min="11534" max="11534" width="16.140625" style="46" bestFit="1" customWidth="1"/>
    <col min="11535" max="11535" width="13.5703125" style="46" bestFit="1" customWidth="1"/>
    <col min="11536" max="11776" width="9.140625" style="46"/>
    <col min="11777" max="11777" width="31.28515625" style="46" customWidth="1"/>
    <col min="11778" max="11778" width="16.5703125" style="46" bestFit="1" customWidth="1"/>
    <col min="11779" max="11779" width="13.42578125" style="46" bestFit="1" customWidth="1"/>
    <col min="11780" max="11785" width="13.5703125" style="46" bestFit="1" customWidth="1"/>
    <col min="11786" max="11787" width="13.42578125" style="46" bestFit="1" customWidth="1"/>
    <col min="11788" max="11789" width="13.5703125" style="46" bestFit="1" customWidth="1"/>
    <col min="11790" max="11790" width="16.140625" style="46" bestFit="1" customWidth="1"/>
    <col min="11791" max="11791" width="13.5703125" style="46" bestFit="1" customWidth="1"/>
    <col min="11792" max="12032" width="9.140625" style="46"/>
    <col min="12033" max="12033" width="31.28515625" style="46" customWidth="1"/>
    <col min="12034" max="12034" width="16.5703125" style="46" bestFit="1" customWidth="1"/>
    <col min="12035" max="12035" width="13.42578125" style="46" bestFit="1" customWidth="1"/>
    <col min="12036" max="12041" width="13.5703125" style="46" bestFit="1" customWidth="1"/>
    <col min="12042" max="12043" width="13.42578125" style="46" bestFit="1" customWidth="1"/>
    <col min="12044" max="12045" width="13.5703125" style="46" bestFit="1" customWidth="1"/>
    <col min="12046" max="12046" width="16.140625" style="46" bestFit="1" customWidth="1"/>
    <col min="12047" max="12047" width="13.5703125" style="46" bestFit="1" customWidth="1"/>
    <col min="12048" max="12288" width="9.140625" style="46"/>
    <col min="12289" max="12289" width="31.28515625" style="46" customWidth="1"/>
    <col min="12290" max="12290" width="16.5703125" style="46" bestFit="1" customWidth="1"/>
    <col min="12291" max="12291" width="13.42578125" style="46" bestFit="1" customWidth="1"/>
    <col min="12292" max="12297" width="13.5703125" style="46" bestFit="1" customWidth="1"/>
    <col min="12298" max="12299" width="13.42578125" style="46" bestFit="1" customWidth="1"/>
    <col min="12300" max="12301" width="13.5703125" style="46" bestFit="1" customWidth="1"/>
    <col min="12302" max="12302" width="16.140625" style="46" bestFit="1" customWidth="1"/>
    <col min="12303" max="12303" width="13.5703125" style="46" bestFit="1" customWidth="1"/>
    <col min="12304" max="12544" width="9.140625" style="46"/>
    <col min="12545" max="12545" width="31.28515625" style="46" customWidth="1"/>
    <col min="12546" max="12546" width="16.5703125" style="46" bestFit="1" customWidth="1"/>
    <col min="12547" max="12547" width="13.42578125" style="46" bestFit="1" customWidth="1"/>
    <col min="12548" max="12553" width="13.5703125" style="46" bestFit="1" customWidth="1"/>
    <col min="12554" max="12555" width="13.42578125" style="46" bestFit="1" customWidth="1"/>
    <col min="12556" max="12557" width="13.5703125" style="46" bestFit="1" customWidth="1"/>
    <col min="12558" max="12558" width="16.140625" style="46" bestFit="1" customWidth="1"/>
    <col min="12559" max="12559" width="13.5703125" style="46" bestFit="1" customWidth="1"/>
    <col min="12560" max="12800" width="9.140625" style="46"/>
    <col min="12801" max="12801" width="31.28515625" style="46" customWidth="1"/>
    <col min="12802" max="12802" width="16.5703125" style="46" bestFit="1" customWidth="1"/>
    <col min="12803" max="12803" width="13.42578125" style="46" bestFit="1" customWidth="1"/>
    <col min="12804" max="12809" width="13.5703125" style="46" bestFit="1" customWidth="1"/>
    <col min="12810" max="12811" width="13.42578125" style="46" bestFit="1" customWidth="1"/>
    <col min="12812" max="12813" width="13.5703125" style="46" bestFit="1" customWidth="1"/>
    <col min="12814" max="12814" width="16.140625" style="46" bestFit="1" customWidth="1"/>
    <col min="12815" max="12815" width="13.5703125" style="46" bestFit="1" customWidth="1"/>
    <col min="12816" max="13056" width="9.140625" style="46"/>
    <col min="13057" max="13057" width="31.28515625" style="46" customWidth="1"/>
    <col min="13058" max="13058" width="16.5703125" style="46" bestFit="1" customWidth="1"/>
    <col min="13059" max="13059" width="13.42578125" style="46" bestFit="1" customWidth="1"/>
    <col min="13060" max="13065" width="13.5703125" style="46" bestFit="1" customWidth="1"/>
    <col min="13066" max="13067" width="13.42578125" style="46" bestFit="1" customWidth="1"/>
    <col min="13068" max="13069" width="13.5703125" style="46" bestFit="1" customWidth="1"/>
    <col min="13070" max="13070" width="16.140625" style="46" bestFit="1" customWidth="1"/>
    <col min="13071" max="13071" width="13.5703125" style="46" bestFit="1" customWidth="1"/>
    <col min="13072" max="13312" width="9.140625" style="46"/>
    <col min="13313" max="13313" width="31.28515625" style="46" customWidth="1"/>
    <col min="13314" max="13314" width="16.5703125" style="46" bestFit="1" customWidth="1"/>
    <col min="13315" max="13315" width="13.42578125" style="46" bestFit="1" customWidth="1"/>
    <col min="13316" max="13321" width="13.5703125" style="46" bestFit="1" customWidth="1"/>
    <col min="13322" max="13323" width="13.42578125" style="46" bestFit="1" customWidth="1"/>
    <col min="13324" max="13325" width="13.5703125" style="46" bestFit="1" customWidth="1"/>
    <col min="13326" max="13326" width="16.140625" style="46" bestFit="1" customWidth="1"/>
    <col min="13327" max="13327" width="13.5703125" style="46" bestFit="1" customWidth="1"/>
    <col min="13328" max="13568" width="9.140625" style="46"/>
    <col min="13569" max="13569" width="31.28515625" style="46" customWidth="1"/>
    <col min="13570" max="13570" width="16.5703125" style="46" bestFit="1" customWidth="1"/>
    <col min="13571" max="13571" width="13.42578125" style="46" bestFit="1" customWidth="1"/>
    <col min="13572" max="13577" width="13.5703125" style="46" bestFit="1" customWidth="1"/>
    <col min="13578" max="13579" width="13.42578125" style="46" bestFit="1" customWidth="1"/>
    <col min="13580" max="13581" width="13.5703125" style="46" bestFit="1" customWidth="1"/>
    <col min="13582" max="13582" width="16.140625" style="46" bestFit="1" customWidth="1"/>
    <col min="13583" max="13583" width="13.5703125" style="46" bestFit="1" customWidth="1"/>
    <col min="13584" max="13824" width="9.140625" style="46"/>
    <col min="13825" max="13825" width="31.28515625" style="46" customWidth="1"/>
    <col min="13826" max="13826" width="16.5703125" style="46" bestFit="1" customWidth="1"/>
    <col min="13827" max="13827" width="13.42578125" style="46" bestFit="1" customWidth="1"/>
    <col min="13828" max="13833" width="13.5703125" style="46" bestFit="1" customWidth="1"/>
    <col min="13834" max="13835" width="13.42578125" style="46" bestFit="1" customWidth="1"/>
    <col min="13836" max="13837" width="13.5703125" style="46" bestFit="1" customWidth="1"/>
    <col min="13838" max="13838" width="16.140625" style="46" bestFit="1" customWidth="1"/>
    <col min="13839" max="13839" width="13.5703125" style="46" bestFit="1" customWidth="1"/>
    <col min="13840" max="14080" width="9.140625" style="46"/>
    <col min="14081" max="14081" width="31.28515625" style="46" customWidth="1"/>
    <col min="14082" max="14082" width="16.5703125" style="46" bestFit="1" customWidth="1"/>
    <col min="14083" max="14083" width="13.42578125" style="46" bestFit="1" customWidth="1"/>
    <col min="14084" max="14089" width="13.5703125" style="46" bestFit="1" customWidth="1"/>
    <col min="14090" max="14091" width="13.42578125" style="46" bestFit="1" customWidth="1"/>
    <col min="14092" max="14093" width="13.5703125" style="46" bestFit="1" customWidth="1"/>
    <col min="14094" max="14094" width="16.140625" style="46" bestFit="1" customWidth="1"/>
    <col min="14095" max="14095" width="13.5703125" style="46" bestFit="1" customWidth="1"/>
    <col min="14096" max="14336" width="9.140625" style="46"/>
    <col min="14337" max="14337" width="31.28515625" style="46" customWidth="1"/>
    <col min="14338" max="14338" width="16.5703125" style="46" bestFit="1" customWidth="1"/>
    <col min="14339" max="14339" width="13.42578125" style="46" bestFit="1" customWidth="1"/>
    <col min="14340" max="14345" width="13.5703125" style="46" bestFit="1" customWidth="1"/>
    <col min="14346" max="14347" width="13.42578125" style="46" bestFit="1" customWidth="1"/>
    <col min="14348" max="14349" width="13.5703125" style="46" bestFit="1" customWidth="1"/>
    <col min="14350" max="14350" width="16.140625" style="46" bestFit="1" customWidth="1"/>
    <col min="14351" max="14351" width="13.5703125" style="46" bestFit="1" customWidth="1"/>
    <col min="14352" max="14592" width="9.140625" style="46"/>
    <col min="14593" max="14593" width="31.28515625" style="46" customWidth="1"/>
    <col min="14594" max="14594" width="16.5703125" style="46" bestFit="1" customWidth="1"/>
    <col min="14595" max="14595" width="13.42578125" style="46" bestFit="1" customWidth="1"/>
    <col min="14596" max="14601" width="13.5703125" style="46" bestFit="1" customWidth="1"/>
    <col min="14602" max="14603" width="13.42578125" style="46" bestFit="1" customWidth="1"/>
    <col min="14604" max="14605" width="13.5703125" style="46" bestFit="1" customWidth="1"/>
    <col min="14606" max="14606" width="16.140625" style="46" bestFit="1" customWidth="1"/>
    <col min="14607" max="14607" width="13.5703125" style="46" bestFit="1" customWidth="1"/>
    <col min="14608" max="14848" width="9.140625" style="46"/>
    <col min="14849" max="14849" width="31.28515625" style="46" customWidth="1"/>
    <col min="14850" max="14850" width="16.5703125" style="46" bestFit="1" customWidth="1"/>
    <col min="14851" max="14851" width="13.42578125" style="46" bestFit="1" customWidth="1"/>
    <col min="14852" max="14857" width="13.5703125" style="46" bestFit="1" customWidth="1"/>
    <col min="14858" max="14859" width="13.42578125" style="46" bestFit="1" customWidth="1"/>
    <col min="14860" max="14861" width="13.5703125" style="46" bestFit="1" customWidth="1"/>
    <col min="14862" max="14862" width="16.140625" style="46" bestFit="1" customWidth="1"/>
    <col min="14863" max="14863" width="13.5703125" style="46" bestFit="1" customWidth="1"/>
    <col min="14864" max="15104" width="9.140625" style="46"/>
    <col min="15105" max="15105" width="31.28515625" style="46" customWidth="1"/>
    <col min="15106" max="15106" width="16.5703125" style="46" bestFit="1" customWidth="1"/>
    <col min="15107" max="15107" width="13.42578125" style="46" bestFit="1" customWidth="1"/>
    <col min="15108" max="15113" width="13.5703125" style="46" bestFit="1" customWidth="1"/>
    <col min="15114" max="15115" width="13.42578125" style="46" bestFit="1" customWidth="1"/>
    <col min="15116" max="15117" width="13.5703125" style="46" bestFit="1" customWidth="1"/>
    <col min="15118" max="15118" width="16.140625" style="46" bestFit="1" customWidth="1"/>
    <col min="15119" max="15119" width="13.5703125" style="46" bestFit="1" customWidth="1"/>
    <col min="15120" max="15360" width="9.140625" style="46"/>
    <col min="15361" max="15361" width="31.28515625" style="46" customWidth="1"/>
    <col min="15362" max="15362" width="16.5703125" style="46" bestFit="1" customWidth="1"/>
    <col min="15363" max="15363" width="13.42578125" style="46" bestFit="1" customWidth="1"/>
    <col min="15364" max="15369" width="13.5703125" style="46" bestFit="1" customWidth="1"/>
    <col min="15370" max="15371" width="13.42578125" style="46" bestFit="1" customWidth="1"/>
    <col min="15372" max="15373" width="13.5703125" style="46" bestFit="1" customWidth="1"/>
    <col min="15374" max="15374" width="16.140625" style="46" bestFit="1" customWidth="1"/>
    <col min="15375" max="15375" width="13.5703125" style="46" bestFit="1" customWidth="1"/>
    <col min="15376" max="15616" width="9.140625" style="46"/>
    <col min="15617" max="15617" width="31.28515625" style="46" customWidth="1"/>
    <col min="15618" max="15618" width="16.5703125" style="46" bestFit="1" customWidth="1"/>
    <col min="15619" max="15619" width="13.42578125" style="46" bestFit="1" customWidth="1"/>
    <col min="15620" max="15625" width="13.5703125" style="46" bestFit="1" customWidth="1"/>
    <col min="15626" max="15627" width="13.42578125" style="46" bestFit="1" customWidth="1"/>
    <col min="15628" max="15629" width="13.5703125" style="46" bestFit="1" customWidth="1"/>
    <col min="15630" max="15630" width="16.140625" style="46" bestFit="1" customWidth="1"/>
    <col min="15631" max="15631" width="13.5703125" style="46" bestFit="1" customWidth="1"/>
    <col min="15632" max="15872" width="9.140625" style="46"/>
    <col min="15873" max="15873" width="31.28515625" style="46" customWidth="1"/>
    <col min="15874" max="15874" width="16.5703125" style="46" bestFit="1" customWidth="1"/>
    <col min="15875" max="15875" width="13.42578125" style="46" bestFit="1" customWidth="1"/>
    <col min="15876" max="15881" width="13.5703125" style="46" bestFit="1" customWidth="1"/>
    <col min="15882" max="15883" width="13.42578125" style="46" bestFit="1" customWidth="1"/>
    <col min="15884" max="15885" width="13.5703125" style="46" bestFit="1" customWidth="1"/>
    <col min="15886" max="15886" width="16.140625" style="46" bestFit="1" customWidth="1"/>
    <col min="15887" max="15887" width="13.5703125" style="46" bestFit="1" customWidth="1"/>
    <col min="15888" max="16128" width="9.140625" style="46"/>
    <col min="16129" max="16129" width="31.28515625" style="46" customWidth="1"/>
    <col min="16130" max="16130" width="16.5703125" style="46" bestFit="1" customWidth="1"/>
    <col min="16131" max="16131" width="13.42578125" style="46" bestFit="1" customWidth="1"/>
    <col min="16132" max="16137" width="13.5703125" style="46" bestFit="1" customWidth="1"/>
    <col min="16138" max="16139" width="13.42578125" style="46" bestFit="1" customWidth="1"/>
    <col min="16140" max="16141" width="13.5703125" style="46" bestFit="1" customWidth="1"/>
    <col min="16142" max="16142" width="16.140625" style="46" bestFit="1" customWidth="1"/>
    <col min="16143" max="16143" width="13.5703125" style="46" bestFit="1" customWidth="1"/>
    <col min="16144" max="16384" width="9.140625" style="46"/>
  </cols>
  <sheetData>
    <row r="1" spans="1:15" ht="12.75" x14ac:dyDescent="0.2">
      <c r="B1" s="15"/>
      <c r="C1" s="15"/>
      <c r="N1" s="48" t="s">
        <v>39</v>
      </c>
    </row>
    <row r="2" spans="1:15" x14ac:dyDescent="0.2">
      <c r="A2" s="49" t="s">
        <v>64</v>
      </c>
      <c r="B2" s="50" t="s">
        <v>27</v>
      </c>
      <c r="C2" s="5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49" t="s">
        <v>34</v>
      </c>
      <c r="J2" s="50" t="s">
        <v>35</v>
      </c>
      <c r="K2" s="86" t="s">
        <v>36</v>
      </c>
      <c r="L2" s="50" t="s">
        <v>37</v>
      </c>
      <c r="M2" s="50" t="s">
        <v>38</v>
      </c>
      <c r="N2" s="50" t="s">
        <v>9</v>
      </c>
    </row>
    <row r="3" spans="1:15" ht="12.75" x14ac:dyDescent="0.2">
      <c r="A3" s="47"/>
      <c r="B3" s="15"/>
      <c r="C3" s="15"/>
    </row>
    <row r="4" spans="1:15" ht="12.75" x14ac:dyDescent="0.2">
      <c r="A4" s="51" t="s">
        <v>65</v>
      </c>
      <c r="B4" s="15"/>
      <c r="C4" s="15"/>
    </row>
    <row r="5" spans="1:15" x14ac:dyDescent="0.2">
      <c r="A5" s="52" t="s">
        <v>10</v>
      </c>
      <c r="B5" s="81">
        <v>2018485.96</v>
      </c>
      <c r="C5" s="47">
        <v>2035972.99</v>
      </c>
      <c r="D5" s="47">
        <v>2148621.4700000002</v>
      </c>
      <c r="E5" s="47">
        <v>1999733.53</v>
      </c>
      <c r="F5" s="47">
        <v>1951325.6</v>
      </c>
      <c r="G5" s="47">
        <v>2319559.7400000002</v>
      </c>
      <c r="H5" s="47">
        <v>1716338.41</v>
      </c>
      <c r="I5" s="47">
        <v>1801084.77</v>
      </c>
      <c r="J5" s="47">
        <v>2315056.35</v>
      </c>
      <c r="K5" s="84">
        <v>2075064.82</v>
      </c>
      <c r="L5" s="47">
        <v>2042660.87</v>
      </c>
      <c r="M5" s="47">
        <v>2422980.96</v>
      </c>
      <c r="N5" s="47">
        <f>SUM(B5:M5)</f>
        <v>24846885.470000003</v>
      </c>
    </row>
    <row r="6" spans="1:15" x14ac:dyDescent="0.2">
      <c r="A6" s="52"/>
      <c r="B6" s="81"/>
      <c r="C6" s="47"/>
      <c r="D6" s="47"/>
      <c r="E6" s="47"/>
      <c r="F6" s="47"/>
      <c r="G6" s="47"/>
      <c r="H6" s="47"/>
      <c r="J6" s="47"/>
      <c r="K6" s="84"/>
      <c r="L6" s="47"/>
      <c r="M6" s="47"/>
      <c r="N6" s="47"/>
    </row>
    <row r="7" spans="1:15" x14ac:dyDescent="0.2">
      <c r="A7" s="51" t="s">
        <v>66</v>
      </c>
      <c r="B7" s="81"/>
      <c r="C7" s="47"/>
      <c r="D7" s="47"/>
      <c r="E7" s="47"/>
      <c r="F7" s="47"/>
      <c r="G7" s="47"/>
      <c r="H7" s="47"/>
      <c r="J7" s="47"/>
      <c r="K7" s="84"/>
      <c r="L7" s="47"/>
      <c r="M7" s="47"/>
      <c r="N7" s="47"/>
    </row>
    <row r="8" spans="1:15" x14ac:dyDescent="0.2">
      <c r="A8" s="52" t="s">
        <v>67</v>
      </c>
      <c r="B8" s="81">
        <v>2586.73</v>
      </c>
      <c r="C8" s="47">
        <v>2609.34</v>
      </c>
      <c r="D8" s="47">
        <v>2754.95</v>
      </c>
      <c r="E8" s="47">
        <v>2562.5</v>
      </c>
      <c r="F8" s="47">
        <v>2499.96</v>
      </c>
      <c r="G8" s="47">
        <v>2975.9</v>
      </c>
      <c r="H8" s="47">
        <v>2198.9</v>
      </c>
      <c r="I8" s="47">
        <v>2307.48</v>
      </c>
      <c r="J8" s="47">
        <v>2970.08</v>
      </c>
      <c r="K8" s="84">
        <v>2659.87</v>
      </c>
      <c r="L8" s="47">
        <v>2617.98</v>
      </c>
      <c r="M8" s="47">
        <v>3109.58</v>
      </c>
      <c r="N8" s="47">
        <f>SUM(B8:M8)</f>
        <v>31853.269999999997</v>
      </c>
    </row>
    <row r="9" spans="1:15" x14ac:dyDescent="0.2">
      <c r="A9" s="52" t="s">
        <v>68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84">
        <v>0</v>
      </c>
      <c r="L9" s="47">
        <v>0</v>
      </c>
      <c r="M9" s="47">
        <v>0</v>
      </c>
      <c r="N9" s="47">
        <f>SUM(B9:M9)</f>
        <v>0</v>
      </c>
    </row>
    <row r="10" spans="1:15" x14ac:dyDescent="0.2">
      <c r="A10" s="52"/>
      <c r="B10" s="47"/>
      <c r="C10" s="47"/>
      <c r="D10" s="47"/>
      <c r="E10" s="47"/>
      <c r="F10" s="47"/>
      <c r="G10" s="47"/>
      <c r="H10" s="47"/>
      <c r="J10" s="47"/>
      <c r="K10" s="84"/>
      <c r="L10" s="47"/>
      <c r="M10" s="47"/>
      <c r="N10" s="47"/>
    </row>
    <row r="11" spans="1:15" x14ac:dyDescent="0.2">
      <c r="A11" s="53" t="s">
        <v>69</v>
      </c>
      <c r="B11" s="54">
        <f>SUM(B5:B9)</f>
        <v>2021072.69</v>
      </c>
      <c r="C11" s="54">
        <f t="shared" ref="C11:M11" si="0">SUM(C5:C9)</f>
        <v>2038582.33</v>
      </c>
      <c r="D11" s="54">
        <f t="shared" si="0"/>
        <v>2151376.4200000004</v>
      </c>
      <c r="E11" s="54">
        <f t="shared" si="0"/>
        <v>2002296.03</v>
      </c>
      <c r="F11" s="54">
        <f t="shared" si="0"/>
        <v>1953825.56</v>
      </c>
      <c r="G11" s="54">
        <f t="shared" si="0"/>
        <v>2322535.64</v>
      </c>
      <c r="H11" s="54">
        <f t="shared" si="0"/>
        <v>1718537.3099999998</v>
      </c>
      <c r="I11" s="54">
        <f t="shared" si="0"/>
        <v>1803392.25</v>
      </c>
      <c r="J11" s="54">
        <f t="shared" si="0"/>
        <v>2318026.4300000002</v>
      </c>
      <c r="K11" s="54">
        <f t="shared" si="0"/>
        <v>2077724.6900000002</v>
      </c>
      <c r="L11" s="54">
        <f t="shared" si="0"/>
        <v>2045278.85</v>
      </c>
      <c r="M11" s="54">
        <f t="shared" si="0"/>
        <v>2426090.54</v>
      </c>
      <c r="N11" s="54">
        <f>SUM(B11:M11)</f>
        <v>24878738.740000006</v>
      </c>
      <c r="O11" s="47"/>
    </row>
    <row r="12" spans="1:15" x14ac:dyDescent="0.2">
      <c r="A12" s="53"/>
      <c r="B12" s="47"/>
      <c r="C12" s="47"/>
      <c r="D12" s="47"/>
      <c r="E12" s="47"/>
      <c r="F12" s="47"/>
      <c r="G12" s="47"/>
      <c r="H12" s="47"/>
      <c r="J12" s="47"/>
      <c r="K12" s="84"/>
      <c r="L12" s="47"/>
      <c r="M12" s="47"/>
      <c r="N12" s="47"/>
    </row>
    <row r="13" spans="1:15" x14ac:dyDescent="0.2">
      <c r="A13" s="51" t="s">
        <v>70</v>
      </c>
      <c r="B13" s="47"/>
      <c r="C13" s="47"/>
      <c r="D13" s="47"/>
      <c r="E13" s="47"/>
      <c r="F13" s="47"/>
      <c r="G13" s="47"/>
      <c r="H13" s="47"/>
      <c r="J13" s="47"/>
      <c r="K13" s="84"/>
      <c r="L13" s="47"/>
      <c r="M13" s="47"/>
      <c r="N13" s="47"/>
    </row>
    <row r="14" spans="1:15" x14ac:dyDescent="0.2">
      <c r="A14" s="51" t="s">
        <v>71</v>
      </c>
      <c r="B14" s="47"/>
      <c r="C14" s="47"/>
      <c r="D14" s="47"/>
      <c r="E14" s="47"/>
      <c r="F14" s="47"/>
      <c r="G14" s="47"/>
      <c r="H14" s="47"/>
      <c r="J14" s="47"/>
      <c r="K14" s="84"/>
      <c r="L14" s="47"/>
      <c r="M14" s="47"/>
      <c r="N14" s="47"/>
    </row>
    <row r="15" spans="1:15" x14ac:dyDescent="0.2">
      <c r="A15" s="52" t="s">
        <v>72</v>
      </c>
      <c r="B15" s="47">
        <v>442263.66</v>
      </c>
      <c r="C15" s="47">
        <v>439034.99</v>
      </c>
      <c r="D15" s="47">
        <v>389826.87</v>
      </c>
      <c r="E15" s="47">
        <v>445366.96</v>
      </c>
      <c r="F15" s="47">
        <v>416482.81</v>
      </c>
      <c r="G15" s="47">
        <v>554007.65</v>
      </c>
      <c r="H15" s="47">
        <v>378509.96</v>
      </c>
      <c r="I15" s="47">
        <v>389836.99</v>
      </c>
      <c r="J15" s="47">
        <v>566575.71</v>
      </c>
      <c r="K15" s="84">
        <v>524978.44999999995</v>
      </c>
      <c r="L15" s="47">
        <v>495563.37999999989</v>
      </c>
      <c r="M15" s="47">
        <v>508125.88</v>
      </c>
      <c r="N15" s="47">
        <f t="shared" ref="N15:N78" si="1">SUM(B15:M15)</f>
        <v>5550573.3099999996</v>
      </c>
    </row>
    <row r="16" spans="1:15" x14ac:dyDescent="0.2">
      <c r="A16" s="52"/>
      <c r="B16" s="47"/>
      <c r="C16" s="47"/>
      <c r="D16" s="47"/>
      <c r="E16" s="47"/>
      <c r="F16" s="47"/>
      <c r="G16" s="47"/>
      <c r="H16" s="47"/>
      <c r="J16" s="47"/>
      <c r="K16" s="84"/>
      <c r="L16" s="47"/>
      <c r="M16" s="47"/>
      <c r="N16" s="47"/>
    </row>
    <row r="17" spans="1:14" x14ac:dyDescent="0.2">
      <c r="A17" s="52" t="s">
        <v>73</v>
      </c>
      <c r="B17" s="47">
        <v>126569.4</v>
      </c>
      <c r="C17" s="47">
        <v>125650.95</v>
      </c>
      <c r="D17" s="47">
        <v>111567.67999999999</v>
      </c>
      <c r="E17" s="47">
        <v>127463.14</v>
      </c>
      <c r="F17" s="47">
        <v>119196.56</v>
      </c>
      <c r="G17" s="47">
        <v>158286.9</v>
      </c>
      <c r="H17" s="47">
        <v>108328.8</v>
      </c>
      <c r="I17" s="47">
        <v>111570.58</v>
      </c>
      <c r="J17" s="47">
        <v>162077.96</v>
      </c>
      <c r="K17" s="84">
        <v>149641.71</v>
      </c>
      <c r="L17" s="47">
        <v>141436.84</v>
      </c>
      <c r="M17" s="47">
        <v>144940.95000000001</v>
      </c>
      <c r="N17" s="47">
        <f t="shared" si="1"/>
        <v>1586731.47</v>
      </c>
    </row>
    <row r="18" spans="1:14" x14ac:dyDescent="0.2">
      <c r="A18" s="52"/>
      <c r="B18" s="47"/>
      <c r="C18" s="47"/>
      <c r="D18" s="47"/>
      <c r="E18" s="47"/>
      <c r="F18" s="47"/>
      <c r="G18" s="47"/>
      <c r="H18" s="47"/>
      <c r="J18" s="47"/>
      <c r="K18" s="84"/>
      <c r="L18" s="47"/>
      <c r="M18" s="47"/>
      <c r="N18" s="47"/>
    </row>
    <row r="19" spans="1:14" x14ac:dyDescent="0.2">
      <c r="A19" s="51" t="s">
        <v>66</v>
      </c>
      <c r="B19" s="47"/>
      <c r="C19" s="47"/>
      <c r="D19" s="47"/>
      <c r="E19" s="47"/>
      <c r="F19" s="47"/>
      <c r="G19" s="47"/>
      <c r="H19" s="47"/>
      <c r="J19" s="47"/>
      <c r="K19" s="84"/>
      <c r="L19" s="47"/>
      <c r="M19" s="47"/>
      <c r="N19" s="47"/>
    </row>
    <row r="20" spans="1:14" x14ac:dyDescent="0.2">
      <c r="A20" s="52" t="s">
        <v>67</v>
      </c>
      <c r="B20" s="81">
        <v>665.4</v>
      </c>
      <c r="C20" s="47">
        <v>660.53</v>
      </c>
      <c r="D20" s="47">
        <v>586.5</v>
      </c>
      <c r="E20" s="47">
        <v>670.06</v>
      </c>
      <c r="F20" s="47">
        <v>626.6</v>
      </c>
      <c r="G20" s="47">
        <v>834.25</v>
      </c>
      <c r="H20" s="47">
        <v>569.47</v>
      </c>
      <c r="I20" s="47">
        <v>586.51</v>
      </c>
      <c r="J20" s="47">
        <v>852.62</v>
      </c>
      <c r="K20" s="84">
        <v>791.5</v>
      </c>
      <c r="L20" s="47">
        <v>746.66</v>
      </c>
      <c r="M20" s="47">
        <v>765.81</v>
      </c>
      <c r="N20" s="47">
        <f t="shared" si="1"/>
        <v>8355.91</v>
      </c>
    </row>
    <row r="21" spans="1:14" x14ac:dyDescent="0.2">
      <c r="A21" s="52" t="s">
        <v>74</v>
      </c>
      <c r="B21" s="47">
        <v>22129.67</v>
      </c>
      <c r="C21" s="47">
        <v>21967.63</v>
      </c>
      <c r="D21" s="47">
        <v>19505.45</v>
      </c>
      <c r="E21" s="47">
        <v>22284.46</v>
      </c>
      <c r="F21" s="47">
        <v>20839.21</v>
      </c>
      <c r="G21" s="47">
        <v>27745.03</v>
      </c>
      <c r="H21" s="47">
        <v>18939.189999999999</v>
      </c>
      <c r="I21" s="47">
        <v>19505.95</v>
      </c>
      <c r="J21" s="47">
        <v>28356.13</v>
      </c>
      <c r="K21" s="84">
        <v>26323.360000000001</v>
      </c>
      <c r="L21" s="47">
        <v>24832</v>
      </c>
      <c r="M21" s="47">
        <v>25468.92</v>
      </c>
      <c r="N21" s="47">
        <f t="shared" si="1"/>
        <v>277897</v>
      </c>
    </row>
    <row r="22" spans="1:14" x14ac:dyDescent="0.2">
      <c r="A22" s="52"/>
      <c r="B22" s="47"/>
      <c r="C22" s="47"/>
      <c r="D22" s="47"/>
      <c r="E22" s="47"/>
      <c r="F22" s="47"/>
      <c r="G22" s="47"/>
      <c r="H22" s="47"/>
      <c r="J22" s="47"/>
      <c r="K22" s="84"/>
      <c r="L22" s="47"/>
      <c r="M22" s="47"/>
      <c r="N22" s="47"/>
    </row>
    <row r="23" spans="1:14" x14ac:dyDescent="0.2">
      <c r="A23" s="53" t="s">
        <v>75</v>
      </c>
      <c r="B23" s="54">
        <f>SUM(B15:B21)</f>
        <v>591628.13</v>
      </c>
      <c r="C23" s="54">
        <f t="shared" ref="C23:M23" si="2">SUM(C15:C21)</f>
        <v>587314.1</v>
      </c>
      <c r="D23" s="54">
        <f t="shared" si="2"/>
        <v>521486.5</v>
      </c>
      <c r="E23" s="54">
        <f t="shared" si="2"/>
        <v>595784.62</v>
      </c>
      <c r="F23" s="54">
        <f t="shared" si="2"/>
        <v>557145.17999999993</v>
      </c>
      <c r="G23" s="54">
        <f t="shared" si="2"/>
        <v>740873.83000000007</v>
      </c>
      <c r="H23" s="54">
        <f t="shared" si="2"/>
        <v>506347.42</v>
      </c>
      <c r="I23" s="54">
        <f t="shared" si="2"/>
        <v>521500.03</v>
      </c>
      <c r="J23" s="54">
        <f t="shared" si="2"/>
        <v>757862.41999999993</v>
      </c>
      <c r="K23" s="54">
        <f t="shared" si="2"/>
        <v>701735.0199999999</v>
      </c>
      <c r="L23" s="54">
        <f t="shared" si="2"/>
        <v>662578.87999999989</v>
      </c>
      <c r="M23" s="54">
        <f t="shared" si="2"/>
        <v>679301.56000000017</v>
      </c>
      <c r="N23" s="54">
        <f t="shared" si="1"/>
        <v>7423557.6900000004</v>
      </c>
    </row>
    <row r="24" spans="1:14" x14ac:dyDescent="0.2">
      <c r="A24" s="55"/>
      <c r="B24" s="47"/>
      <c r="C24" s="47"/>
      <c r="D24" s="47"/>
      <c r="E24" s="47"/>
      <c r="F24" s="47"/>
      <c r="G24" s="47"/>
      <c r="H24" s="47"/>
      <c r="J24" s="47"/>
      <c r="K24" s="84"/>
      <c r="L24" s="47"/>
      <c r="M24" s="47"/>
      <c r="N24" s="47"/>
    </row>
    <row r="25" spans="1:14" x14ac:dyDescent="0.2">
      <c r="A25" s="51" t="s">
        <v>76</v>
      </c>
      <c r="B25" s="47"/>
      <c r="C25" s="47"/>
      <c r="D25" s="47"/>
      <c r="E25" s="47"/>
      <c r="F25" s="47"/>
      <c r="G25" s="47"/>
      <c r="H25" s="47"/>
      <c r="J25" s="47"/>
      <c r="K25" s="84"/>
      <c r="L25" s="47"/>
      <c r="M25" s="47"/>
      <c r="N25" s="47"/>
    </row>
    <row r="26" spans="1:14" x14ac:dyDescent="0.2">
      <c r="A26" s="51" t="s">
        <v>77</v>
      </c>
      <c r="B26" s="47"/>
      <c r="C26" s="47"/>
      <c r="D26" s="47"/>
      <c r="E26" s="47"/>
      <c r="F26" s="47"/>
      <c r="G26" s="47"/>
      <c r="H26" s="47"/>
      <c r="J26" s="47"/>
      <c r="K26" s="84"/>
      <c r="L26" s="47"/>
      <c r="M26" s="47"/>
      <c r="N26" s="47"/>
    </row>
    <row r="27" spans="1:14" x14ac:dyDescent="0.2">
      <c r="A27" s="52" t="s">
        <v>78</v>
      </c>
      <c r="B27" s="47">
        <v>862.17</v>
      </c>
      <c r="C27" s="47">
        <v>862.17</v>
      </c>
      <c r="D27" s="47">
        <v>862.17</v>
      </c>
      <c r="E27" s="47">
        <v>862.17</v>
      </c>
      <c r="F27" s="47">
        <v>862.17</v>
      </c>
      <c r="G27" s="47">
        <v>862.17</v>
      </c>
      <c r="H27" s="47">
        <v>862.17</v>
      </c>
      <c r="I27" s="47">
        <v>862.17</v>
      </c>
      <c r="J27" s="47">
        <v>862.17</v>
      </c>
      <c r="K27" s="84">
        <v>862.17</v>
      </c>
      <c r="L27" s="47">
        <v>862.17</v>
      </c>
      <c r="M27" s="47">
        <v>862.17</v>
      </c>
      <c r="N27" s="47">
        <f t="shared" si="1"/>
        <v>10346.039999999999</v>
      </c>
    </row>
    <row r="28" spans="1:14" x14ac:dyDescent="0.2">
      <c r="A28" s="51" t="s">
        <v>71</v>
      </c>
      <c r="B28" s="47"/>
      <c r="C28" s="47"/>
      <c r="D28" s="47"/>
      <c r="E28" s="47"/>
      <c r="F28" s="47"/>
      <c r="G28" s="47"/>
      <c r="H28" s="47"/>
      <c r="J28" s="47"/>
      <c r="K28" s="84"/>
      <c r="L28" s="47"/>
      <c r="M28" s="47"/>
      <c r="N28" s="47"/>
    </row>
    <row r="29" spans="1:14" ht="15" x14ac:dyDescent="0.25">
      <c r="A29" s="52" t="s">
        <v>79</v>
      </c>
      <c r="B29" s="47">
        <v>27195285.28999998</v>
      </c>
      <c r="C29" s="78">
        <v>26455377.969999999</v>
      </c>
      <c r="D29" s="47">
        <v>30139214.689999957</v>
      </c>
      <c r="E29" s="47">
        <v>27585368.240000006</v>
      </c>
      <c r="F29" s="47">
        <v>27008874.010000024</v>
      </c>
      <c r="G29" s="47">
        <v>34731319.559999987</v>
      </c>
      <c r="H29" s="47">
        <v>25628101.800000008</v>
      </c>
      <c r="I29" s="47">
        <v>26140207.430000007</v>
      </c>
      <c r="J29" s="47">
        <v>32525349.03999998</v>
      </c>
      <c r="K29" s="84">
        <v>27755055.359999999</v>
      </c>
      <c r="L29" s="47">
        <v>28248792.949999992</v>
      </c>
      <c r="M29" s="47">
        <v>32941541.339999989</v>
      </c>
      <c r="N29" s="47">
        <f t="shared" si="1"/>
        <v>346354487.67999989</v>
      </c>
    </row>
    <row r="30" spans="1:14" x14ac:dyDescent="0.2">
      <c r="A30" s="52"/>
      <c r="B30" s="47"/>
      <c r="C30" s="47"/>
      <c r="D30" s="47"/>
      <c r="E30" s="47"/>
      <c r="F30" s="47"/>
      <c r="G30" s="47"/>
      <c r="H30" s="47"/>
      <c r="J30" s="47"/>
      <c r="K30" s="84"/>
      <c r="L30" s="47"/>
      <c r="M30" s="47"/>
      <c r="N30" s="47"/>
    </row>
    <row r="31" spans="1:14" x14ac:dyDescent="0.2">
      <c r="A31" s="52" t="s">
        <v>80</v>
      </c>
      <c r="B31" s="47">
        <v>784453.6</v>
      </c>
      <c r="C31" s="47">
        <v>763110.82</v>
      </c>
      <c r="D31" s="47">
        <v>869371.84</v>
      </c>
      <c r="E31" s="47">
        <v>795705.62</v>
      </c>
      <c r="F31" s="47">
        <v>779076.52</v>
      </c>
      <c r="G31" s="47">
        <v>992928.1</v>
      </c>
      <c r="H31" s="47">
        <v>739247.87</v>
      </c>
      <c r="I31" s="47">
        <v>754019.66</v>
      </c>
      <c r="J31" s="47">
        <v>938200.38</v>
      </c>
      <c r="K31" s="84">
        <v>800600.28</v>
      </c>
      <c r="L31" s="47">
        <v>814842.24</v>
      </c>
      <c r="M31" s="47">
        <v>940952.6</v>
      </c>
      <c r="N31" s="47">
        <f t="shared" si="1"/>
        <v>9972509.5299999993</v>
      </c>
    </row>
    <row r="32" spans="1:14" x14ac:dyDescent="0.2">
      <c r="A32" s="52" t="s">
        <v>81</v>
      </c>
      <c r="B32" s="47">
        <v>7678406.8300000001</v>
      </c>
      <c r="C32" s="47">
        <v>7469498.9400000004</v>
      </c>
      <c r="D32" s="47">
        <v>8509605.5800000001</v>
      </c>
      <c r="E32" s="47">
        <v>7788544.1399999997</v>
      </c>
      <c r="F32" s="47">
        <v>7625774.8399999999</v>
      </c>
      <c r="G32" s="47">
        <v>9793049.2799999993</v>
      </c>
      <c r="H32" s="47">
        <v>7235923.0599999996</v>
      </c>
      <c r="I32" s="47">
        <v>7380512.6500000004</v>
      </c>
      <c r="J32" s="47">
        <v>9183314.6600000001</v>
      </c>
      <c r="K32" s="84">
        <v>7836454.1600000001</v>
      </c>
      <c r="L32" s="47">
        <v>7975857.6600000001</v>
      </c>
      <c r="M32" s="47">
        <v>9287203.6899999995</v>
      </c>
      <c r="N32" s="47">
        <f t="shared" si="1"/>
        <v>97764145.489999995</v>
      </c>
    </row>
    <row r="33" spans="1:14" x14ac:dyDescent="0.2">
      <c r="A33" s="52" t="s">
        <v>82</v>
      </c>
      <c r="B33" s="47">
        <v>21342958.760000002</v>
      </c>
      <c r="C33" s="47">
        <v>20762276.800000001</v>
      </c>
      <c r="D33" s="47">
        <v>23653365.219999999</v>
      </c>
      <c r="E33" s="47">
        <v>21649097.289999999</v>
      </c>
      <c r="F33" s="47">
        <v>21196662.489999998</v>
      </c>
      <c r="G33" s="47">
        <v>27341295.109999999</v>
      </c>
      <c r="H33" s="47">
        <v>20113027.460000001</v>
      </c>
      <c r="I33" s="47">
        <v>20514929.809999999</v>
      </c>
      <c r="J33" s="47">
        <v>25526012.149999999</v>
      </c>
      <c r="K33" s="84">
        <v>21782268.34</v>
      </c>
      <c r="L33" s="47">
        <v>22169755.390000001</v>
      </c>
      <c r="M33" s="47">
        <v>25939964.07</v>
      </c>
      <c r="N33" s="47">
        <f t="shared" si="1"/>
        <v>271991612.88999999</v>
      </c>
    </row>
    <row r="34" spans="1:14" x14ac:dyDescent="0.2">
      <c r="A34" s="52" t="s">
        <v>83</v>
      </c>
      <c r="B34" s="47">
        <v>606438.30000000005</v>
      </c>
      <c r="C34" s="47">
        <v>589938.81999999995</v>
      </c>
      <c r="D34" s="47">
        <v>672086.13</v>
      </c>
      <c r="E34" s="47">
        <v>615136.91</v>
      </c>
      <c r="F34" s="47">
        <v>602281.43999999994</v>
      </c>
      <c r="G34" s="47">
        <v>711144.26</v>
      </c>
      <c r="H34" s="47">
        <v>571491.06000000006</v>
      </c>
      <c r="I34" s="47">
        <v>582910.71</v>
      </c>
      <c r="J34" s="47">
        <v>725295.47</v>
      </c>
      <c r="K34" s="84">
        <v>618920.82999999996</v>
      </c>
      <c r="L34" s="47">
        <v>629930.88</v>
      </c>
      <c r="M34" s="47">
        <v>668750.65</v>
      </c>
      <c r="N34" s="47">
        <f t="shared" si="1"/>
        <v>7594325.46</v>
      </c>
    </row>
    <row r="35" spans="1:14" x14ac:dyDescent="0.2">
      <c r="A35" s="52" t="s">
        <v>84</v>
      </c>
      <c r="B35" s="47">
        <v>3891345.4</v>
      </c>
      <c r="C35" s="47">
        <v>3785472.82</v>
      </c>
      <c r="D35" s="47">
        <v>4312589.22</v>
      </c>
      <c r="E35" s="47">
        <v>3947161.97</v>
      </c>
      <c r="F35" s="47">
        <v>3864671.99</v>
      </c>
      <c r="G35" s="47">
        <v>5138256.18</v>
      </c>
      <c r="H35" s="47">
        <v>3667098.72</v>
      </c>
      <c r="I35" s="47">
        <v>3740375.39</v>
      </c>
      <c r="J35" s="47">
        <v>4654018.7300000004</v>
      </c>
      <c r="K35" s="84">
        <v>3971442.32</v>
      </c>
      <c r="L35" s="47">
        <v>4042090.72</v>
      </c>
      <c r="M35" s="47">
        <v>4888766.21</v>
      </c>
      <c r="N35" s="47">
        <f t="shared" si="1"/>
        <v>49903289.670000002</v>
      </c>
    </row>
    <row r="36" spans="1:14" x14ac:dyDescent="0.2">
      <c r="A36" s="56"/>
      <c r="B36" s="47"/>
      <c r="C36" s="47"/>
      <c r="D36" s="47"/>
      <c r="E36" s="47"/>
      <c r="F36" s="47"/>
      <c r="G36" s="47"/>
      <c r="H36" s="47"/>
      <c r="J36" s="47"/>
      <c r="K36" s="84"/>
      <c r="L36" s="47"/>
      <c r="M36" s="47"/>
      <c r="N36" s="47"/>
    </row>
    <row r="37" spans="1:14" x14ac:dyDescent="0.2">
      <c r="A37" s="52" t="s">
        <v>85</v>
      </c>
      <c r="B37" s="47">
        <v>44560.63</v>
      </c>
      <c r="C37" s="47">
        <v>43348.26</v>
      </c>
      <c r="D37" s="47">
        <v>49384.38</v>
      </c>
      <c r="E37" s="47">
        <v>45199.8</v>
      </c>
      <c r="F37" s="47">
        <v>44255.19</v>
      </c>
      <c r="G37" s="47">
        <v>51741.13</v>
      </c>
      <c r="H37" s="47">
        <v>41992.73</v>
      </c>
      <c r="I37" s="47">
        <v>42831.839999999997</v>
      </c>
      <c r="J37" s="47">
        <v>53294.17</v>
      </c>
      <c r="K37" s="84">
        <v>45477.84</v>
      </c>
      <c r="L37" s="47">
        <v>46286.85</v>
      </c>
      <c r="M37" s="47">
        <v>48605.97</v>
      </c>
      <c r="N37" s="47">
        <f t="shared" si="1"/>
        <v>556978.78999999992</v>
      </c>
    </row>
    <row r="38" spans="1:14" x14ac:dyDescent="0.2">
      <c r="A38" s="52" t="s">
        <v>86</v>
      </c>
      <c r="B38" s="47">
        <v>352787.26</v>
      </c>
      <c r="C38" s="79">
        <v>343188.91</v>
      </c>
      <c r="D38" s="47">
        <v>390977</v>
      </c>
      <c r="E38" s="47">
        <v>357847.57</v>
      </c>
      <c r="F38" s="47">
        <v>350369.07</v>
      </c>
      <c r="G38" s="47">
        <v>487527.7</v>
      </c>
      <c r="H38" s="47">
        <v>332457.18</v>
      </c>
      <c r="I38" s="47">
        <v>339100.41</v>
      </c>
      <c r="J38" s="47">
        <v>421930.82</v>
      </c>
      <c r="K38" s="84">
        <v>360048.81</v>
      </c>
      <c r="L38" s="47">
        <v>366453.75</v>
      </c>
      <c r="M38" s="47">
        <v>465759.43</v>
      </c>
      <c r="N38" s="47">
        <f t="shared" si="1"/>
        <v>4568447.91</v>
      </c>
    </row>
    <row r="39" spans="1:14" x14ac:dyDescent="0.2">
      <c r="A39" s="52" t="s">
        <v>87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84">
        <v>0</v>
      </c>
      <c r="L39" s="47">
        <v>0</v>
      </c>
      <c r="M39" s="47">
        <v>0</v>
      </c>
      <c r="N39" s="47">
        <f t="shared" si="1"/>
        <v>0</v>
      </c>
    </row>
    <row r="40" spans="1:14" x14ac:dyDescent="0.2">
      <c r="A40" s="52" t="s">
        <v>88</v>
      </c>
      <c r="B40" s="47">
        <v>570367.25</v>
      </c>
      <c r="C40" s="47">
        <v>554849.16</v>
      </c>
      <c r="D40" s="47">
        <v>632110.34</v>
      </c>
      <c r="E40" s="47">
        <v>578548.47</v>
      </c>
      <c r="F40" s="47">
        <v>566457.64</v>
      </c>
      <c r="G40" s="47">
        <v>725058.85</v>
      </c>
      <c r="H40" s="47">
        <v>537498.68000000005</v>
      </c>
      <c r="I40" s="47">
        <v>548239.07999999996</v>
      </c>
      <c r="J40" s="47">
        <v>682154.78</v>
      </c>
      <c r="K40" s="84">
        <v>582107.31999999995</v>
      </c>
      <c r="L40" s="47">
        <v>592462.49</v>
      </c>
      <c r="M40" s="47">
        <v>687390.04</v>
      </c>
      <c r="N40" s="47">
        <f t="shared" si="1"/>
        <v>7257244.1000000006</v>
      </c>
    </row>
    <row r="41" spans="1:14" x14ac:dyDescent="0.2">
      <c r="A41" s="52" t="s">
        <v>89</v>
      </c>
      <c r="B41" s="47">
        <v>61115.9</v>
      </c>
      <c r="C41" s="47">
        <v>59453.11</v>
      </c>
      <c r="D41" s="47">
        <v>67731.78</v>
      </c>
      <c r="E41" s="47">
        <v>61992.53</v>
      </c>
      <c r="F41" s="47">
        <v>60696.98</v>
      </c>
      <c r="G41" s="47">
        <v>72268.37</v>
      </c>
      <c r="H41" s="47">
        <v>57593.97</v>
      </c>
      <c r="I41" s="47">
        <v>58744.82</v>
      </c>
      <c r="J41" s="47">
        <v>73094.14</v>
      </c>
      <c r="K41" s="84">
        <v>62373.87</v>
      </c>
      <c r="L41" s="47">
        <v>63483.44</v>
      </c>
      <c r="M41" s="47">
        <v>68019.539999999994</v>
      </c>
      <c r="N41" s="47">
        <f t="shared" si="1"/>
        <v>766568.45</v>
      </c>
    </row>
    <row r="42" spans="1:14" x14ac:dyDescent="0.2">
      <c r="A42" s="52" t="s">
        <v>90</v>
      </c>
      <c r="B42" s="47">
        <v>5614635.9199999999</v>
      </c>
      <c r="C42" s="47">
        <v>5461877.4500000002</v>
      </c>
      <c r="D42" s="47">
        <v>6222428.46</v>
      </c>
      <c r="E42" s="47">
        <v>5695170.9800000004</v>
      </c>
      <c r="F42" s="47">
        <v>5576150.1500000004</v>
      </c>
      <c r="G42" s="47">
        <v>6941742.3899999997</v>
      </c>
      <c r="H42" s="47">
        <v>5291081.1399999997</v>
      </c>
      <c r="I42" s="47">
        <v>5396808.5300000003</v>
      </c>
      <c r="J42" s="47">
        <v>6715060.75</v>
      </c>
      <c r="K42" s="84">
        <v>5730203.9400000004</v>
      </c>
      <c r="L42" s="47">
        <v>5832139.1299999999</v>
      </c>
      <c r="M42" s="47">
        <v>6563265.8200000003</v>
      </c>
      <c r="N42" s="47">
        <f t="shared" si="1"/>
        <v>71040564.659999996</v>
      </c>
    </row>
    <row r="43" spans="1:14" x14ac:dyDescent="0.2">
      <c r="A43" s="52" t="s">
        <v>91</v>
      </c>
      <c r="B43" s="47">
        <v>31043.759999999998</v>
      </c>
      <c r="C43" s="47">
        <v>30199.14</v>
      </c>
      <c r="D43" s="47">
        <v>34404.29</v>
      </c>
      <c r="E43" s="47">
        <v>31489.040000000001</v>
      </c>
      <c r="F43" s="47">
        <v>30830.97</v>
      </c>
      <c r="G43" s="47">
        <v>36046.15</v>
      </c>
      <c r="H43" s="47">
        <v>29254.799999999999</v>
      </c>
      <c r="I43" s="47">
        <v>29839.37</v>
      </c>
      <c r="J43" s="47">
        <v>37128.089999999997</v>
      </c>
      <c r="K43" s="84">
        <v>31682.74</v>
      </c>
      <c r="L43" s="47">
        <v>32246.35</v>
      </c>
      <c r="M43" s="47">
        <v>33862</v>
      </c>
      <c r="N43" s="47">
        <f t="shared" si="1"/>
        <v>388026.69999999995</v>
      </c>
    </row>
    <row r="44" spans="1:14" x14ac:dyDescent="0.2">
      <c r="A44" s="52" t="s">
        <v>92</v>
      </c>
      <c r="B44" s="47">
        <v>1686914.52</v>
      </c>
      <c r="C44" s="47">
        <v>1641018.31</v>
      </c>
      <c r="D44" s="47">
        <v>1869525.48</v>
      </c>
      <c r="E44" s="47">
        <v>1711111.24</v>
      </c>
      <c r="F44" s="47">
        <v>1675351.49</v>
      </c>
      <c r="G44" s="47">
        <v>2186413.4700000002</v>
      </c>
      <c r="H44" s="47">
        <v>1589702.65</v>
      </c>
      <c r="I44" s="47">
        <v>1621468.39</v>
      </c>
      <c r="J44" s="47">
        <v>2017536.6</v>
      </c>
      <c r="K44" s="84">
        <v>1721636.87</v>
      </c>
      <c r="L44" s="47">
        <v>1752263.25</v>
      </c>
      <c r="M44" s="47">
        <v>2076649.93</v>
      </c>
      <c r="N44" s="47">
        <f t="shared" si="1"/>
        <v>21549592.200000003</v>
      </c>
    </row>
    <row r="45" spans="1:14" x14ac:dyDescent="0.2">
      <c r="A45" s="52" t="s">
        <v>93</v>
      </c>
      <c r="B45" s="47">
        <v>12094.36</v>
      </c>
      <c r="C45" s="47">
        <v>11765.31</v>
      </c>
      <c r="D45" s="47">
        <v>13403.59</v>
      </c>
      <c r="E45" s="47">
        <v>12267.84</v>
      </c>
      <c r="F45" s="47">
        <v>12011.46</v>
      </c>
      <c r="G45" s="47">
        <v>15703.98</v>
      </c>
      <c r="H45" s="47">
        <v>11397.4</v>
      </c>
      <c r="I45" s="47">
        <v>11625.14</v>
      </c>
      <c r="J45" s="47">
        <v>14464.76</v>
      </c>
      <c r="K45" s="84">
        <v>12343.3</v>
      </c>
      <c r="L45" s="47">
        <v>12562.88</v>
      </c>
      <c r="M45" s="47">
        <v>14918.15</v>
      </c>
      <c r="N45" s="47">
        <f t="shared" si="1"/>
        <v>154558.16999999998</v>
      </c>
    </row>
    <row r="46" spans="1:14" x14ac:dyDescent="0.2">
      <c r="A46" s="52" t="s">
        <v>94</v>
      </c>
      <c r="B46" s="47">
        <v>820908.47</v>
      </c>
      <c r="C46" s="47">
        <v>798573.85</v>
      </c>
      <c r="D46" s="47">
        <v>909773.01</v>
      </c>
      <c r="E46" s="47">
        <v>832683.39</v>
      </c>
      <c r="F46" s="47">
        <v>815281.51</v>
      </c>
      <c r="G46" s="47">
        <v>1104022.77</v>
      </c>
      <c r="H46" s="47">
        <v>773601.95</v>
      </c>
      <c r="I46" s="47">
        <v>789060.21</v>
      </c>
      <c r="J46" s="47">
        <v>981800.12</v>
      </c>
      <c r="K46" s="84">
        <v>837805.51</v>
      </c>
      <c r="L46" s="47">
        <v>852709.32</v>
      </c>
      <c r="M46" s="47">
        <v>1052177.57</v>
      </c>
      <c r="N46" s="47">
        <f t="shared" si="1"/>
        <v>10568397.680000002</v>
      </c>
    </row>
    <row r="47" spans="1:14" x14ac:dyDescent="0.2">
      <c r="A47" s="52" t="s">
        <v>95</v>
      </c>
      <c r="B47" s="47">
        <v>67638.600000000006</v>
      </c>
      <c r="C47" s="47">
        <v>65798.350000000006</v>
      </c>
      <c r="D47" s="47">
        <v>74960.58</v>
      </c>
      <c r="E47" s="47">
        <v>68608.800000000003</v>
      </c>
      <c r="F47" s="47">
        <v>67174.97</v>
      </c>
      <c r="G47" s="47">
        <v>93679.5</v>
      </c>
      <c r="H47" s="47">
        <v>63740.79</v>
      </c>
      <c r="I47" s="47">
        <v>65014.47</v>
      </c>
      <c r="J47" s="47">
        <v>80895.240000000005</v>
      </c>
      <c r="K47" s="84">
        <v>69030.83</v>
      </c>
      <c r="L47" s="47">
        <v>70258.83</v>
      </c>
      <c r="M47" s="47">
        <v>89514.08</v>
      </c>
      <c r="N47" s="47">
        <f t="shared" si="1"/>
        <v>876315.03999999992</v>
      </c>
    </row>
    <row r="48" spans="1:14" x14ac:dyDescent="0.2">
      <c r="A48" s="52" t="s">
        <v>96</v>
      </c>
      <c r="B48" s="47">
        <v>1057182.6100000001</v>
      </c>
      <c r="C48" s="47">
        <v>1028419.64</v>
      </c>
      <c r="D48" s="47">
        <v>1171624.17</v>
      </c>
      <c r="E48" s="47">
        <v>1072346.6000000001</v>
      </c>
      <c r="F48" s="47">
        <v>1049936.1100000001</v>
      </c>
      <c r="G48" s="47">
        <v>1236649.68</v>
      </c>
      <c r="H48" s="47">
        <v>996260.32</v>
      </c>
      <c r="I48" s="47">
        <v>1016167.78</v>
      </c>
      <c r="J48" s="47">
        <v>1264382.1499999999</v>
      </c>
      <c r="K48" s="84">
        <v>1078942.97</v>
      </c>
      <c r="L48" s="47">
        <v>1098136.3999999999</v>
      </c>
      <c r="M48" s="47">
        <v>1162626.3400000001</v>
      </c>
      <c r="N48" s="47">
        <f t="shared" si="1"/>
        <v>13232674.770000001</v>
      </c>
    </row>
    <row r="49" spans="1:14" x14ac:dyDescent="0.2">
      <c r="A49" s="57"/>
      <c r="B49" s="47"/>
      <c r="C49" s="47"/>
      <c r="D49" s="47"/>
      <c r="E49" s="47"/>
      <c r="F49" s="47"/>
      <c r="G49" s="47"/>
      <c r="H49" s="47"/>
      <c r="J49" s="47"/>
      <c r="K49" s="84"/>
      <c r="L49" s="47"/>
      <c r="M49" s="47"/>
      <c r="N49" s="47"/>
    </row>
    <row r="50" spans="1:14" x14ac:dyDescent="0.2">
      <c r="A50" s="51" t="s">
        <v>66</v>
      </c>
      <c r="B50" s="47"/>
      <c r="C50" s="47"/>
      <c r="D50" s="47"/>
      <c r="E50" s="47"/>
      <c r="F50" s="47"/>
      <c r="G50" s="47"/>
      <c r="H50" s="47"/>
      <c r="J50" s="47"/>
      <c r="K50" s="84"/>
      <c r="L50" s="47"/>
      <c r="M50" s="47"/>
      <c r="N50" s="47"/>
    </row>
    <row r="51" spans="1:14" x14ac:dyDescent="0.2">
      <c r="A51" s="52" t="s">
        <v>97</v>
      </c>
      <c r="B51" s="47">
        <v>48457.85</v>
      </c>
      <c r="C51" s="47">
        <v>47139.45</v>
      </c>
      <c r="D51" s="47">
        <v>53703.48</v>
      </c>
      <c r="E51" s="47">
        <v>49152.92</v>
      </c>
      <c r="F51" s="47">
        <v>48125.69</v>
      </c>
      <c r="G51" s="47">
        <v>61879.75</v>
      </c>
      <c r="H51" s="47">
        <v>45665.37</v>
      </c>
      <c r="I51" s="47">
        <v>46577.86</v>
      </c>
      <c r="J51" s="47">
        <v>57955.21</v>
      </c>
      <c r="K51" s="84">
        <v>49455.28</v>
      </c>
      <c r="L51" s="47">
        <v>50335.040000000001</v>
      </c>
      <c r="M51" s="47">
        <v>58690.39</v>
      </c>
      <c r="N51" s="47">
        <f t="shared" si="1"/>
        <v>617138.29</v>
      </c>
    </row>
    <row r="52" spans="1:14" x14ac:dyDescent="0.2">
      <c r="A52" s="52" t="s">
        <v>98</v>
      </c>
      <c r="B52" s="47">
        <v>3843540.41</v>
      </c>
      <c r="C52" s="47">
        <v>3738968.48</v>
      </c>
      <c r="D52" s="47">
        <v>4259609.28</v>
      </c>
      <c r="E52" s="47">
        <v>3898671.28</v>
      </c>
      <c r="F52" s="47">
        <v>3817194.69</v>
      </c>
      <c r="G52" s="47">
        <v>4778692.25</v>
      </c>
      <c r="H52" s="47">
        <v>3622048.6</v>
      </c>
      <c r="I52" s="47">
        <v>3694425.07</v>
      </c>
      <c r="J52" s="47">
        <v>4596844.3499999996</v>
      </c>
      <c r="K52" s="84">
        <v>3922653.35</v>
      </c>
      <c r="L52" s="47">
        <v>3992433.84</v>
      </c>
      <c r="M52" s="47">
        <v>4520648.67</v>
      </c>
      <c r="N52" s="47">
        <f t="shared" si="1"/>
        <v>48685730.270000011</v>
      </c>
    </row>
    <row r="53" spans="1:14" x14ac:dyDescent="0.2">
      <c r="A53" s="52" t="s">
        <v>99</v>
      </c>
      <c r="B53" s="47">
        <v>173639.91</v>
      </c>
      <c r="C53" s="47">
        <v>168915.65</v>
      </c>
      <c r="D53" s="47">
        <v>192436.68</v>
      </c>
      <c r="E53" s="47">
        <v>176130.56</v>
      </c>
      <c r="F53" s="47">
        <v>172449.68</v>
      </c>
      <c r="G53" s="47">
        <v>217523.84</v>
      </c>
      <c r="H53" s="47">
        <v>163633.56</v>
      </c>
      <c r="I53" s="47">
        <v>166903.31</v>
      </c>
      <c r="J53" s="47">
        <v>207671.97</v>
      </c>
      <c r="K53" s="84">
        <v>177214</v>
      </c>
      <c r="L53" s="47">
        <v>180366.48</v>
      </c>
      <c r="M53" s="47">
        <v>205930.32</v>
      </c>
      <c r="N53" s="47">
        <f t="shared" si="1"/>
        <v>2202815.96</v>
      </c>
    </row>
    <row r="54" spans="1:14" x14ac:dyDescent="0.2">
      <c r="A54" s="52" t="s">
        <v>100</v>
      </c>
      <c r="B54" s="47">
        <v>1587788.34</v>
      </c>
      <c r="C54" s="47">
        <v>1544589.08</v>
      </c>
      <c r="D54" s="47">
        <v>1759668.75</v>
      </c>
      <c r="E54" s="47">
        <v>1610563.22</v>
      </c>
      <c r="F54" s="47">
        <v>1576904.78</v>
      </c>
      <c r="G54" s="47">
        <v>1977184</v>
      </c>
      <c r="H54" s="47">
        <v>1496288.82</v>
      </c>
      <c r="I54" s="47">
        <v>1526187.95</v>
      </c>
      <c r="J54" s="47">
        <v>1898982.47</v>
      </c>
      <c r="K54" s="84">
        <v>1620470.35</v>
      </c>
      <c r="L54" s="47">
        <v>1649297.06</v>
      </c>
      <c r="M54" s="47">
        <v>1870705.41</v>
      </c>
      <c r="N54" s="47">
        <f t="shared" si="1"/>
        <v>20118630.23</v>
      </c>
    </row>
    <row r="55" spans="1:14" x14ac:dyDescent="0.2">
      <c r="A55" s="52" t="s">
        <v>101</v>
      </c>
      <c r="B55" s="47">
        <v>66747.5</v>
      </c>
      <c r="C55" s="47">
        <v>64931.49</v>
      </c>
      <c r="D55" s="47">
        <v>73973.009999999995</v>
      </c>
      <c r="E55" s="47">
        <v>67704.91</v>
      </c>
      <c r="F55" s="47">
        <v>66289.97</v>
      </c>
      <c r="G55" s="47">
        <v>80526.13</v>
      </c>
      <c r="H55" s="47">
        <v>62901.04</v>
      </c>
      <c r="I55" s="47">
        <v>64157.94</v>
      </c>
      <c r="J55" s="47">
        <v>79829.490000000005</v>
      </c>
      <c r="K55" s="84">
        <v>68121.39</v>
      </c>
      <c r="L55" s="47">
        <v>69333.2</v>
      </c>
      <c r="M55" s="47">
        <v>75948.44</v>
      </c>
      <c r="N55" s="47">
        <f t="shared" si="1"/>
        <v>840464.51</v>
      </c>
    </row>
    <row r="56" spans="1:14" x14ac:dyDescent="0.2">
      <c r="A56" s="52" t="s">
        <v>102</v>
      </c>
      <c r="B56" s="47">
        <v>12719.84</v>
      </c>
      <c r="C56" s="47">
        <v>12373.76</v>
      </c>
      <c r="D56" s="47">
        <v>14096.78</v>
      </c>
      <c r="E56" s="47">
        <v>12902.29</v>
      </c>
      <c r="F56" s="47">
        <v>12632.65</v>
      </c>
      <c r="G56" s="47">
        <v>15345.58</v>
      </c>
      <c r="H56" s="47">
        <v>11986.83</v>
      </c>
      <c r="I56" s="47">
        <v>12226.35</v>
      </c>
      <c r="J56" s="47">
        <v>15212.82</v>
      </c>
      <c r="K56" s="84">
        <v>12981.65</v>
      </c>
      <c r="L56" s="47">
        <v>13212.58</v>
      </c>
      <c r="M56" s="47">
        <v>14473.23</v>
      </c>
      <c r="N56" s="47">
        <f t="shared" si="1"/>
        <v>160164.35999999999</v>
      </c>
    </row>
    <row r="57" spans="1:14" x14ac:dyDescent="0.2">
      <c r="A57" s="52"/>
      <c r="B57" s="47"/>
      <c r="C57" s="47"/>
      <c r="D57" s="47"/>
      <c r="E57" s="47"/>
      <c r="F57" s="47"/>
      <c r="G57" s="47"/>
      <c r="H57" s="47"/>
      <c r="J57" s="47"/>
      <c r="K57" s="84"/>
      <c r="L57" s="47"/>
      <c r="M57" s="47"/>
      <c r="N57" s="47"/>
    </row>
    <row r="58" spans="1:14" x14ac:dyDescent="0.2">
      <c r="A58" s="53" t="s">
        <v>103</v>
      </c>
      <c r="B58" s="54">
        <f>SUM(B27:B56)</f>
        <v>77551893.479999974</v>
      </c>
      <c r="C58" s="54">
        <f t="shared" ref="C58:M58" si="3">SUM(C27:C56)</f>
        <v>75441947.739999995</v>
      </c>
      <c r="D58" s="54">
        <f t="shared" si="3"/>
        <v>85946905.909999996</v>
      </c>
      <c r="E58" s="54">
        <f t="shared" si="3"/>
        <v>78664267.780000001</v>
      </c>
      <c r="F58" s="54">
        <f t="shared" si="3"/>
        <v>77020316.460000008</v>
      </c>
      <c r="G58" s="54">
        <f t="shared" si="3"/>
        <v>98790860.200000003</v>
      </c>
      <c r="H58" s="54">
        <f t="shared" si="3"/>
        <v>73082857.969999999</v>
      </c>
      <c r="I58" s="54">
        <f t="shared" si="3"/>
        <v>74543196.339999989</v>
      </c>
      <c r="J58" s="54">
        <f t="shared" si="3"/>
        <v>92751290.529999956</v>
      </c>
      <c r="K58" s="54">
        <f t="shared" si="3"/>
        <v>79148153.480000004</v>
      </c>
      <c r="L58" s="54">
        <f t="shared" si="3"/>
        <v>80556112.900000006</v>
      </c>
      <c r="M58" s="54">
        <f t="shared" si="3"/>
        <v>93677226.060000002</v>
      </c>
      <c r="N58" s="54">
        <f t="shared" si="1"/>
        <v>987175028.8499999</v>
      </c>
    </row>
    <row r="59" spans="1:14" x14ac:dyDescent="0.2">
      <c r="A59" s="55"/>
      <c r="B59" s="47"/>
      <c r="C59" s="47"/>
      <c r="D59" s="47"/>
      <c r="E59" s="47"/>
      <c r="F59" s="47"/>
      <c r="G59" s="47"/>
      <c r="H59" s="47"/>
      <c r="J59" s="47"/>
      <c r="K59" s="84"/>
      <c r="L59" s="47"/>
      <c r="M59" s="47"/>
      <c r="N59" s="47"/>
    </row>
    <row r="60" spans="1:14" x14ac:dyDescent="0.2">
      <c r="A60" s="51" t="s">
        <v>104</v>
      </c>
      <c r="B60" s="47"/>
      <c r="C60" s="47"/>
      <c r="D60" s="47"/>
      <c r="E60" s="47"/>
      <c r="F60" s="47"/>
      <c r="G60" s="47"/>
      <c r="H60" s="47"/>
      <c r="J60" s="47"/>
      <c r="K60" s="84"/>
      <c r="L60" s="47"/>
      <c r="M60" s="47"/>
      <c r="N60" s="47"/>
    </row>
    <row r="61" spans="1:14" x14ac:dyDescent="0.2">
      <c r="A61" s="51" t="s">
        <v>105</v>
      </c>
      <c r="B61" s="47"/>
      <c r="C61" s="47"/>
      <c r="D61" s="47"/>
      <c r="E61" s="47"/>
      <c r="F61" s="47"/>
      <c r="G61" s="47"/>
      <c r="H61" s="47"/>
      <c r="J61" s="47"/>
      <c r="K61" s="84"/>
      <c r="L61" s="47"/>
      <c r="M61" s="47"/>
      <c r="N61" s="47"/>
    </row>
    <row r="62" spans="1:14" x14ac:dyDescent="0.2">
      <c r="A62" s="52" t="s">
        <v>106</v>
      </c>
      <c r="B62" s="47">
        <v>11498.7</v>
      </c>
      <c r="C62" s="47">
        <v>11498.7</v>
      </c>
      <c r="D62" s="47">
        <v>11498.7</v>
      </c>
      <c r="E62" s="47">
        <v>11498.7</v>
      </c>
      <c r="F62" s="47">
        <v>11498.7</v>
      </c>
      <c r="G62" s="47">
        <v>11498.7</v>
      </c>
      <c r="H62" s="47">
        <v>11498.7</v>
      </c>
      <c r="I62" s="47">
        <v>11498.7</v>
      </c>
      <c r="J62" s="47">
        <v>11498.7</v>
      </c>
      <c r="K62" s="84">
        <v>11498.7</v>
      </c>
      <c r="L62" s="47">
        <v>11498.7</v>
      </c>
      <c r="M62" s="47">
        <v>11498.7</v>
      </c>
      <c r="N62" s="47">
        <f t="shared" si="1"/>
        <v>137984.4</v>
      </c>
    </row>
    <row r="63" spans="1:14" x14ac:dyDescent="0.2">
      <c r="A63" s="52" t="s">
        <v>107</v>
      </c>
      <c r="B63" s="47">
        <v>609.25</v>
      </c>
      <c r="C63" s="47">
        <v>609.25</v>
      </c>
      <c r="D63" s="47">
        <v>609.25</v>
      </c>
      <c r="E63" s="47">
        <v>609.25</v>
      </c>
      <c r="F63" s="47">
        <v>609.25</v>
      </c>
      <c r="G63" s="47">
        <v>609.25</v>
      </c>
      <c r="H63" s="47">
        <v>609.25</v>
      </c>
      <c r="I63" s="47">
        <v>609.25</v>
      </c>
      <c r="J63" s="47">
        <v>609.25</v>
      </c>
      <c r="K63" s="84">
        <v>609.25</v>
      </c>
      <c r="L63" s="47">
        <v>609.25</v>
      </c>
      <c r="M63" s="47">
        <v>609.25</v>
      </c>
      <c r="N63" s="47">
        <f t="shared" si="1"/>
        <v>7311</v>
      </c>
    </row>
    <row r="64" spans="1:14" x14ac:dyDescent="0.2">
      <c r="A64" s="52" t="s">
        <v>108</v>
      </c>
      <c r="B64" s="47">
        <v>11221.62</v>
      </c>
      <c r="C64" s="47">
        <v>11221.62</v>
      </c>
      <c r="D64" s="47">
        <v>11221.62</v>
      </c>
      <c r="E64" s="47">
        <v>11221.62</v>
      </c>
      <c r="F64" s="47">
        <v>11221.62</v>
      </c>
      <c r="G64" s="47">
        <v>11221.62</v>
      </c>
      <c r="H64" s="47">
        <v>11221.62</v>
      </c>
      <c r="I64" s="47">
        <v>11221.62</v>
      </c>
      <c r="J64" s="47">
        <v>11221.62</v>
      </c>
      <c r="K64" s="84">
        <v>11221.62</v>
      </c>
      <c r="L64" s="47">
        <v>11221.62</v>
      </c>
      <c r="M64" s="47">
        <v>11221.62</v>
      </c>
      <c r="N64" s="47">
        <f t="shared" si="1"/>
        <v>134659.43999999997</v>
      </c>
    </row>
    <row r="65" spans="1:14" x14ac:dyDescent="0.2">
      <c r="A65" s="52" t="s">
        <v>109</v>
      </c>
      <c r="B65" s="47">
        <v>36472.53</v>
      </c>
      <c r="C65" s="47">
        <v>36472.53</v>
      </c>
      <c r="D65" s="47">
        <v>36472.53</v>
      </c>
      <c r="E65" s="47">
        <v>36472.53</v>
      </c>
      <c r="F65" s="47">
        <v>36472.53</v>
      </c>
      <c r="G65" s="47">
        <v>36472.53</v>
      </c>
      <c r="H65" s="47">
        <v>36472.53</v>
      </c>
      <c r="I65" s="47">
        <v>36472.53</v>
      </c>
      <c r="J65" s="47">
        <v>36472.53</v>
      </c>
      <c r="K65" s="84">
        <v>36472.53</v>
      </c>
      <c r="L65" s="47">
        <v>36472.53</v>
      </c>
      <c r="M65" s="47">
        <v>36472.53</v>
      </c>
      <c r="N65" s="47">
        <f t="shared" si="1"/>
        <v>437670.3600000001</v>
      </c>
    </row>
    <row r="66" spans="1:14" x14ac:dyDescent="0.2">
      <c r="A66" s="52"/>
      <c r="B66" s="47"/>
      <c r="C66" s="47"/>
      <c r="D66" s="47"/>
      <c r="E66" s="47"/>
      <c r="F66" s="47"/>
      <c r="G66" s="47"/>
      <c r="H66" s="47"/>
      <c r="J66" s="47"/>
      <c r="K66" s="84"/>
      <c r="L66" s="47"/>
      <c r="M66" s="47"/>
      <c r="N66" s="47"/>
    </row>
    <row r="67" spans="1:14" x14ac:dyDescent="0.2">
      <c r="A67" s="51" t="s">
        <v>71</v>
      </c>
      <c r="B67" s="47"/>
      <c r="C67" s="47"/>
      <c r="D67" s="47"/>
      <c r="E67" s="47"/>
      <c r="F67" s="47"/>
      <c r="G67" s="47"/>
      <c r="H67" s="47"/>
      <c r="J67" s="47"/>
      <c r="K67" s="84"/>
      <c r="L67" s="47"/>
      <c r="M67" s="47"/>
      <c r="N67" s="47"/>
    </row>
    <row r="68" spans="1:14" x14ac:dyDescent="0.2">
      <c r="A68" s="52" t="s">
        <v>110</v>
      </c>
      <c r="B68" s="47">
        <v>909436.70999999973</v>
      </c>
      <c r="C68" s="47">
        <v>925324.17</v>
      </c>
      <c r="D68" s="47">
        <v>1042033.6600000003</v>
      </c>
      <c r="E68" s="47">
        <v>885736.92</v>
      </c>
      <c r="F68" s="47">
        <v>885070.76999999979</v>
      </c>
      <c r="G68" s="47">
        <v>1046729.5699999996</v>
      </c>
      <c r="H68" s="47">
        <v>868872.6599999998</v>
      </c>
      <c r="I68" s="47">
        <v>865295.58999999973</v>
      </c>
      <c r="J68" s="47">
        <v>989048.26000000024</v>
      </c>
      <c r="K68" s="84">
        <v>888904.4</v>
      </c>
      <c r="L68" s="47">
        <v>892147.67</v>
      </c>
      <c r="M68" s="47">
        <v>1055137.4699999993</v>
      </c>
      <c r="N68" s="47">
        <f t="shared" si="1"/>
        <v>11253737.849999998</v>
      </c>
    </row>
    <row r="69" spans="1:14" x14ac:dyDescent="0.2">
      <c r="A69" s="52"/>
      <c r="B69" s="47"/>
      <c r="C69" s="47"/>
      <c r="D69" s="47"/>
      <c r="E69" s="47"/>
      <c r="F69" s="47"/>
      <c r="G69" s="47"/>
      <c r="H69" s="47"/>
      <c r="J69" s="47"/>
      <c r="K69" s="84"/>
      <c r="L69" s="47"/>
      <c r="M69" s="47"/>
      <c r="N69" s="47"/>
    </row>
    <row r="70" spans="1:14" x14ac:dyDescent="0.2">
      <c r="A70" s="52" t="s">
        <v>111</v>
      </c>
      <c r="B70" s="47">
        <v>21838.92</v>
      </c>
      <c r="C70" s="47">
        <v>22220.43</v>
      </c>
      <c r="D70" s="47">
        <v>25141.39</v>
      </c>
      <c r="E70" s="47">
        <v>21269.8</v>
      </c>
      <c r="F70" s="47">
        <v>21253.8</v>
      </c>
      <c r="G70" s="47">
        <v>25154.94</v>
      </c>
      <c r="H70" s="47">
        <v>20864.830000000002</v>
      </c>
      <c r="I70" s="47">
        <v>20778.93</v>
      </c>
      <c r="J70" s="47">
        <v>23750.68</v>
      </c>
      <c r="K70" s="84">
        <v>21345.86</v>
      </c>
      <c r="L70" s="47">
        <v>21423.74</v>
      </c>
      <c r="M70" s="47">
        <v>25337.73</v>
      </c>
      <c r="N70" s="47">
        <f t="shared" si="1"/>
        <v>270381.04999999993</v>
      </c>
    </row>
    <row r="71" spans="1:14" x14ac:dyDescent="0.2">
      <c r="A71" s="52" t="s">
        <v>112</v>
      </c>
      <c r="B71" s="47">
        <v>895.36</v>
      </c>
      <c r="C71" s="47">
        <v>911.01</v>
      </c>
      <c r="D71" s="47">
        <v>1025.18</v>
      </c>
      <c r="E71" s="47">
        <v>872.03</v>
      </c>
      <c r="F71" s="47">
        <v>871.38</v>
      </c>
      <c r="G71" s="47">
        <v>1030.4100000000001</v>
      </c>
      <c r="H71" s="47">
        <v>855.43</v>
      </c>
      <c r="I71" s="47">
        <v>851.91</v>
      </c>
      <c r="J71" s="47">
        <v>973.74</v>
      </c>
      <c r="K71" s="84">
        <v>875.15</v>
      </c>
      <c r="L71" s="47">
        <v>878.34</v>
      </c>
      <c r="M71" s="47">
        <v>1038.81</v>
      </c>
      <c r="N71" s="47">
        <f t="shared" si="1"/>
        <v>11078.75</v>
      </c>
    </row>
    <row r="72" spans="1:14" x14ac:dyDescent="0.2">
      <c r="A72" s="52" t="s">
        <v>113</v>
      </c>
      <c r="B72" s="47">
        <v>28899.18</v>
      </c>
      <c r="C72" s="47">
        <v>29404.04</v>
      </c>
      <c r="D72" s="47">
        <v>33137.85</v>
      </c>
      <c r="E72" s="47">
        <v>28146.07</v>
      </c>
      <c r="F72" s="47">
        <v>28124.9</v>
      </c>
      <c r="G72" s="47">
        <v>33266</v>
      </c>
      <c r="H72" s="47">
        <v>27610.18</v>
      </c>
      <c r="I72" s="47">
        <v>27496.51</v>
      </c>
      <c r="J72" s="47">
        <v>31429</v>
      </c>
      <c r="K72" s="84">
        <v>28246.720000000001</v>
      </c>
      <c r="L72" s="47">
        <v>28349.79</v>
      </c>
      <c r="M72" s="47">
        <v>33529.120000000003</v>
      </c>
      <c r="N72" s="47">
        <f t="shared" si="1"/>
        <v>357639.35999999993</v>
      </c>
    </row>
    <row r="73" spans="1:14" x14ac:dyDescent="0.2">
      <c r="A73" s="52"/>
      <c r="B73" s="47"/>
      <c r="C73" s="47"/>
      <c r="D73" s="47"/>
      <c r="E73" s="47"/>
      <c r="F73" s="47"/>
      <c r="G73" s="47"/>
      <c r="H73" s="47"/>
      <c r="J73" s="47"/>
      <c r="K73" s="84"/>
      <c r="L73" s="47"/>
      <c r="M73" s="47"/>
      <c r="N73" s="47"/>
    </row>
    <row r="74" spans="1:14" x14ac:dyDescent="0.2">
      <c r="A74" s="51" t="s">
        <v>66</v>
      </c>
      <c r="B74" s="47"/>
      <c r="C74" s="47"/>
      <c r="D74" s="47"/>
      <c r="E74" s="47"/>
      <c r="F74" s="47"/>
      <c r="G74" s="47"/>
      <c r="H74" s="47"/>
      <c r="J74" s="47"/>
      <c r="K74" s="84"/>
      <c r="L74" s="47"/>
      <c r="M74" s="47"/>
      <c r="N74" s="47"/>
    </row>
    <row r="75" spans="1:14" x14ac:dyDescent="0.2">
      <c r="A75" s="52" t="s">
        <v>67</v>
      </c>
      <c r="B75" s="81">
        <v>1983.13</v>
      </c>
      <c r="C75" s="47">
        <v>2017.77</v>
      </c>
      <c r="D75" s="47">
        <v>2273.96</v>
      </c>
      <c r="E75" s="47">
        <v>1931.45</v>
      </c>
      <c r="F75" s="47">
        <v>1929.99</v>
      </c>
      <c r="G75" s="47">
        <v>2282.7800000000002</v>
      </c>
      <c r="H75" s="47">
        <v>1894.67</v>
      </c>
      <c r="I75" s="47">
        <v>1886.87</v>
      </c>
      <c r="J75" s="47">
        <v>2156.73</v>
      </c>
      <c r="K75" s="84">
        <v>1938.35</v>
      </c>
      <c r="L75" s="47">
        <v>1945.43</v>
      </c>
      <c r="M75" s="47">
        <v>2300.84</v>
      </c>
      <c r="N75" s="47">
        <f t="shared" si="1"/>
        <v>24541.97</v>
      </c>
    </row>
    <row r="76" spans="1:14" x14ac:dyDescent="0.2">
      <c r="A76" s="52" t="s">
        <v>114</v>
      </c>
      <c r="B76" s="47">
        <v>1499.56</v>
      </c>
      <c r="C76" s="47">
        <v>1525.76</v>
      </c>
      <c r="D76" s="47">
        <v>1722.19</v>
      </c>
      <c r="E76" s="47">
        <v>1460.48</v>
      </c>
      <c r="F76" s="47">
        <v>1459.39</v>
      </c>
      <c r="G76" s="47">
        <v>1726.59</v>
      </c>
      <c r="H76" s="47">
        <v>1432.68</v>
      </c>
      <c r="I76" s="47">
        <v>1426.78</v>
      </c>
      <c r="J76" s="47">
        <v>1630.83</v>
      </c>
      <c r="K76" s="84">
        <v>1465.71</v>
      </c>
      <c r="L76" s="47">
        <v>1471.06</v>
      </c>
      <c r="M76" s="47">
        <v>1739.81</v>
      </c>
      <c r="N76" s="47">
        <f t="shared" si="1"/>
        <v>18560.840000000004</v>
      </c>
    </row>
    <row r="77" spans="1:14" x14ac:dyDescent="0.2">
      <c r="A77" s="52" t="s">
        <v>115</v>
      </c>
      <c r="B77" s="47">
        <v>10918.99</v>
      </c>
      <c r="C77" s="47">
        <v>11109.74</v>
      </c>
      <c r="D77" s="47">
        <v>12526.97</v>
      </c>
      <c r="E77" s="47">
        <v>10634.44</v>
      </c>
      <c r="F77" s="47">
        <v>10626.44</v>
      </c>
      <c r="G77" s="47">
        <v>12569.95</v>
      </c>
      <c r="H77" s="47">
        <v>10431.959999999999</v>
      </c>
      <c r="I77" s="47">
        <v>10389.02</v>
      </c>
      <c r="J77" s="47">
        <v>11874.83</v>
      </c>
      <c r="K77" s="84">
        <v>10672.47</v>
      </c>
      <c r="L77" s="47">
        <v>10711.41</v>
      </c>
      <c r="M77" s="47">
        <v>12668.32</v>
      </c>
      <c r="N77" s="47">
        <f t="shared" si="1"/>
        <v>135134.54</v>
      </c>
    </row>
    <row r="78" spans="1:14" x14ac:dyDescent="0.2">
      <c r="A78" s="52" t="s">
        <v>116</v>
      </c>
      <c r="B78" s="47">
        <v>138383.07999999999</v>
      </c>
      <c r="C78" s="47">
        <v>140800.57</v>
      </c>
      <c r="D78" s="47">
        <v>158745.19</v>
      </c>
      <c r="E78" s="47">
        <v>134776.84</v>
      </c>
      <c r="F78" s="47">
        <v>134675.48000000001</v>
      </c>
      <c r="G78" s="47">
        <v>159304.04999999999</v>
      </c>
      <c r="H78" s="47">
        <v>132210.71</v>
      </c>
      <c r="I78" s="47">
        <v>131666.42000000001</v>
      </c>
      <c r="J78" s="47">
        <v>150497.04999999999</v>
      </c>
      <c r="K78" s="84">
        <v>135258.82</v>
      </c>
      <c r="L78" s="47">
        <v>135752.32000000001</v>
      </c>
      <c r="M78" s="47">
        <v>160553.43</v>
      </c>
      <c r="N78" s="47">
        <f t="shared" si="1"/>
        <v>1712623.96</v>
      </c>
    </row>
    <row r="79" spans="1:14" x14ac:dyDescent="0.2">
      <c r="A79" s="52" t="s">
        <v>117</v>
      </c>
      <c r="B79" s="47">
        <v>63886.9</v>
      </c>
      <c r="C79" s="47">
        <v>65002.97</v>
      </c>
      <c r="D79" s="47">
        <v>73332</v>
      </c>
      <c r="E79" s="47">
        <v>62222.01</v>
      </c>
      <c r="F79" s="47">
        <v>62175.22</v>
      </c>
      <c r="G79" s="47">
        <v>73552.62</v>
      </c>
      <c r="H79" s="47">
        <v>61037.32</v>
      </c>
      <c r="I79" s="47">
        <v>60786.03</v>
      </c>
      <c r="J79" s="47">
        <v>69479.520000000004</v>
      </c>
      <c r="K79" s="84">
        <v>62444.53</v>
      </c>
      <c r="L79" s="47">
        <v>62672.36</v>
      </c>
      <c r="M79" s="47">
        <v>74122.210000000006</v>
      </c>
      <c r="N79" s="47">
        <f t="shared" ref="N79:N138" si="4">SUM(B79:M79)</f>
        <v>790713.69</v>
      </c>
    </row>
    <row r="80" spans="1:14" x14ac:dyDescent="0.2">
      <c r="A80" s="52" t="s">
        <v>118</v>
      </c>
      <c r="B80" s="47">
        <v>21925.83</v>
      </c>
      <c r="C80" s="47">
        <v>22308.87</v>
      </c>
      <c r="D80" s="47">
        <v>25142.31</v>
      </c>
      <c r="E80" s="47">
        <v>21354.45</v>
      </c>
      <c r="F80" s="47">
        <v>21338.39</v>
      </c>
      <c r="G80" s="47">
        <v>25239.040000000001</v>
      </c>
      <c r="H80" s="47">
        <v>20947.86</v>
      </c>
      <c r="I80" s="47">
        <v>20861.62</v>
      </c>
      <c r="J80" s="47">
        <v>23845.21</v>
      </c>
      <c r="K80" s="84">
        <v>21430.81</v>
      </c>
      <c r="L80" s="47">
        <v>21509.01</v>
      </c>
      <c r="M80" s="47">
        <v>25438.57</v>
      </c>
      <c r="N80" s="47">
        <f t="shared" si="4"/>
        <v>271341.96999999997</v>
      </c>
    </row>
    <row r="81" spans="1:14" x14ac:dyDescent="0.2">
      <c r="A81" s="52" t="s">
        <v>119</v>
      </c>
      <c r="B81" s="47">
        <v>43980.93</v>
      </c>
      <c r="C81" s="47">
        <v>44749.26</v>
      </c>
      <c r="D81" s="47">
        <v>50445.8</v>
      </c>
      <c r="E81" s="47">
        <v>42834.8</v>
      </c>
      <c r="F81" s="47">
        <v>42802.58</v>
      </c>
      <c r="G81" s="47">
        <v>50628.97</v>
      </c>
      <c r="H81" s="47">
        <v>42019.23</v>
      </c>
      <c r="I81" s="47">
        <v>41846.239999999998</v>
      </c>
      <c r="J81" s="47">
        <v>47831</v>
      </c>
      <c r="K81" s="84">
        <v>42987.98</v>
      </c>
      <c r="L81" s="47">
        <v>43144.83</v>
      </c>
      <c r="M81" s="47">
        <v>51027.12</v>
      </c>
      <c r="N81" s="47">
        <f t="shared" si="4"/>
        <v>544298.74</v>
      </c>
    </row>
    <row r="82" spans="1:14" x14ac:dyDescent="0.2">
      <c r="A82" s="52" t="s">
        <v>120</v>
      </c>
      <c r="B82" s="47">
        <v>1417.33</v>
      </c>
      <c r="C82" s="47">
        <v>1442.09</v>
      </c>
      <c r="D82" s="47">
        <v>1625.44</v>
      </c>
      <c r="E82" s="47">
        <v>1380.4</v>
      </c>
      <c r="F82" s="47">
        <v>1379.36</v>
      </c>
      <c r="G82" s="47">
        <v>1631.54</v>
      </c>
      <c r="H82" s="47">
        <v>1354.12</v>
      </c>
      <c r="I82" s="47">
        <v>1348.54</v>
      </c>
      <c r="J82" s="47">
        <v>1541.41</v>
      </c>
      <c r="K82" s="84">
        <v>1385.34</v>
      </c>
      <c r="L82" s="47">
        <v>1390.39</v>
      </c>
      <c r="M82" s="47">
        <v>1644.41</v>
      </c>
      <c r="N82" s="47">
        <f t="shared" si="4"/>
        <v>17540.37</v>
      </c>
    </row>
    <row r="83" spans="1:14" x14ac:dyDescent="0.2">
      <c r="A83" s="52" t="s">
        <v>121</v>
      </c>
      <c r="B83" s="47">
        <v>609.55999999999995</v>
      </c>
      <c r="C83" s="47">
        <v>620.21</v>
      </c>
      <c r="D83" s="47">
        <v>699.86</v>
      </c>
      <c r="E83" s="47">
        <v>593.67999999999995</v>
      </c>
      <c r="F83" s="47">
        <v>593.23</v>
      </c>
      <c r="G83" s="47">
        <v>701.81</v>
      </c>
      <c r="H83" s="47">
        <v>582.37</v>
      </c>
      <c r="I83" s="47">
        <v>579.98</v>
      </c>
      <c r="J83" s="47">
        <v>662.92</v>
      </c>
      <c r="K83" s="84">
        <v>595.79999999999995</v>
      </c>
      <c r="L83" s="47">
        <v>597.97</v>
      </c>
      <c r="M83" s="47">
        <v>707.22</v>
      </c>
      <c r="N83" s="47">
        <f t="shared" si="4"/>
        <v>7544.6100000000015</v>
      </c>
    </row>
    <row r="84" spans="1:14" x14ac:dyDescent="0.2">
      <c r="A84" s="52" t="s">
        <v>122</v>
      </c>
      <c r="B84" s="47">
        <v>4394.25</v>
      </c>
      <c r="C84" s="47">
        <v>4471.0200000000004</v>
      </c>
      <c r="D84" s="47">
        <v>5031.93</v>
      </c>
      <c r="E84" s="47">
        <v>4279.74</v>
      </c>
      <c r="F84" s="47">
        <v>4276.5200000000004</v>
      </c>
      <c r="G84" s="47">
        <v>5057.1400000000003</v>
      </c>
      <c r="H84" s="47">
        <v>4198.25</v>
      </c>
      <c r="I84" s="47">
        <v>4180.97</v>
      </c>
      <c r="J84" s="47">
        <v>4778.92</v>
      </c>
      <c r="K84" s="84">
        <v>4295.04</v>
      </c>
      <c r="L84" s="47">
        <v>4310.72</v>
      </c>
      <c r="M84" s="47">
        <v>5098.26</v>
      </c>
      <c r="N84" s="47">
        <f t="shared" si="4"/>
        <v>54372.76</v>
      </c>
    </row>
    <row r="85" spans="1:14" x14ac:dyDescent="0.2">
      <c r="A85" s="52" t="s">
        <v>123</v>
      </c>
      <c r="B85" s="47">
        <v>1605.02</v>
      </c>
      <c r="C85" s="47">
        <v>1633.06</v>
      </c>
      <c r="D85" s="47">
        <v>1840.88</v>
      </c>
      <c r="E85" s="47">
        <v>1563.19</v>
      </c>
      <c r="F85" s="47">
        <v>1562.02</v>
      </c>
      <c r="G85" s="47">
        <v>1847.62</v>
      </c>
      <c r="H85" s="47">
        <v>1533.43</v>
      </c>
      <c r="I85" s="47">
        <v>1527.12</v>
      </c>
      <c r="J85" s="47">
        <v>1745.52</v>
      </c>
      <c r="K85" s="84">
        <v>1568.79</v>
      </c>
      <c r="L85" s="47">
        <v>1574.51</v>
      </c>
      <c r="M85" s="47">
        <v>1862.16</v>
      </c>
      <c r="N85" s="47">
        <f t="shared" si="4"/>
        <v>19863.32</v>
      </c>
    </row>
    <row r="86" spans="1:14" x14ac:dyDescent="0.2">
      <c r="A86" s="52" t="s">
        <v>124</v>
      </c>
      <c r="B86" s="47">
        <v>32584.07</v>
      </c>
      <c r="C86" s="47">
        <v>33153.300000000003</v>
      </c>
      <c r="D86" s="47">
        <v>37377.910000000003</v>
      </c>
      <c r="E86" s="47">
        <v>31734.94</v>
      </c>
      <c r="F86" s="47">
        <v>31711.07</v>
      </c>
      <c r="G86" s="47">
        <v>37510.07</v>
      </c>
      <c r="H86" s="47">
        <v>31130.71</v>
      </c>
      <c r="I86" s="47">
        <v>31002.55</v>
      </c>
      <c r="J86" s="47">
        <v>35436.46</v>
      </c>
      <c r="K86" s="84">
        <v>31848.42</v>
      </c>
      <c r="L86" s="47">
        <v>31964.63</v>
      </c>
      <c r="M86" s="47">
        <v>37804.36</v>
      </c>
      <c r="N86" s="47">
        <f t="shared" si="4"/>
        <v>403258.49</v>
      </c>
    </row>
    <row r="87" spans="1:14" x14ac:dyDescent="0.2">
      <c r="A87" s="52" t="s">
        <v>68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84">
        <v>0</v>
      </c>
      <c r="L87" s="47">
        <v>0</v>
      </c>
      <c r="M87" s="47">
        <v>0</v>
      </c>
      <c r="N87" s="47">
        <f t="shared" si="4"/>
        <v>0</v>
      </c>
    </row>
    <row r="88" spans="1:14" x14ac:dyDescent="0.2">
      <c r="A88" s="52" t="s">
        <v>125</v>
      </c>
      <c r="B88" s="47">
        <v>6216.1</v>
      </c>
      <c r="C88" s="47">
        <v>6324.7</v>
      </c>
      <c r="D88" s="47">
        <v>7119.37</v>
      </c>
      <c r="E88" s="47">
        <v>6054.11</v>
      </c>
      <c r="F88" s="47">
        <v>6049.56</v>
      </c>
      <c r="G88" s="47">
        <v>7154.02</v>
      </c>
      <c r="H88" s="47">
        <v>5938.84</v>
      </c>
      <c r="I88" s="47">
        <v>5914.39</v>
      </c>
      <c r="J88" s="47">
        <v>6760.26</v>
      </c>
      <c r="K88" s="84">
        <v>6075.76</v>
      </c>
      <c r="L88" s="47">
        <v>6097.93</v>
      </c>
      <c r="M88" s="47">
        <v>7211.99</v>
      </c>
      <c r="N88" s="47">
        <f t="shared" si="4"/>
        <v>76917.030000000013</v>
      </c>
    </row>
    <row r="89" spans="1:14" x14ac:dyDescent="0.2">
      <c r="A89" s="52" t="s">
        <v>126</v>
      </c>
      <c r="B89" s="47">
        <v>339079.83</v>
      </c>
      <c r="C89" s="47">
        <v>345003.41</v>
      </c>
      <c r="D89" s="47">
        <v>388564.12</v>
      </c>
      <c r="E89" s="47">
        <v>330243.46000000002</v>
      </c>
      <c r="F89" s="47">
        <v>329995.09000000003</v>
      </c>
      <c r="G89" s="47">
        <v>390276.36</v>
      </c>
      <c r="H89" s="47">
        <v>323955.68</v>
      </c>
      <c r="I89" s="47">
        <v>322621.99</v>
      </c>
      <c r="J89" s="47">
        <v>368762.67</v>
      </c>
      <c r="K89" s="84">
        <v>331424.44</v>
      </c>
      <c r="L89" s="47">
        <v>332633.69</v>
      </c>
      <c r="M89" s="47">
        <v>393403.78</v>
      </c>
      <c r="N89" s="47">
        <f t="shared" si="4"/>
        <v>4195964.5200000005</v>
      </c>
    </row>
    <row r="90" spans="1:14" x14ac:dyDescent="0.2">
      <c r="A90" s="52" t="s">
        <v>127</v>
      </c>
      <c r="B90" s="47">
        <v>5426.48</v>
      </c>
      <c r="C90" s="47">
        <v>5521.28</v>
      </c>
      <c r="D90" s="47">
        <v>6203.75</v>
      </c>
      <c r="E90" s="47">
        <v>5285.07</v>
      </c>
      <c r="F90" s="47">
        <v>5281.09</v>
      </c>
      <c r="G90" s="47">
        <v>6243.44</v>
      </c>
      <c r="H90" s="47">
        <v>5184.4399999999996</v>
      </c>
      <c r="I90" s="47">
        <v>5163.1000000000004</v>
      </c>
      <c r="J90" s="47">
        <v>5901.51</v>
      </c>
      <c r="K90" s="84">
        <v>5303.97</v>
      </c>
      <c r="L90" s="47">
        <v>5323.32</v>
      </c>
      <c r="M90" s="47">
        <v>6295.86</v>
      </c>
      <c r="N90" s="47">
        <f t="shared" si="4"/>
        <v>67133.31</v>
      </c>
    </row>
    <row r="91" spans="1:14" x14ac:dyDescent="0.2">
      <c r="A91" s="52" t="s">
        <v>128</v>
      </c>
      <c r="B91" s="47">
        <v>2309.7800000000002</v>
      </c>
      <c r="C91" s="47">
        <v>2350.14</v>
      </c>
      <c r="D91" s="47">
        <v>2647.89</v>
      </c>
      <c r="E91" s="47">
        <v>2249.59</v>
      </c>
      <c r="F91" s="47">
        <v>2247.9</v>
      </c>
      <c r="G91" s="47">
        <v>2658.7</v>
      </c>
      <c r="H91" s="47">
        <v>2206.7600000000002</v>
      </c>
      <c r="I91" s="47">
        <v>2197.67</v>
      </c>
      <c r="J91" s="47">
        <v>2511.98</v>
      </c>
      <c r="K91" s="84">
        <v>2257.64</v>
      </c>
      <c r="L91" s="47">
        <v>2265.87</v>
      </c>
      <c r="M91" s="47">
        <v>2679.83</v>
      </c>
      <c r="N91" s="47">
        <f t="shared" si="4"/>
        <v>28583.75</v>
      </c>
    </row>
    <row r="92" spans="1:14" x14ac:dyDescent="0.2">
      <c r="A92" s="52" t="s">
        <v>129</v>
      </c>
      <c r="B92" s="47">
        <v>7264.67</v>
      </c>
      <c r="C92" s="47">
        <v>7391.58</v>
      </c>
      <c r="D92" s="47">
        <v>8329.52</v>
      </c>
      <c r="E92" s="47">
        <v>7075.36</v>
      </c>
      <c r="F92" s="47">
        <v>7070.04</v>
      </c>
      <c r="G92" s="47">
        <v>8362.2900000000009</v>
      </c>
      <c r="H92" s="47">
        <v>6940.64</v>
      </c>
      <c r="I92" s="47">
        <v>6912.07</v>
      </c>
      <c r="J92" s="47">
        <v>7900.62</v>
      </c>
      <c r="K92" s="84">
        <v>7100.66</v>
      </c>
      <c r="L92" s="47">
        <v>7126.57</v>
      </c>
      <c r="M92" s="47">
        <v>8428.5499999999993</v>
      </c>
      <c r="N92" s="47">
        <f t="shared" si="4"/>
        <v>89902.569999999992</v>
      </c>
    </row>
    <row r="93" spans="1:14" x14ac:dyDescent="0.2">
      <c r="A93" s="52" t="s">
        <v>130</v>
      </c>
      <c r="B93" s="47">
        <v>266.56</v>
      </c>
      <c r="C93" s="47">
        <v>271.20999999999998</v>
      </c>
      <c r="D93" s="47">
        <v>305.41000000000003</v>
      </c>
      <c r="E93" s="47">
        <v>259.61</v>
      </c>
      <c r="F93" s="47">
        <v>259.42</v>
      </c>
      <c r="G93" s="47">
        <v>306.8</v>
      </c>
      <c r="H93" s="47">
        <v>254.67</v>
      </c>
      <c r="I93" s="47">
        <v>253.62</v>
      </c>
      <c r="J93" s="47">
        <v>289.89</v>
      </c>
      <c r="K93" s="84">
        <v>260.54000000000002</v>
      </c>
      <c r="L93" s="47">
        <v>261.49</v>
      </c>
      <c r="M93" s="47">
        <v>309.26</v>
      </c>
      <c r="N93" s="47">
        <f t="shared" si="4"/>
        <v>3298.4800000000005</v>
      </c>
    </row>
    <row r="94" spans="1:14" x14ac:dyDescent="0.2">
      <c r="A94" s="53" t="s">
        <v>131</v>
      </c>
      <c r="B94" s="54">
        <f>SUM(B62:B93)</f>
        <v>1704624.34</v>
      </c>
      <c r="C94" s="54">
        <f t="shared" ref="C94:M94" si="5">SUM(C62:C93)</f>
        <v>1733358.6900000004</v>
      </c>
      <c r="D94" s="54">
        <f t="shared" si="5"/>
        <v>1945074.6799999997</v>
      </c>
      <c r="E94" s="54">
        <f t="shared" si="5"/>
        <v>1661760.54</v>
      </c>
      <c r="F94" s="54">
        <f t="shared" si="5"/>
        <v>1660555.74</v>
      </c>
      <c r="G94" s="54">
        <f t="shared" si="5"/>
        <v>1953036.81</v>
      </c>
      <c r="H94" s="54">
        <f t="shared" si="5"/>
        <v>1631259.54</v>
      </c>
      <c r="I94" s="54">
        <f t="shared" si="5"/>
        <v>1624790.0200000003</v>
      </c>
      <c r="J94" s="54">
        <f t="shared" si="5"/>
        <v>1848611.11</v>
      </c>
      <c r="K94" s="54">
        <f t="shared" si="5"/>
        <v>1667489.2999999998</v>
      </c>
      <c r="L94" s="54">
        <f t="shared" si="5"/>
        <v>1673355.1500000001</v>
      </c>
      <c r="M94" s="54">
        <f t="shared" si="5"/>
        <v>1968141.21</v>
      </c>
      <c r="N94" s="54">
        <f t="shared" si="4"/>
        <v>21072057.129999999</v>
      </c>
    </row>
    <row r="95" spans="1:14" x14ac:dyDescent="0.2">
      <c r="A95" s="55"/>
      <c r="B95" s="47"/>
      <c r="C95" s="47"/>
      <c r="D95" s="47"/>
      <c r="E95" s="47"/>
      <c r="F95" s="47"/>
      <c r="G95" s="47"/>
      <c r="H95" s="47"/>
      <c r="J95" s="47"/>
      <c r="K95" s="84"/>
      <c r="L95" s="47"/>
      <c r="M95" s="47"/>
      <c r="N95" s="47"/>
    </row>
    <row r="96" spans="1:14" x14ac:dyDescent="0.2">
      <c r="A96" s="51" t="s">
        <v>132</v>
      </c>
      <c r="B96" s="47"/>
      <c r="C96" s="47"/>
      <c r="D96" s="47"/>
      <c r="E96" s="47"/>
      <c r="F96" s="47"/>
      <c r="G96" s="47"/>
      <c r="H96" s="47"/>
      <c r="J96" s="47"/>
      <c r="K96" s="84"/>
      <c r="L96" s="47"/>
      <c r="M96" s="47"/>
      <c r="N96" s="47"/>
    </row>
    <row r="97" spans="1:14" x14ac:dyDescent="0.2">
      <c r="A97" s="51" t="s">
        <v>133</v>
      </c>
      <c r="B97" s="47"/>
      <c r="C97" s="47"/>
      <c r="D97" s="47"/>
      <c r="E97" s="47"/>
      <c r="F97" s="47"/>
      <c r="G97" s="47"/>
      <c r="H97" s="47"/>
      <c r="J97" s="47"/>
      <c r="K97" s="84"/>
      <c r="L97" s="47"/>
      <c r="M97" s="47"/>
      <c r="N97" s="47"/>
    </row>
    <row r="98" spans="1:14" x14ac:dyDescent="0.2">
      <c r="A98" s="52" t="s">
        <v>134</v>
      </c>
      <c r="B98" s="47">
        <v>32616.36</v>
      </c>
      <c r="C98" s="47">
        <v>32616.36</v>
      </c>
      <c r="D98" s="47">
        <v>32616.36</v>
      </c>
      <c r="E98" s="47">
        <v>32616.36</v>
      </c>
      <c r="F98" s="47">
        <v>32616.36</v>
      </c>
      <c r="G98" s="47">
        <v>32616.36</v>
      </c>
      <c r="H98" s="47">
        <v>32616.36</v>
      </c>
      <c r="I98" s="47">
        <v>32616.36</v>
      </c>
      <c r="J98" s="47">
        <v>32616.36</v>
      </c>
      <c r="K98" s="84">
        <v>32616.36</v>
      </c>
      <c r="L98" s="47">
        <v>32616.36</v>
      </c>
      <c r="M98" s="47">
        <v>32616.36</v>
      </c>
      <c r="N98" s="47">
        <f t="shared" si="4"/>
        <v>391396.31999999989</v>
      </c>
    </row>
    <row r="99" spans="1:14" x14ac:dyDescent="0.2">
      <c r="A99" s="52" t="s">
        <v>135</v>
      </c>
      <c r="B99" s="47">
        <v>13620.96</v>
      </c>
      <c r="C99" s="47">
        <v>13620.96</v>
      </c>
      <c r="D99" s="47">
        <v>13620.96</v>
      </c>
      <c r="E99" s="47">
        <v>13620.96</v>
      </c>
      <c r="F99" s="47">
        <v>13620.96</v>
      </c>
      <c r="G99" s="47">
        <v>13620.96</v>
      </c>
      <c r="H99" s="47">
        <v>13620.96</v>
      </c>
      <c r="I99" s="47">
        <v>13620.96</v>
      </c>
      <c r="J99" s="47">
        <v>13620.96</v>
      </c>
      <c r="K99" s="84">
        <v>13620.96</v>
      </c>
      <c r="L99" s="47">
        <v>13620.96</v>
      </c>
      <c r="M99" s="47">
        <v>13620.96</v>
      </c>
      <c r="N99" s="47">
        <f t="shared" si="4"/>
        <v>163451.51999999993</v>
      </c>
    </row>
    <row r="100" spans="1:14" x14ac:dyDescent="0.2">
      <c r="A100" s="52"/>
      <c r="B100" s="47"/>
      <c r="C100" s="47"/>
      <c r="D100" s="47"/>
      <c r="E100" s="47"/>
      <c r="F100" s="47"/>
      <c r="G100" s="47"/>
      <c r="H100" s="47"/>
      <c r="J100" s="47"/>
      <c r="K100" s="84">
        <v>0</v>
      </c>
      <c r="L100" s="47">
        <v>0</v>
      </c>
      <c r="M100" s="47">
        <v>0</v>
      </c>
      <c r="N100" s="47"/>
    </row>
    <row r="101" spans="1:14" x14ac:dyDescent="0.2">
      <c r="A101" s="51" t="s">
        <v>71</v>
      </c>
      <c r="B101" s="47"/>
      <c r="C101" s="47"/>
      <c r="D101" s="47"/>
      <c r="E101" s="47"/>
      <c r="F101" s="47"/>
      <c r="G101" s="47"/>
      <c r="H101" s="47"/>
      <c r="J101" s="47"/>
      <c r="K101" s="84">
        <v>0</v>
      </c>
      <c r="L101" s="47">
        <v>0</v>
      </c>
      <c r="M101" s="47">
        <v>0</v>
      </c>
      <c r="N101" s="47"/>
    </row>
    <row r="102" spans="1:14" x14ac:dyDescent="0.2">
      <c r="A102" s="52" t="s">
        <v>136</v>
      </c>
      <c r="B102" s="47">
        <v>1182819.1699999997</v>
      </c>
      <c r="C102" s="47">
        <v>1216745.3300000003</v>
      </c>
      <c r="D102" s="47">
        <v>1227096.7299999997</v>
      </c>
      <c r="E102" s="47">
        <v>1221619.0700000005</v>
      </c>
      <c r="F102" s="81">
        <v>1219073.7599999998</v>
      </c>
      <c r="G102" s="47">
        <v>1565695.5399999998</v>
      </c>
      <c r="H102" s="47">
        <v>979966.76000000024</v>
      </c>
      <c r="I102" s="47">
        <v>1129444.7799999996</v>
      </c>
      <c r="J102" s="47">
        <v>1280327.1299999994</v>
      </c>
      <c r="K102" s="84">
        <v>1168571.5099999993</v>
      </c>
      <c r="L102" s="47">
        <v>1168075.2700000005</v>
      </c>
      <c r="M102" s="47">
        <v>1384409.1300000006</v>
      </c>
      <c r="N102" s="47">
        <f t="shared" si="4"/>
        <v>14743844.179999998</v>
      </c>
    </row>
    <row r="103" spans="1:14" x14ac:dyDescent="0.2">
      <c r="A103" s="52"/>
      <c r="B103" s="47"/>
      <c r="C103" s="47"/>
      <c r="D103" s="47"/>
      <c r="E103" s="47"/>
      <c r="F103" s="47"/>
      <c r="G103" s="47"/>
      <c r="H103" s="47"/>
      <c r="J103" s="47"/>
      <c r="K103" s="84">
        <v>0</v>
      </c>
      <c r="L103" s="47">
        <v>0</v>
      </c>
      <c r="M103" s="47">
        <v>0</v>
      </c>
      <c r="N103" s="47"/>
    </row>
    <row r="104" spans="1:14" x14ac:dyDescent="0.2">
      <c r="A104" s="52" t="s">
        <v>137</v>
      </c>
      <c r="B104" s="47">
        <v>146810.97</v>
      </c>
      <c r="C104" s="47">
        <v>151007.01</v>
      </c>
      <c r="D104" s="47">
        <v>152265.54</v>
      </c>
      <c r="E104" s="47">
        <v>151592.41</v>
      </c>
      <c r="F104" s="47">
        <v>151279.63</v>
      </c>
      <c r="G104" s="47">
        <v>193874.41</v>
      </c>
      <c r="H104" s="47">
        <v>121633.02</v>
      </c>
      <c r="I104" s="47">
        <v>140186.17000000001</v>
      </c>
      <c r="J104" s="47">
        <v>158913.60999999999</v>
      </c>
      <c r="K104" s="84">
        <v>145042.56</v>
      </c>
      <c r="L104" s="47">
        <v>144980.96</v>
      </c>
      <c r="M104" s="47">
        <v>171832.22</v>
      </c>
      <c r="N104" s="47">
        <f t="shared" si="4"/>
        <v>1829418.51</v>
      </c>
    </row>
    <row r="105" spans="1:14" x14ac:dyDescent="0.2">
      <c r="A105" s="52" t="s">
        <v>138</v>
      </c>
      <c r="B105" s="47">
        <v>1059164.7</v>
      </c>
      <c r="C105" s="47">
        <v>1089303.93</v>
      </c>
      <c r="D105" s="47">
        <v>1098148.51</v>
      </c>
      <c r="E105" s="47">
        <v>1093352.73</v>
      </c>
      <c r="F105" s="47">
        <v>1091124.28</v>
      </c>
      <c r="G105" s="47">
        <v>1394596.36</v>
      </c>
      <c r="H105" s="47">
        <v>877518.92</v>
      </c>
      <c r="I105" s="47">
        <v>1011370.18</v>
      </c>
      <c r="J105" s="47">
        <v>1146478.98</v>
      </c>
      <c r="K105" s="84">
        <v>1046406.53</v>
      </c>
      <c r="L105" s="47">
        <v>1045962.16</v>
      </c>
      <c r="M105" s="47">
        <v>1239680.01</v>
      </c>
      <c r="N105" s="47">
        <f t="shared" si="4"/>
        <v>13193107.289999999</v>
      </c>
    </row>
    <row r="106" spans="1:14" x14ac:dyDescent="0.2">
      <c r="A106" s="52" t="s">
        <v>139</v>
      </c>
      <c r="B106" s="47">
        <v>93567.72</v>
      </c>
      <c r="C106" s="47">
        <v>96177.95</v>
      </c>
      <c r="D106" s="47">
        <v>96866.83</v>
      </c>
      <c r="E106" s="47">
        <v>96466.95</v>
      </c>
      <c r="F106" s="47">
        <v>96281.14</v>
      </c>
      <c r="G106" s="47">
        <v>121585.06</v>
      </c>
      <c r="H106" s="47">
        <v>77520.94</v>
      </c>
      <c r="I106" s="47">
        <v>89345.5</v>
      </c>
      <c r="J106" s="47">
        <v>101281.16</v>
      </c>
      <c r="K106" s="84">
        <v>92440.65</v>
      </c>
      <c r="L106" s="47">
        <v>92401.39</v>
      </c>
      <c r="M106" s="47">
        <v>109514.63</v>
      </c>
      <c r="N106" s="47">
        <f t="shared" si="4"/>
        <v>1163449.92</v>
      </c>
    </row>
    <row r="107" spans="1:14" x14ac:dyDescent="0.2">
      <c r="A107" s="52" t="s">
        <v>140</v>
      </c>
      <c r="B107" s="47">
        <v>212025.31</v>
      </c>
      <c r="C107" s="47">
        <v>217864.14</v>
      </c>
      <c r="D107" s="47">
        <v>219290.89</v>
      </c>
      <c r="E107" s="47">
        <v>218419.3</v>
      </c>
      <c r="F107" s="47">
        <v>218014.31</v>
      </c>
      <c r="G107" s="47">
        <v>273167.33</v>
      </c>
      <c r="H107" s="47">
        <v>175663.16</v>
      </c>
      <c r="I107" s="47">
        <v>202457.72</v>
      </c>
      <c r="J107" s="47">
        <v>229504.02</v>
      </c>
      <c r="K107" s="84">
        <v>209471.35</v>
      </c>
      <c r="L107" s="47">
        <v>209382.39999999999</v>
      </c>
      <c r="M107" s="47">
        <v>248161.15</v>
      </c>
      <c r="N107" s="47">
        <f t="shared" si="4"/>
        <v>2633421.08</v>
      </c>
    </row>
    <row r="108" spans="1:14" x14ac:dyDescent="0.2">
      <c r="A108" s="52"/>
      <c r="B108" s="47"/>
      <c r="C108" s="47"/>
      <c r="D108" s="47"/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84">
        <v>0</v>
      </c>
      <c r="L108" s="47">
        <v>0</v>
      </c>
      <c r="M108" s="47">
        <v>0</v>
      </c>
      <c r="N108" s="47"/>
    </row>
    <row r="109" spans="1:14" x14ac:dyDescent="0.2">
      <c r="A109" s="52" t="s">
        <v>141</v>
      </c>
      <c r="B109" s="47">
        <v>111450.89</v>
      </c>
      <c r="C109" s="47">
        <v>114465.59</v>
      </c>
      <c r="D109" s="47">
        <v>115119.26</v>
      </c>
      <c r="E109" s="47">
        <v>114685.89</v>
      </c>
      <c r="F109" s="81">
        <v>114484.51</v>
      </c>
      <c r="G109" s="47">
        <v>141907.96</v>
      </c>
      <c r="H109" s="47">
        <v>92337.17</v>
      </c>
      <c r="I109" s="47">
        <v>106421.7</v>
      </c>
      <c r="J109" s="47">
        <v>120638.56</v>
      </c>
      <c r="K109" s="84">
        <v>110108.41</v>
      </c>
      <c r="L109" s="47">
        <v>110061.65</v>
      </c>
      <c r="M109" s="47">
        <v>130445.67</v>
      </c>
      <c r="N109" s="47">
        <f t="shared" si="4"/>
        <v>1382127.2599999998</v>
      </c>
    </row>
    <row r="110" spans="1:14" x14ac:dyDescent="0.2">
      <c r="A110" s="52" t="s">
        <v>142</v>
      </c>
      <c r="B110" s="47">
        <v>709.35</v>
      </c>
      <c r="C110" s="47">
        <v>728.5</v>
      </c>
      <c r="D110" s="47">
        <v>732.58</v>
      </c>
      <c r="E110" s="47">
        <v>729.84</v>
      </c>
      <c r="F110" s="81">
        <v>728.57</v>
      </c>
      <c r="G110" s="47">
        <v>901.79</v>
      </c>
      <c r="H110" s="47">
        <v>587.70000000000005</v>
      </c>
      <c r="I110" s="47">
        <v>677.34</v>
      </c>
      <c r="J110" s="47">
        <v>767.83</v>
      </c>
      <c r="K110" s="84">
        <v>700.81</v>
      </c>
      <c r="L110" s="47">
        <v>700.51</v>
      </c>
      <c r="M110" s="47">
        <v>830.25</v>
      </c>
      <c r="N110" s="47">
        <f t="shared" si="4"/>
        <v>8795.07</v>
      </c>
    </row>
    <row r="111" spans="1:14" x14ac:dyDescent="0.2">
      <c r="A111" s="52" t="s">
        <v>143</v>
      </c>
      <c r="B111" s="47">
        <v>574.59</v>
      </c>
      <c r="C111" s="47">
        <v>590.51</v>
      </c>
      <c r="D111" s="47">
        <v>594.55999999999995</v>
      </c>
      <c r="E111" s="47">
        <v>592.15</v>
      </c>
      <c r="F111" s="81">
        <v>591.03</v>
      </c>
      <c r="G111" s="47">
        <v>743.43</v>
      </c>
      <c r="H111" s="47">
        <v>476.05</v>
      </c>
      <c r="I111" s="47">
        <v>548.66</v>
      </c>
      <c r="J111" s="47">
        <v>621.95000000000005</v>
      </c>
      <c r="K111" s="84">
        <v>567.66</v>
      </c>
      <c r="L111" s="47">
        <v>567.41999999999996</v>
      </c>
      <c r="M111" s="47">
        <v>672.51</v>
      </c>
      <c r="N111" s="47">
        <f t="shared" si="4"/>
        <v>7140.5199999999995</v>
      </c>
    </row>
    <row r="112" spans="1:14" x14ac:dyDescent="0.2">
      <c r="A112" s="52"/>
      <c r="B112" s="47"/>
      <c r="C112" s="47"/>
      <c r="D112" s="47"/>
      <c r="E112" s="47"/>
      <c r="F112" s="47"/>
      <c r="G112" s="47"/>
      <c r="H112" s="47"/>
      <c r="J112" s="47"/>
      <c r="K112" s="84"/>
      <c r="L112" s="47"/>
      <c r="M112" s="47"/>
      <c r="N112" s="47"/>
    </row>
    <row r="113" spans="1:14" x14ac:dyDescent="0.2">
      <c r="A113" s="53" t="s">
        <v>144</v>
      </c>
      <c r="B113" s="54">
        <f>SUM(B98:B111)</f>
        <v>2853360.02</v>
      </c>
      <c r="C113" s="54">
        <f t="shared" ref="C113:M113" si="6">SUM(C98:C111)</f>
        <v>2933120.2800000003</v>
      </c>
      <c r="D113" s="54">
        <f t="shared" si="6"/>
        <v>2956352.2199999997</v>
      </c>
      <c r="E113" s="54">
        <f t="shared" si="6"/>
        <v>2943695.66</v>
      </c>
      <c r="F113" s="54">
        <f t="shared" si="6"/>
        <v>2937814.55</v>
      </c>
      <c r="G113" s="54">
        <f t="shared" si="6"/>
        <v>3738709.2</v>
      </c>
      <c r="H113" s="54">
        <f t="shared" si="6"/>
        <v>2371941.04</v>
      </c>
      <c r="I113" s="54">
        <f t="shared" si="6"/>
        <v>2726689.37</v>
      </c>
      <c r="J113" s="54">
        <f t="shared" si="6"/>
        <v>3084770.56</v>
      </c>
      <c r="K113" s="54">
        <f t="shared" si="6"/>
        <v>2819546.8</v>
      </c>
      <c r="L113" s="54">
        <f t="shared" si="6"/>
        <v>2818369.08</v>
      </c>
      <c r="M113" s="54">
        <f t="shared" si="6"/>
        <v>3331782.89</v>
      </c>
      <c r="N113" s="54">
        <f t="shared" si="4"/>
        <v>35516151.670000002</v>
      </c>
    </row>
    <row r="114" spans="1:14" x14ac:dyDescent="0.2">
      <c r="A114" s="55"/>
      <c r="B114" s="47"/>
      <c r="C114" s="47"/>
      <c r="D114" s="47"/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84">
        <v>0</v>
      </c>
      <c r="L114" s="47">
        <v>0</v>
      </c>
      <c r="M114" s="47">
        <v>0</v>
      </c>
      <c r="N114" s="47"/>
    </row>
    <row r="115" spans="1:14" x14ac:dyDescent="0.2">
      <c r="A115" s="51" t="s">
        <v>145</v>
      </c>
      <c r="B115" s="47"/>
      <c r="C115" s="47"/>
      <c r="D115" s="47"/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84">
        <v>0</v>
      </c>
      <c r="L115" s="47">
        <v>0</v>
      </c>
      <c r="M115" s="47">
        <v>0</v>
      </c>
      <c r="N115" s="47"/>
    </row>
    <row r="116" spans="1:14" x14ac:dyDescent="0.2">
      <c r="A116" s="51" t="s">
        <v>71</v>
      </c>
      <c r="B116" s="47"/>
      <c r="C116" s="47"/>
      <c r="D116" s="47"/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84">
        <v>0</v>
      </c>
      <c r="L116" s="47">
        <v>0</v>
      </c>
      <c r="M116" s="47">
        <v>0</v>
      </c>
      <c r="N116" s="47"/>
    </row>
    <row r="117" spans="1:14" x14ac:dyDescent="0.2">
      <c r="A117" s="52" t="s">
        <v>146</v>
      </c>
      <c r="B117" s="47">
        <v>95728.17</v>
      </c>
      <c r="C117" s="47">
        <v>101387.28</v>
      </c>
      <c r="D117" s="47">
        <v>96009.51</v>
      </c>
      <c r="E117" s="47">
        <v>99909.28</v>
      </c>
      <c r="F117" s="47">
        <v>109607.56</v>
      </c>
      <c r="G117" s="47">
        <v>125408.37</v>
      </c>
      <c r="H117" s="47">
        <v>105560.72</v>
      </c>
      <c r="I117" s="47">
        <v>109615.24</v>
      </c>
      <c r="J117" s="47">
        <v>102335.54000000001</v>
      </c>
      <c r="K117" s="84">
        <v>113086.12</v>
      </c>
      <c r="L117" s="47">
        <v>99513.74</v>
      </c>
      <c r="M117" s="47">
        <v>117748.1</v>
      </c>
      <c r="N117" s="47">
        <f t="shared" si="4"/>
        <v>1275909.6300000001</v>
      </c>
    </row>
    <row r="118" spans="1:14" x14ac:dyDescent="0.2">
      <c r="A118" s="52"/>
      <c r="B118" s="47"/>
      <c r="C118" s="47">
        <v>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84">
        <v>0</v>
      </c>
      <c r="L118" s="47">
        <v>0</v>
      </c>
      <c r="M118" s="47">
        <v>0</v>
      </c>
      <c r="N118" s="47"/>
    </row>
    <row r="119" spans="1:14" x14ac:dyDescent="0.2">
      <c r="A119" s="52" t="s">
        <v>147</v>
      </c>
      <c r="B119" s="47">
        <v>2080.87</v>
      </c>
      <c r="C119" s="47">
        <v>2203.88</v>
      </c>
      <c r="D119" s="47">
        <v>2086.9899999999998</v>
      </c>
      <c r="E119" s="47">
        <v>2171.7600000000002</v>
      </c>
      <c r="F119" s="47">
        <v>2382.5700000000002</v>
      </c>
      <c r="G119" s="47">
        <v>2709.59</v>
      </c>
      <c r="H119" s="47">
        <v>2290.11</v>
      </c>
      <c r="I119" s="47">
        <v>2370.2399999999998</v>
      </c>
      <c r="J119" s="47">
        <v>2224.5</v>
      </c>
      <c r="K119" s="84">
        <v>2440.71</v>
      </c>
      <c r="L119" s="47">
        <v>2163.16</v>
      </c>
      <c r="M119" s="47">
        <v>2538.41</v>
      </c>
      <c r="N119" s="47">
        <f t="shared" si="4"/>
        <v>27662.79</v>
      </c>
    </row>
    <row r="120" spans="1:14" x14ac:dyDescent="0.2">
      <c r="A120" s="52" t="s">
        <v>148</v>
      </c>
      <c r="B120" s="47">
        <v>1552.17</v>
      </c>
      <c r="C120" s="47">
        <v>1643.93</v>
      </c>
      <c r="D120" s="47">
        <v>1556.73</v>
      </c>
      <c r="E120" s="47">
        <v>1619.97</v>
      </c>
      <c r="F120" s="47">
        <v>1777.22</v>
      </c>
      <c r="G120" s="47">
        <v>2038.41</v>
      </c>
      <c r="H120" s="47">
        <v>1712.96</v>
      </c>
      <c r="I120" s="47">
        <v>1781.14</v>
      </c>
      <c r="J120" s="47">
        <v>1659.31</v>
      </c>
      <c r="K120" s="84">
        <v>1838.93</v>
      </c>
      <c r="L120" s="47">
        <v>1613.55</v>
      </c>
      <c r="M120" s="47">
        <v>1915.63</v>
      </c>
      <c r="N120" s="47">
        <f t="shared" si="4"/>
        <v>20709.949999999997</v>
      </c>
    </row>
    <row r="121" spans="1:14" x14ac:dyDescent="0.2">
      <c r="A121" s="52"/>
      <c r="B121" s="47"/>
      <c r="C121" s="47"/>
      <c r="D121" s="47"/>
      <c r="E121" s="47"/>
      <c r="F121" s="47"/>
      <c r="G121" s="47"/>
      <c r="H121" s="47"/>
      <c r="J121" s="47"/>
      <c r="K121" s="84"/>
      <c r="L121" s="47"/>
      <c r="M121" s="47"/>
      <c r="N121" s="47"/>
    </row>
    <row r="122" spans="1:14" x14ac:dyDescent="0.2">
      <c r="A122" s="53" t="s">
        <v>149</v>
      </c>
      <c r="B122" s="54">
        <f t="shared" ref="B122:L122" si="7">SUM(B117:B120)</f>
        <v>99361.209999999992</v>
      </c>
      <c r="C122" s="54">
        <f t="shared" si="7"/>
        <v>105235.09</v>
      </c>
      <c r="D122" s="54">
        <f t="shared" si="7"/>
        <v>99653.23</v>
      </c>
      <c r="E122" s="54">
        <f t="shared" si="7"/>
        <v>103701.01</v>
      </c>
      <c r="F122" s="54">
        <f t="shared" si="7"/>
        <v>113767.35</v>
      </c>
      <c r="G122" s="54">
        <f t="shared" si="7"/>
        <v>130156.37</v>
      </c>
      <c r="H122" s="54">
        <f t="shared" si="7"/>
        <v>109563.79000000001</v>
      </c>
      <c r="I122" s="54">
        <f t="shared" si="7"/>
        <v>113766.62000000001</v>
      </c>
      <c r="J122" s="54">
        <f t="shared" si="7"/>
        <v>106219.35</v>
      </c>
      <c r="K122" s="54">
        <f t="shared" si="7"/>
        <v>117365.75999999999</v>
      </c>
      <c r="L122" s="54">
        <f t="shared" si="7"/>
        <v>103290.45000000001</v>
      </c>
      <c r="M122" s="54">
        <f>SUM(M117:M120)</f>
        <v>122202.14000000001</v>
      </c>
      <c r="N122" s="54">
        <f t="shared" si="4"/>
        <v>1324282.3700000001</v>
      </c>
    </row>
    <row r="123" spans="1:14" x14ac:dyDescent="0.2">
      <c r="A123" s="55"/>
      <c r="B123" s="47"/>
      <c r="C123" s="47">
        <v>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84">
        <v>0</v>
      </c>
      <c r="L123" s="47">
        <v>0</v>
      </c>
      <c r="M123" s="47">
        <v>0</v>
      </c>
      <c r="N123" s="47"/>
    </row>
    <row r="124" spans="1:14" x14ac:dyDescent="0.2">
      <c r="A124" s="51" t="s">
        <v>150</v>
      </c>
      <c r="B124" s="47"/>
      <c r="C124" s="47">
        <v>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84">
        <v>0</v>
      </c>
      <c r="L124" s="47">
        <v>0</v>
      </c>
      <c r="M124" s="47">
        <v>0</v>
      </c>
      <c r="N124" s="47"/>
    </row>
    <row r="125" spans="1:14" x14ac:dyDescent="0.2">
      <c r="A125" s="51" t="s">
        <v>133</v>
      </c>
      <c r="B125" s="47"/>
      <c r="C125" s="47">
        <v>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84">
        <v>0</v>
      </c>
      <c r="L125" s="47">
        <v>0</v>
      </c>
      <c r="M125" s="47">
        <v>0</v>
      </c>
      <c r="N125" s="47"/>
    </row>
    <row r="126" spans="1:14" x14ac:dyDescent="0.2">
      <c r="A126" s="52" t="s">
        <v>151</v>
      </c>
      <c r="B126" s="47">
        <v>4589.82</v>
      </c>
      <c r="C126" s="47">
        <v>4589.82</v>
      </c>
      <c r="D126" s="47">
        <v>4589.82</v>
      </c>
      <c r="E126" s="47">
        <v>4589.82</v>
      </c>
      <c r="F126" s="47">
        <v>4589.82</v>
      </c>
      <c r="G126" s="47">
        <v>4589.82</v>
      </c>
      <c r="H126" s="47">
        <v>4589.82</v>
      </c>
      <c r="I126" s="47">
        <v>4589.82</v>
      </c>
      <c r="J126" s="47">
        <v>4589.82</v>
      </c>
      <c r="K126" s="84">
        <v>4589.82</v>
      </c>
      <c r="L126" s="47">
        <v>4589.82</v>
      </c>
      <c r="M126" s="47">
        <v>4589.82</v>
      </c>
      <c r="N126" s="47">
        <f t="shared" si="4"/>
        <v>55077.84</v>
      </c>
    </row>
    <row r="127" spans="1:14" x14ac:dyDescent="0.2">
      <c r="A127" s="52"/>
      <c r="B127" s="47"/>
      <c r="C127" s="47">
        <v>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84">
        <v>0</v>
      </c>
      <c r="L127" s="47">
        <v>0</v>
      </c>
      <c r="M127" s="47">
        <v>0</v>
      </c>
      <c r="N127" s="47"/>
    </row>
    <row r="128" spans="1:14" x14ac:dyDescent="0.2">
      <c r="A128" s="51" t="s">
        <v>71</v>
      </c>
      <c r="B128" s="47"/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84">
        <v>0</v>
      </c>
      <c r="L128" s="47">
        <v>0</v>
      </c>
      <c r="M128" s="47">
        <v>0</v>
      </c>
      <c r="N128" s="47"/>
    </row>
    <row r="129" spans="1:14" x14ac:dyDescent="0.2">
      <c r="A129" s="52" t="s">
        <v>152</v>
      </c>
      <c r="B129" s="47">
        <v>444754.84</v>
      </c>
      <c r="C129" s="47">
        <v>425974.12</v>
      </c>
      <c r="D129" s="47">
        <v>413619.15</v>
      </c>
      <c r="E129" s="47">
        <v>424703.28</v>
      </c>
      <c r="F129" s="47">
        <v>346571.58</v>
      </c>
      <c r="G129" s="47">
        <v>516905.17</v>
      </c>
      <c r="H129" s="47">
        <v>328268.23</v>
      </c>
      <c r="I129" s="47">
        <v>378091.26999999996</v>
      </c>
      <c r="J129" s="47">
        <v>404973.16</v>
      </c>
      <c r="K129" s="84">
        <v>380305.97</v>
      </c>
      <c r="L129" s="47">
        <v>365316.72</v>
      </c>
      <c r="M129" s="47">
        <v>499247.11</v>
      </c>
      <c r="N129" s="47">
        <f t="shared" si="4"/>
        <v>4928730.6000000006</v>
      </c>
    </row>
    <row r="130" spans="1:14" x14ac:dyDescent="0.2">
      <c r="A130" s="52"/>
      <c r="B130" s="47"/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84">
        <v>0</v>
      </c>
      <c r="L130" s="47">
        <v>0</v>
      </c>
      <c r="M130" s="47">
        <v>0</v>
      </c>
      <c r="N130" s="47"/>
    </row>
    <row r="131" spans="1:14" x14ac:dyDescent="0.2">
      <c r="A131" s="52" t="s">
        <v>153</v>
      </c>
      <c r="B131" s="47">
        <v>111.8</v>
      </c>
      <c r="C131" s="47">
        <v>107.06</v>
      </c>
      <c r="D131" s="47">
        <v>103.95</v>
      </c>
      <c r="E131" s="47">
        <v>106.74</v>
      </c>
      <c r="F131" s="47">
        <v>87.1</v>
      </c>
      <c r="G131" s="47">
        <v>129.91</v>
      </c>
      <c r="H131" s="47">
        <v>82.5</v>
      </c>
      <c r="I131" s="47">
        <v>95.03</v>
      </c>
      <c r="J131" s="47">
        <v>101.78</v>
      </c>
      <c r="K131" s="84">
        <v>95.58</v>
      </c>
      <c r="L131" s="47">
        <v>91.81</v>
      </c>
      <c r="M131" s="47">
        <v>125.48</v>
      </c>
      <c r="N131" s="47">
        <f t="shared" si="4"/>
        <v>1238.74</v>
      </c>
    </row>
    <row r="132" spans="1:14" x14ac:dyDescent="0.2">
      <c r="A132" s="52" t="s">
        <v>16</v>
      </c>
      <c r="B132" s="47">
        <v>278.64999999999998</v>
      </c>
      <c r="C132" s="47">
        <v>266.7</v>
      </c>
      <c r="D132" s="47">
        <v>258.97000000000003</v>
      </c>
      <c r="E132" s="47">
        <v>265.91000000000003</v>
      </c>
      <c r="F132" s="47">
        <v>216.99</v>
      </c>
      <c r="G132" s="47">
        <v>323.64</v>
      </c>
      <c r="H132" s="47">
        <v>205.53</v>
      </c>
      <c r="I132" s="47">
        <v>236.72</v>
      </c>
      <c r="J132" s="47">
        <v>253.55</v>
      </c>
      <c r="K132" s="84">
        <v>238.11</v>
      </c>
      <c r="L132" s="47">
        <v>228.73</v>
      </c>
      <c r="M132" s="47">
        <v>312.58</v>
      </c>
      <c r="N132" s="47">
        <f t="shared" si="4"/>
        <v>3086.0800000000004</v>
      </c>
    </row>
    <row r="133" spans="1:14" x14ac:dyDescent="0.2">
      <c r="A133" s="52"/>
      <c r="B133" s="47"/>
      <c r="C133" s="47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84">
        <v>0</v>
      </c>
      <c r="L133" s="47">
        <v>0</v>
      </c>
      <c r="M133" s="47">
        <v>0</v>
      </c>
      <c r="N133" s="47"/>
    </row>
    <row r="134" spans="1:14" x14ac:dyDescent="0.2">
      <c r="A134" s="51" t="s">
        <v>66</v>
      </c>
      <c r="B134" s="47"/>
      <c r="C134" s="47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84">
        <v>0</v>
      </c>
      <c r="L134" s="47">
        <v>0</v>
      </c>
      <c r="M134" s="47">
        <v>0</v>
      </c>
      <c r="N134" s="47"/>
    </row>
    <row r="135" spans="1:14" x14ac:dyDescent="0.2">
      <c r="A135" s="52" t="s">
        <v>154</v>
      </c>
      <c r="B135" s="47">
        <v>429.29</v>
      </c>
      <c r="C135" s="47">
        <v>411.68</v>
      </c>
      <c r="D135" s="47">
        <v>399.74</v>
      </c>
      <c r="E135" s="47">
        <v>410.45</v>
      </c>
      <c r="F135" s="47">
        <v>334.94</v>
      </c>
      <c r="G135" s="47">
        <v>499.56</v>
      </c>
      <c r="H135" s="47">
        <v>317.25</v>
      </c>
      <c r="I135" s="47">
        <v>365.4</v>
      </c>
      <c r="J135" s="47">
        <v>391.38</v>
      </c>
      <c r="K135" s="84">
        <v>367.54</v>
      </c>
      <c r="L135" s="47">
        <v>353.06</v>
      </c>
      <c r="M135" s="47">
        <v>482.49</v>
      </c>
      <c r="N135" s="47">
        <f t="shared" si="4"/>
        <v>4762.7800000000007</v>
      </c>
    </row>
    <row r="136" spans="1:14" x14ac:dyDescent="0.2">
      <c r="A136" s="52" t="s">
        <v>155</v>
      </c>
      <c r="B136" s="47">
        <v>429.29</v>
      </c>
      <c r="C136" s="47">
        <v>411.68</v>
      </c>
      <c r="D136" s="47">
        <v>399.74</v>
      </c>
      <c r="E136" s="47">
        <v>410.45</v>
      </c>
      <c r="F136" s="47">
        <v>334.94</v>
      </c>
      <c r="G136" s="47">
        <v>499.56</v>
      </c>
      <c r="H136" s="47">
        <v>317.25</v>
      </c>
      <c r="I136" s="47">
        <v>365.4</v>
      </c>
      <c r="J136" s="47">
        <v>391.38</v>
      </c>
      <c r="K136" s="84">
        <v>367.54</v>
      </c>
      <c r="L136" s="47">
        <v>353.06</v>
      </c>
      <c r="M136" s="47">
        <v>482.49</v>
      </c>
      <c r="N136" s="47">
        <f t="shared" si="4"/>
        <v>4762.7800000000007</v>
      </c>
    </row>
    <row r="137" spans="1:14" x14ac:dyDescent="0.2">
      <c r="A137" s="52"/>
      <c r="B137" s="47"/>
      <c r="C137" s="47">
        <v>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84">
        <v>0</v>
      </c>
      <c r="L137" s="47">
        <v>0</v>
      </c>
      <c r="M137" s="47">
        <v>0</v>
      </c>
      <c r="N137" s="47"/>
    </row>
    <row r="138" spans="1:14" x14ac:dyDescent="0.2">
      <c r="A138" s="53" t="s">
        <v>156</v>
      </c>
      <c r="B138" s="54">
        <f t="shared" ref="B138:L138" si="8">SUM(B126:B136)</f>
        <v>450593.69</v>
      </c>
      <c r="C138" s="54">
        <f t="shared" si="8"/>
        <v>431761.06</v>
      </c>
      <c r="D138" s="54">
        <f t="shared" si="8"/>
        <v>419371.37</v>
      </c>
      <c r="E138" s="54">
        <f t="shared" si="8"/>
        <v>430486.65</v>
      </c>
      <c r="F138" s="54">
        <f t="shared" si="8"/>
        <v>352135.37</v>
      </c>
      <c r="G138" s="54">
        <f t="shared" si="8"/>
        <v>522947.66</v>
      </c>
      <c r="H138" s="54">
        <f t="shared" si="8"/>
        <v>333780.58</v>
      </c>
      <c r="I138" s="54">
        <f t="shared" si="8"/>
        <v>383743.64</v>
      </c>
      <c r="J138" s="54">
        <f t="shared" si="8"/>
        <v>410701.07</v>
      </c>
      <c r="K138" s="54">
        <f t="shared" si="8"/>
        <v>385964.55999999994</v>
      </c>
      <c r="L138" s="54">
        <f t="shared" si="8"/>
        <v>370933.19999999995</v>
      </c>
      <c r="M138" s="54">
        <f>SUM(M126:M136)</f>
        <v>505239.97</v>
      </c>
      <c r="N138" s="54">
        <f t="shared" si="4"/>
        <v>4997658.82</v>
      </c>
    </row>
    <row r="139" spans="1:14" x14ac:dyDescent="0.2">
      <c r="A139" s="55"/>
      <c r="B139" s="47"/>
      <c r="C139" s="47"/>
      <c r="D139" s="47"/>
      <c r="E139" s="47"/>
      <c r="F139" s="47"/>
      <c r="G139" s="47"/>
      <c r="H139" s="47"/>
      <c r="J139" s="47"/>
      <c r="K139" s="84"/>
      <c r="L139" s="47"/>
      <c r="M139" s="47"/>
      <c r="N139" s="47"/>
    </row>
    <row r="140" spans="1:14" x14ac:dyDescent="0.2">
      <c r="A140" s="51" t="s">
        <v>157</v>
      </c>
      <c r="B140" s="47"/>
      <c r="C140" s="47"/>
      <c r="D140" s="47"/>
      <c r="E140" s="47"/>
      <c r="F140" s="47"/>
      <c r="G140" s="47"/>
      <c r="H140" s="47"/>
      <c r="J140" s="47"/>
      <c r="K140" s="84"/>
      <c r="L140" s="47"/>
      <c r="M140" s="47"/>
      <c r="N140" s="47"/>
    </row>
    <row r="141" spans="1:14" x14ac:dyDescent="0.2">
      <c r="A141" s="51" t="s">
        <v>71</v>
      </c>
      <c r="B141" s="47"/>
      <c r="C141" s="47"/>
      <c r="D141" s="47"/>
      <c r="E141" s="47"/>
      <c r="F141" s="47"/>
      <c r="G141" s="47"/>
      <c r="H141" s="47"/>
      <c r="J141" s="47"/>
      <c r="K141" s="84"/>
      <c r="L141" s="47"/>
      <c r="M141" s="47"/>
      <c r="N141" s="47"/>
    </row>
    <row r="142" spans="1:14" x14ac:dyDescent="0.2">
      <c r="A142" s="52" t="s">
        <v>158</v>
      </c>
      <c r="B142" s="47">
        <v>716495.22</v>
      </c>
      <c r="C142" s="47">
        <v>678128.92</v>
      </c>
      <c r="D142" s="47">
        <v>685635.48999999976</v>
      </c>
      <c r="E142" s="47">
        <v>696655.3399999995</v>
      </c>
      <c r="F142" s="47">
        <v>604772.76</v>
      </c>
      <c r="G142" s="47">
        <v>708637.14</v>
      </c>
      <c r="H142" s="47">
        <v>516052.77000000014</v>
      </c>
      <c r="I142" s="47">
        <v>540161.32999999996</v>
      </c>
      <c r="J142" s="47">
        <v>747988.8200000003</v>
      </c>
      <c r="K142" s="84">
        <v>661880.18000000005</v>
      </c>
      <c r="L142" s="47">
        <v>589702.61999999988</v>
      </c>
      <c r="M142" s="47">
        <v>743322.13</v>
      </c>
      <c r="N142" s="47">
        <f t="shared" ref="N142:N198" si="9">SUM(B142:M142)</f>
        <v>7889432.7199999997</v>
      </c>
    </row>
    <row r="143" spans="1:14" x14ac:dyDescent="0.2">
      <c r="A143" s="52"/>
      <c r="B143" s="47"/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84">
        <v>0</v>
      </c>
      <c r="L143" s="47">
        <v>0</v>
      </c>
      <c r="M143" s="47">
        <v>0</v>
      </c>
      <c r="N143" s="47"/>
    </row>
    <row r="144" spans="1:14" x14ac:dyDescent="0.2">
      <c r="A144" s="52" t="s">
        <v>159</v>
      </c>
      <c r="B144" s="47">
        <v>270144.03000000003</v>
      </c>
      <c r="C144" s="47">
        <v>255678.57</v>
      </c>
      <c r="D144" s="47">
        <v>258508.81</v>
      </c>
      <c r="E144" s="47">
        <v>262663.69</v>
      </c>
      <c r="F144" s="47">
        <v>228020.71</v>
      </c>
      <c r="G144" s="47">
        <v>267181.25</v>
      </c>
      <c r="H144" s="47">
        <v>194570.13</v>
      </c>
      <c r="I144" s="47">
        <v>203659.92</v>
      </c>
      <c r="J144" s="47">
        <v>282018.21999999997</v>
      </c>
      <c r="K144" s="84">
        <v>249552.23</v>
      </c>
      <c r="L144" s="47">
        <v>222338.74</v>
      </c>
      <c r="M144" s="47">
        <v>280258.71999999997</v>
      </c>
      <c r="N144" s="47">
        <f t="shared" si="9"/>
        <v>2974595.0199999996</v>
      </c>
    </row>
    <row r="145" spans="1:14" x14ac:dyDescent="0.2">
      <c r="A145" s="52"/>
      <c r="B145" s="47"/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84">
        <v>0</v>
      </c>
      <c r="L145" s="47">
        <v>0</v>
      </c>
      <c r="M145" s="47">
        <v>0</v>
      </c>
      <c r="N145" s="47"/>
    </row>
    <row r="146" spans="1:14" x14ac:dyDescent="0.2">
      <c r="A146" s="51" t="s">
        <v>66</v>
      </c>
      <c r="B146" s="47"/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84">
        <v>0</v>
      </c>
      <c r="L146" s="47">
        <v>0</v>
      </c>
      <c r="M146" s="47">
        <v>0</v>
      </c>
      <c r="N146" s="47"/>
    </row>
    <row r="147" spans="1:14" x14ac:dyDescent="0.2">
      <c r="A147" s="52" t="s">
        <v>160</v>
      </c>
      <c r="B147" s="47">
        <v>26528.38</v>
      </c>
      <c r="C147" s="47">
        <v>25107.86</v>
      </c>
      <c r="D147" s="47">
        <v>25385.79</v>
      </c>
      <c r="E147" s="47">
        <v>25793.8</v>
      </c>
      <c r="F147" s="47">
        <v>22391.83</v>
      </c>
      <c r="G147" s="47">
        <v>26237.43</v>
      </c>
      <c r="H147" s="47">
        <v>19106.95</v>
      </c>
      <c r="I147" s="47">
        <v>19999.580000000002</v>
      </c>
      <c r="J147" s="47">
        <v>27694.43</v>
      </c>
      <c r="K147" s="84">
        <v>24506.240000000002</v>
      </c>
      <c r="L147" s="47">
        <v>21833.86</v>
      </c>
      <c r="M147" s="47">
        <v>27521.65</v>
      </c>
      <c r="N147" s="47">
        <f t="shared" si="9"/>
        <v>292107.8</v>
      </c>
    </row>
    <row r="148" spans="1:14" x14ac:dyDescent="0.2">
      <c r="A148" s="52" t="s">
        <v>161</v>
      </c>
      <c r="B148" s="47">
        <v>2208.62</v>
      </c>
      <c r="C148" s="47">
        <v>2090.35</v>
      </c>
      <c r="D148" s="47">
        <v>2113.4899999999998</v>
      </c>
      <c r="E148" s="47">
        <v>2147.46</v>
      </c>
      <c r="F148" s="47">
        <v>1864.23</v>
      </c>
      <c r="G148" s="47">
        <v>2184.4</v>
      </c>
      <c r="H148" s="47">
        <v>1590.75</v>
      </c>
      <c r="I148" s="47">
        <v>1665.06</v>
      </c>
      <c r="J148" s="47">
        <v>2305.6999999999998</v>
      </c>
      <c r="K148" s="84">
        <v>2040.27</v>
      </c>
      <c r="L148" s="47">
        <v>1817.78</v>
      </c>
      <c r="M148" s="47">
        <v>2291.31</v>
      </c>
      <c r="N148" s="47">
        <f t="shared" si="9"/>
        <v>24319.42</v>
      </c>
    </row>
    <row r="149" spans="1:14" x14ac:dyDescent="0.2">
      <c r="A149" s="52" t="s">
        <v>162</v>
      </c>
      <c r="B149" s="47">
        <v>76253.070000000007</v>
      </c>
      <c r="C149" s="47">
        <v>72169.929999999993</v>
      </c>
      <c r="D149" s="47">
        <v>72968.820000000007</v>
      </c>
      <c r="E149" s="47">
        <v>74141.61</v>
      </c>
      <c r="F149" s="47">
        <v>64363</v>
      </c>
      <c r="G149" s="47">
        <v>75416.77</v>
      </c>
      <c r="H149" s="47">
        <v>54920.959999999999</v>
      </c>
      <c r="I149" s="47">
        <v>57486.720000000001</v>
      </c>
      <c r="J149" s="47">
        <v>79604.78</v>
      </c>
      <c r="K149" s="84">
        <v>70440.66</v>
      </c>
      <c r="L149" s="47">
        <v>62759.16</v>
      </c>
      <c r="M149" s="47">
        <v>79108.13</v>
      </c>
      <c r="N149" s="47">
        <f t="shared" si="9"/>
        <v>839633.6100000001</v>
      </c>
    </row>
    <row r="150" spans="1:14" x14ac:dyDescent="0.2">
      <c r="A150" s="52" t="s">
        <v>163</v>
      </c>
      <c r="B150" s="47">
        <v>247.62</v>
      </c>
      <c r="C150" s="47">
        <v>234.36</v>
      </c>
      <c r="D150" s="47">
        <v>236.96</v>
      </c>
      <c r="E150" s="47">
        <v>240.77</v>
      </c>
      <c r="F150" s="47">
        <v>209.01</v>
      </c>
      <c r="G150" s="47">
        <v>244.91</v>
      </c>
      <c r="H150" s="47">
        <v>178.35</v>
      </c>
      <c r="I150" s="47">
        <v>186.68</v>
      </c>
      <c r="J150" s="47">
        <v>258.51</v>
      </c>
      <c r="K150" s="84">
        <v>228.75</v>
      </c>
      <c r="L150" s="47">
        <v>203.8</v>
      </c>
      <c r="M150" s="47">
        <v>256.89</v>
      </c>
      <c r="N150" s="47">
        <f t="shared" si="9"/>
        <v>2726.61</v>
      </c>
    </row>
    <row r="151" spans="1:14" x14ac:dyDescent="0.2">
      <c r="A151" s="52" t="s">
        <v>164</v>
      </c>
      <c r="B151" s="47">
        <v>2530.69</v>
      </c>
      <c r="C151" s="47">
        <v>2395.17</v>
      </c>
      <c r="D151" s="47">
        <v>2421.69</v>
      </c>
      <c r="E151" s="47">
        <v>2460.61</v>
      </c>
      <c r="F151" s="47">
        <v>2136.08</v>
      </c>
      <c r="G151" s="47">
        <v>2502.9299999999998</v>
      </c>
      <c r="H151" s="47">
        <v>1822.72</v>
      </c>
      <c r="I151" s="47">
        <v>1907.87</v>
      </c>
      <c r="J151" s="47">
        <v>2641.92</v>
      </c>
      <c r="K151" s="84">
        <v>2337.7800000000002</v>
      </c>
      <c r="L151" s="47">
        <v>2082.85</v>
      </c>
      <c r="M151" s="47">
        <v>2625.44</v>
      </c>
      <c r="N151" s="47">
        <f t="shared" si="9"/>
        <v>27865.749999999996</v>
      </c>
    </row>
    <row r="152" spans="1:14" x14ac:dyDescent="0.2">
      <c r="A152" s="52" t="s">
        <v>165</v>
      </c>
      <c r="B152" s="47">
        <v>3161.39</v>
      </c>
      <c r="C152" s="47">
        <v>2992.11</v>
      </c>
      <c r="D152" s="47">
        <v>3025.23</v>
      </c>
      <c r="E152" s="47">
        <v>3073.85</v>
      </c>
      <c r="F152" s="47">
        <v>2668.44</v>
      </c>
      <c r="G152" s="47">
        <v>3126.72</v>
      </c>
      <c r="H152" s="47">
        <v>2276.98</v>
      </c>
      <c r="I152" s="47">
        <v>2383.36</v>
      </c>
      <c r="J152" s="47">
        <v>3300.35</v>
      </c>
      <c r="K152" s="84">
        <v>2920.42</v>
      </c>
      <c r="L152" s="47">
        <v>2601.9499999999998</v>
      </c>
      <c r="M152" s="47">
        <v>3279.76</v>
      </c>
      <c r="N152" s="47">
        <f t="shared" si="9"/>
        <v>34810.559999999998</v>
      </c>
    </row>
    <row r="153" spans="1:14" x14ac:dyDescent="0.2">
      <c r="A153" s="52" t="s">
        <v>166</v>
      </c>
      <c r="B153" s="47">
        <v>2529.4699999999998</v>
      </c>
      <c r="C153" s="47">
        <v>2394.02</v>
      </c>
      <c r="D153" s="47">
        <v>2420.52</v>
      </c>
      <c r="E153" s="47">
        <v>2459.42</v>
      </c>
      <c r="F153" s="47">
        <v>2135.0500000000002</v>
      </c>
      <c r="G153" s="47">
        <v>2501.7199999999998</v>
      </c>
      <c r="H153" s="47">
        <v>1821.84</v>
      </c>
      <c r="I153" s="47">
        <v>1906.95</v>
      </c>
      <c r="J153" s="47">
        <v>2640.65</v>
      </c>
      <c r="K153" s="84">
        <v>2336.66</v>
      </c>
      <c r="L153" s="47">
        <v>2081.85</v>
      </c>
      <c r="M153" s="47">
        <v>2624.17</v>
      </c>
      <c r="N153" s="47">
        <f t="shared" si="9"/>
        <v>27852.32</v>
      </c>
    </row>
    <row r="154" spans="1:14" x14ac:dyDescent="0.2">
      <c r="A154" s="52" t="s">
        <v>167</v>
      </c>
      <c r="B154" s="47">
        <v>711.76</v>
      </c>
      <c r="C154" s="47">
        <v>673.65</v>
      </c>
      <c r="D154" s="47">
        <v>681.1</v>
      </c>
      <c r="E154" s="47">
        <v>692.05</v>
      </c>
      <c r="F154" s="47">
        <v>600.77</v>
      </c>
      <c r="G154" s="47">
        <v>703.95</v>
      </c>
      <c r="H154" s="47">
        <v>512.64</v>
      </c>
      <c r="I154" s="47">
        <v>536.59</v>
      </c>
      <c r="J154" s="47">
        <v>743.04</v>
      </c>
      <c r="K154" s="84">
        <v>657.5</v>
      </c>
      <c r="L154" s="47">
        <v>585.79999999999995</v>
      </c>
      <c r="M154" s="47">
        <v>738.41</v>
      </c>
      <c r="N154" s="47">
        <f t="shared" si="9"/>
        <v>7837.26</v>
      </c>
    </row>
    <row r="155" spans="1:14" x14ac:dyDescent="0.2">
      <c r="A155" s="52" t="s">
        <v>168</v>
      </c>
      <c r="B155" s="47">
        <v>12597.25</v>
      </c>
      <c r="C155" s="47">
        <v>11922.7</v>
      </c>
      <c r="D155" s="47">
        <v>12054.68</v>
      </c>
      <c r="E155" s="47">
        <v>12248.43</v>
      </c>
      <c r="F155" s="47">
        <v>10632.97</v>
      </c>
      <c r="G155" s="47">
        <v>12459.09</v>
      </c>
      <c r="H155" s="47">
        <v>9073.1200000000008</v>
      </c>
      <c r="I155" s="47">
        <v>9496.99</v>
      </c>
      <c r="J155" s="47">
        <v>13150.97</v>
      </c>
      <c r="K155" s="84">
        <v>11637.02</v>
      </c>
      <c r="L155" s="47">
        <v>10368.01</v>
      </c>
      <c r="M155" s="47">
        <v>13068.92</v>
      </c>
      <c r="N155" s="47">
        <f t="shared" si="9"/>
        <v>138710.15000000002</v>
      </c>
    </row>
    <row r="156" spans="1:14" x14ac:dyDescent="0.2">
      <c r="A156" s="52"/>
      <c r="B156" s="47"/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84">
        <v>0</v>
      </c>
      <c r="L156" s="47">
        <v>0</v>
      </c>
      <c r="M156" s="47">
        <v>0</v>
      </c>
      <c r="N156" s="47"/>
    </row>
    <row r="157" spans="1:14" x14ac:dyDescent="0.2">
      <c r="A157" s="53" t="s">
        <v>169</v>
      </c>
      <c r="B157" s="54">
        <f>SUM(B142:B155)</f>
        <v>1113407.5</v>
      </c>
      <c r="C157" s="54">
        <f t="shared" ref="C157:M157" si="10">SUM(C142:C155)</f>
        <v>1053787.6399999999</v>
      </c>
      <c r="D157" s="54">
        <f t="shared" si="10"/>
        <v>1065452.5799999998</v>
      </c>
      <c r="E157" s="54">
        <f t="shared" si="10"/>
        <v>1082577.0299999998</v>
      </c>
      <c r="F157" s="54">
        <f t="shared" si="10"/>
        <v>939794.84999999986</v>
      </c>
      <c r="G157" s="54">
        <f t="shared" si="10"/>
        <v>1101196.3099999998</v>
      </c>
      <c r="H157" s="54">
        <f t="shared" si="10"/>
        <v>801927.21</v>
      </c>
      <c r="I157" s="54">
        <f t="shared" si="10"/>
        <v>839391.04999999993</v>
      </c>
      <c r="J157" s="54">
        <f t="shared" si="10"/>
        <v>1162347.3900000001</v>
      </c>
      <c r="K157" s="54">
        <f t="shared" si="10"/>
        <v>1028537.7100000002</v>
      </c>
      <c r="L157" s="54">
        <f t="shared" si="10"/>
        <v>916376.41999999993</v>
      </c>
      <c r="M157" s="54">
        <f t="shared" si="10"/>
        <v>1155095.5299999996</v>
      </c>
      <c r="N157" s="54">
        <f t="shared" si="9"/>
        <v>12259891.219999999</v>
      </c>
    </row>
    <row r="158" spans="1:14" x14ac:dyDescent="0.2">
      <c r="A158" s="55"/>
      <c r="B158" s="47"/>
      <c r="C158" s="47"/>
      <c r="D158" s="47"/>
      <c r="E158" s="47"/>
      <c r="F158" s="47"/>
      <c r="G158" s="47"/>
      <c r="H158" s="47"/>
      <c r="J158" s="47"/>
      <c r="K158" s="84"/>
      <c r="L158" s="47"/>
      <c r="M158" s="47"/>
      <c r="N158" s="47"/>
    </row>
    <row r="159" spans="1:14" x14ac:dyDescent="0.2">
      <c r="A159" s="51" t="s">
        <v>170</v>
      </c>
      <c r="B159" s="47"/>
      <c r="C159" s="47"/>
      <c r="D159" s="47"/>
      <c r="E159" s="47"/>
      <c r="F159" s="47"/>
      <c r="G159" s="47"/>
      <c r="H159" s="47"/>
      <c r="J159" s="47"/>
      <c r="K159" s="84"/>
      <c r="L159" s="47"/>
      <c r="M159" s="47"/>
      <c r="N159" s="47"/>
    </row>
    <row r="160" spans="1:14" x14ac:dyDescent="0.2">
      <c r="A160" s="51" t="s">
        <v>133</v>
      </c>
      <c r="B160" s="47"/>
      <c r="C160" s="47"/>
      <c r="D160" s="47"/>
      <c r="E160" s="47"/>
      <c r="F160" s="47"/>
      <c r="G160" s="47"/>
      <c r="H160" s="47"/>
      <c r="J160" s="47"/>
      <c r="K160" s="84"/>
      <c r="L160" s="47"/>
      <c r="M160" s="47"/>
      <c r="N160" s="47"/>
    </row>
    <row r="161" spans="1:14" x14ac:dyDescent="0.2">
      <c r="A161" s="52" t="s">
        <v>171</v>
      </c>
      <c r="B161" s="47">
        <v>296.17</v>
      </c>
      <c r="C161" s="47">
        <v>296.17</v>
      </c>
      <c r="D161" s="47">
        <v>296.17</v>
      </c>
      <c r="E161" s="47">
        <v>296.17</v>
      </c>
      <c r="F161" s="47">
        <v>296.17</v>
      </c>
      <c r="G161" s="47">
        <v>296.17</v>
      </c>
      <c r="H161" s="47">
        <v>296.17</v>
      </c>
      <c r="I161" s="47">
        <v>296.17</v>
      </c>
      <c r="J161" s="47">
        <v>296.17</v>
      </c>
      <c r="K161" s="84">
        <v>296.17</v>
      </c>
      <c r="L161" s="47">
        <v>296.17</v>
      </c>
      <c r="M161" s="47">
        <v>296.17</v>
      </c>
      <c r="N161" s="47">
        <f t="shared" si="9"/>
        <v>3554.0400000000004</v>
      </c>
    </row>
    <row r="162" spans="1:14" x14ac:dyDescent="0.2">
      <c r="A162" s="52"/>
      <c r="B162" s="47"/>
      <c r="C162" s="47"/>
      <c r="D162" s="47"/>
      <c r="E162" s="47"/>
      <c r="F162" s="47"/>
      <c r="G162" s="47"/>
      <c r="H162" s="47"/>
      <c r="J162" s="47"/>
      <c r="K162" s="84"/>
      <c r="L162" s="47"/>
      <c r="M162" s="47"/>
      <c r="N162" s="47"/>
    </row>
    <row r="163" spans="1:14" x14ac:dyDescent="0.2">
      <c r="A163" s="51" t="s">
        <v>71</v>
      </c>
      <c r="B163" s="47"/>
      <c r="C163" s="47"/>
      <c r="D163" s="47"/>
      <c r="E163" s="47"/>
      <c r="F163" s="47"/>
      <c r="G163" s="47"/>
      <c r="H163" s="47"/>
      <c r="J163" s="47"/>
      <c r="K163" s="84"/>
      <c r="L163" s="47"/>
      <c r="M163" s="47"/>
      <c r="N163" s="47"/>
    </row>
    <row r="164" spans="1:14" x14ac:dyDescent="0.2">
      <c r="A164" s="52" t="s">
        <v>172</v>
      </c>
      <c r="B164" s="47">
        <v>286646.76</v>
      </c>
      <c r="C164" s="47">
        <v>292437.63000000006</v>
      </c>
      <c r="D164" s="47">
        <v>302069.51</v>
      </c>
      <c r="E164" s="47">
        <v>306637.77</v>
      </c>
      <c r="F164" s="47">
        <v>296466.87000000011</v>
      </c>
      <c r="G164" s="47">
        <v>348257.78</v>
      </c>
      <c r="H164" s="47">
        <v>282945.71000000002</v>
      </c>
      <c r="I164" s="47">
        <v>310938.61</v>
      </c>
      <c r="J164" s="47">
        <v>314279.13</v>
      </c>
      <c r="K164" s="84">
        <v>324326.16000000003</v>
      </c>
      <c r="L164" s="47">
        <v>297660.15000000002</v>
      </c>
      <c r="M164" s="47">
        <v>326926.38</v>
      </c>
      <c r="N164" s="47">
        <f t="shared" si="9"/>
        <v>3689592.46</v>
      </c>
    </row>
    <row r="165" spans="1:14" x14ac:dyDescent="0.2">
      <c r="A165" s="52"/>
      <c r="B165" s="47"/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84">
        <v>0</v>
      </c>
      <c r="L165" s="47">
        <v>0</v>
      </c>
      <c r="M165" s="47">
        <v>0</v>
      </c>
      <c r="N165" s="47"/>
    </row>
    <row r="166" spans="1:14" x14ac:dyDescent="0.2">
      <c r="A166" s="52" t="s">
        <v>173</v>
      </c>
      <c r="B166" s="47">
        <v>1192.03</v>
      </c>
      <c r="C166" s="47">
        <v>1216.1099999999999</v>
      </c>
      <c r="D166" s="47">
        <v>1256.17</v>
      </c>
      <c r="E166" s="47">
        <v>1275.17</v>
      </c>
      <c r="F166" s="47">
        <v>1232.8699999999999</v>
      </c>
      <c r="G166" s="47">
        <v>1435.6</v>
      </c>
      <c r="H166" s="47">
        <v>1176.6400000000001</v>
      </c>
      <c r="I166" s="47">
        <v>1293.05</v>
      </c>
      <c r="J166" s="47">
        <v>1306.78</v>
      </c>
      <c r="K166" s="84">
        <v>1332.23</v>
      </c>
      <c r="L166" s="47">
        <v>1237.83</v>
      </c>
      <c r="M166" s="47">
        <v>1344.86</v>
      </c>
      <c r="N166" s="47">
        <f t="shared" si="9"/>
        <v>15299.339999999998</v>
      </c>
    </row>
    <row r="167" spans="1:14" x14ac:dyDescent="0.2">
      <c r="A167" s="52" t="s">
        <v>174</v>
      </c>
      <c r="B167" s="47">
        <v>17812.89</v>
      </c>
      <c r="C167" s="47">
        <v>18172.740000000002</v>
      </c>
      <c r="D167" s="47">
        <v>18771.29</v>
      </c>
      <c r="E167" s="47">
        <v>19055.169999999998</v>
      </c>
      <c r="F167" s="47">
        <v>18423.13</v>
      </c>
      <c r="G167" s="47">
        <v>21598.49</v>
      </c>
      <c r="H167" s="47">
        <v>17582.89</v>
      </c>
      <c r="I167" s="47">
        <v>19322.439999999999</v>
      </c>
      <c r="J167" s="47">
        <v>19529.47</v>
      </c>
      <c r="K167" s="84">
        <v>20098.22</v>
      </c>
      <c r="L167" s="47">
        <v>18497.28</v>
      </c>
      <c r="M167" s="47">
        <v>20265.990000000002</v>
      </c>
      <c r="N167" s="47">
        <f t="shared" si="9"/>
        <v>229130</v>
      </c>
    </row>
    <row r="168" spans="1:14" x14ac:dyDescent="0.2">
      <c r="A168" s="52" t="s">
        <v>175</v>
      </c>
      <c r="B168" s="47">
        <v>1590.08</v>
      </c>
      <c r="C168" s="47">
        <v>1622.21</v>
      </c>
      <c r="D168" s="47">
        <v>1675.63</v>
      </c>
      <c r="E168" s="47">
        <v>1700.98</v>
      </c>
      <c r="F168" s="47">
        <v>1644.56</v>
      </c>
      <c r="G168" s="47">
        <v>1910.18</v>
      </c>
      <c r="H168" s="47">
        <v>1569.55</v>
      </c>
      <c r="I168" s="47">
        <v>1724.83</v>
      </c>
      <c r="J168" s="47">
        <v>1743.09</v>
      </c>
      <c r="K168" s="84">
        <v>1770.83</v>
      </c>
      <c r="L168" s="47">
        <v>1651.18</v>
      </c>
      <c r="M168" s="47">
        <v>1788.37</v>
      </c>
      <c r="N168" s="47">
        <f t="shared" si="9"/>
        <v>20391.489999999998</v>
      </c>
    </row>
    <row r="169" spans="1:14" x14ac:dyDescent="0.2">
      <c r="A169" s="52"/>
      <c r="B169" s="47"/>
      <c r="C169" s="47"/>
      <c r="D169" s="47"/>
      <c r="E169" s="47"/>
      <c r="F169" s="47"/>
      <c r="G169" s="47"/>
      <c r="H169" s="47"/>
      <c r="J169" s="47"/>
      <c r="K169" s="84"/>
      <c r="L169" s="47"/>
      <c r="M169" s="47"/>
      <c r="N169" s="47"/>
    </row>
    <row r="170" spans="1:14" x14ac:dyDescent="0.2">
      <c r="A170" s="51" t="s">
        <v>66</v>
      </c>
      <c r="B170" s="47"/>
      <c r="C170" s="47"/>
      <c r="D170" s="47"/>
      <c r="E170" s="47"/>
      <c r="F170" s="47"/>
      <c r="G170" s="47"/>
      <c r="H170" s="47"/>
      <c r="J170" s="47"/>
      <c r="K170" s="84"/>
      <c r="L170" s="47"/>
      <c r="M170" s="47"/>
      <c r="N170" s="47"/>
    </row>
    <row r="171" spans="1:14" x14ac:dyDescent="0.2">
      <c r="A171" s="52" t="s">
        <v>176</v>
      </c>
      <c r="B171" s="47">
        <v>55928.800000000003</v>
      </c>
      <c r="C171" s="47">
        <v>57058.67</v>
      </c>
      <c r="D171" s="47">
        <v>58937.99</v>
      </c>
      <c r="E171" s="47">
        <v>59829.32</v>
      </c>
      <c r="F171" s="47">
        <v>57844.84</v>
      </c>
      <c r="G171" s="47">
        <v>67899.23</v>
      </c>
      <c r="H171" s="47">
        <v>55206.67</v>
      </c>
      <c r="I171" s="47">
        <v>60668.47</v>
      </c>
      <c r="J171" s="47">
        <v>61319.6</v>
      </c>
      <c r="K171" s="84">
        <v>63214.39</v>
      </c>
      <c r="L171" s="47">
        <v>58077.66</v>
      </c>
      <c r="M171" s="47">
        <v>63729.02</v>
      </c>
      <c r="N171" s="47">
        <f t="shared" si="9"/>
        <v>719714.66</v>
      </c>
    </row>
    <row r="172" spans="1:14" x14ac:dyDescent="0.2">
      <c r="A172" s="52"/>
      <c r="B172" s="47"/>
      <c r="C172" s="47"/>
      <c r="D172" s="47"/>
      <c r="E172" s="47"/>
      <c r="F172" s="47"/>
      <c r="G172" s="47"/>
      <c r="H172" s="47"/>
      <c r="J172" s="47"/>
      <c r="K172" s="84"/>
      <c r="L172" s="47"/>
      <c r="M172" s="47"/>
      <c r="N172" s="47"/>
    </row>
    <row r="173" spans="1:14" x14ac:dyDescent="0.2">
      <c r="A173" s="53" t="s">
        <v>177</v>
      </c>
      <c r="B173" s="54">
        <f>SUM(B161:B171)</f>
        <v>363466.73000000004</v>
      </c>
      <c r="C173" s="54">
        <f t="shared" ref="C173:M173" si="11">SUM(C161:C171)</f>
        <v>370803.53</v>
      </c>
      <c r="D173" s="54">
        <f t="shared" si="11"/>
        <v>383006.75999999995</v>
      </c>
      <c r="E173" s="54">
        <f t="shared" si="11"/>
        <v>388794.57999999996</v>
      </c>
      <c r="F173" s="54">
        <f t="shared" si="11"/>
        <v>375908.44000000006</v>
      </c>
      <c r="G173" s="54">
        <f t="shared" si="11"/>
        <v>441397.44999999995</v>
      </c>
      <c r="H173" s="54">
        <f t="shared" si="11"/>
        <v>358777.63</v>
      </c>
      <c r="I173" s="54">
        <f t="shared" si="11"/>
        <v>394243.56999999995</v>
      </c>
      <c r="J173" s="54">
        <f t="shared" si="11"/>
        <v>398474.24000000005</v>
      </c>
      <c r="K173" s="54">
        <f t="shared" si="11"/>
        <v>411038.00000000006</v>
      </c>
      <c r="L173" s="54">
        <f t="shared" si="11"/>
        <v>377420.27</v>
      </c>
      <c r="M173" s="54">
        <f t="shared" si="11"/>
        <v>414350.79</v>
      </c>
      <c r="N173" s="54">
        <f t="shared" si="9"/>
        <v>4677681.99</v>
      </c>
    </row>
    <row r="174" spans="1:14" x14ac:dyDescent="0.2">
      <c r="A174" s="55"/>
      <c r="B174" s="47"/>
      <c r="C174" s="47"/>
      <c r="D174" s="47"/>
      <c r="E174" s="47"/>
      <c r="F174" s="47"/>
      <c r="G174" s="47"/>
      <c r="H174" s="47"/>
      <c r="J174" s="47"/>
      <c r="K174" s="84"/>
      <c r="L174" s="47"/>
      <c r="M174" s="47"/>
      <c r="N174" s="47"/>
    </row>
    <row r="175" spans="1:14" x14ac:dyDescent="0.2">
      <c r="A175" s="51" t="s">
        <v>178</v>
      </c>
      <c r="B175" s="47"/>
      <c r="C175" s="47"/>
      <c r="D175" s="47"/>
      <c r="E175" s="47"/>
      <c r="F175" s="47"/>
      <c r="G175" s="47"/>
      <c r="H175" s="47"/>
      <c r="J175" s="47"/>
      <c r="K175" s="84"/>
      <c r="L175" s="47"/>
      <c r="M175" s="47"/>
      <c r="N175" s="47"/>
    </row>
    <row r="176" spans="1:14" x14ac:dyDescent="0.2">
      <c r="A176" s="51" t="s">
        <v>71</v>
      </c>
      <c r="B176" s="47"/>
      <c r="C176" s="47"/>
      <c r="D176" s="47"/>
      <c r="E176" s="47"/>
      <c r="F176" s="47"/>
      <c r="G176" s="47"/>
      <c r="H176" s="47"/>
      <c r="J176" s="47"/>
      <c r="K176" s="84"/>
      <c r="L176" s="47"/>
      <c r="M176" s="47"/>
      <c r="N176" s="47"/>
    </row>
    <row r="177" spans="1:14" x14ac:dyDescent="0.2">
      <c r="A177" s="52" t="s">
        <v>179</v>
      </c>
      <c r="B177" s="47">
        <v>93327.67</v>
      </c>
      <c r="C177" s="47">
        <v>97853.78</v>
      </c>
      <c r="D177" s="47">
        <v>94261.48</v>
      </c>
      <c r="E177" s="47">
        <v>98740.239999999976</v>
      </c>
      <c r="F177" s="47">
        <v>103185.38999999998</v>
      </c>
      <c r="G177" s="47">
        <v>128872.14000000001</v>
      </c>
      <c r="H177" s="47">
        <v>102273.18999999999</v>
      </c>
      <c r="I177" s="47">
        <v>106306.93999999996</v>
      </c>
      <c r="J177" s="47">
        <v>102819.63</v>
      </c>
      <c r="K177" s="84">
        <v>106193.65</v>
      </c>
      <c r="L177" s="47">
        <v>96554.800000000017</v>
      </c>
      <c r="M177" s="47">
        <v>119471.36000000002</v>
      </c>
      <c r="N177" s="47">
        <f t="shared" si="9"/>
        <v>1249860.27</v>
      </c>
    </row>
    <row r="178" spans="1:14" x14ac:dyDescent="0.2">
      <c r="A178" s="52"/>
      <c r="B178" s="47"/>
      <c r="C178" s="47"/>
      <c r="D178" s="47"/>
      <c r="E178" s="47"/>
      <c r="F178" s="47"/>
      <c r="G178" s="47"/>
      <c r="H178" s="47"/>
      <c r="J178" s="47"/>
      <c r="K178" s="84"/>
      <c r="L178" s="47"/>
      <c r="M178" s="47"/>
      <c r="N178" s="47"/>
    </row>
    <row r="179" spans="1:14" x14ac:dyDescent="0.2">
      <c r="A179" s="52" t="s">
        <v>180</v>
      </c>
      <c r="B179" s="47">
        <v>10444.870000000001</v>
      </c>
      <c r="C179" s="47">
        <v>10951.41</v>
      </c>
      <c r="D179" s="47">
        <v>10549.38</v>
      </c>
      <c r="E179" s="47">
        <v>11050.62</v>
      </c>
      <c r="F179" s="47">
        <v>11548.11</v>
      </c>
      <c r="G179" s="47">
        <v>14422.87</v>
      </c>
      <c r="H179" s="47">
        <v>11446.02</v>
      </c>
      <c r="I179" s="47">
        <v>11897.46</v>
      </c>
      <c r="J179" s="47">
        <v>11507.17</v>
      </c>
      <c r="K179" s="84">
        <v>11884.78</v>
      </c>
      <c r="L179" s="47">
        <v>10806.04</v>
      </c>
      <c r="M179" s="47">
        <v>13370.77</v>
      </c>
      <c r="N179" s="47">
        <f t="shared" si="9"/>
        <v>139879.49999999997</v>
      </c>
    </row>
    <row r="180" spans="1:14" x14ac:dyDescent="0.2">
      <c r="A180" s="52"/>
      <c r="B180" s="47"/>
      <c r="C180" s="47"/>
      <c r="D180" s="47"/>
      <c r="E180" s="47"/>
      <c r="F180" s="47"/>
      <c r="G180" s="47"/>
      <c r="H180" s="47"/>
      <c r="J180" s="47"/>
      <c r="K180" s="84"/>
      <c r="L180" s="47"/>
      <c r="M180" s="47"/>
      <c r="N180" s="47"/>
    </row>
    <row r="181" spans="1:14" x14ac:dyDescent="0.2">
      <c r="A181" s="52" t="s">
        <v>181</v>
      </c>
      <c r="B181" s="47">
        <v>1586.09</v>
      </c>
      <c r="C181" s="47">
        <v>1663.01</v>
      </c>
      <c r="D181" s="47">
        <v>1601.96</v>
      </c>
      <c r="E181" s="47">
        <v>1678.07</v>
      </c>
      <c r="F181" s="47">
        <v>1753.62</v>
      </c>
      <c r="G181" s="47">
        <v>2190.16</v>
      </c>
      <c r="H181" s="47">
        <v>1738.11</v>
      </c>
      <c r="I181" s="47">
        <v>1806.67</v>
      </c>
      <c r="J181" s="47">
        <v>1747.4</v>
      </c>
      <c r="K181" s="84">
        <v>1804.74</v>
      </c>
      <c r="L181" s="47">
        <v>1640.93</v>
      </c>
      <c r="M181" s="47">
        <v>2030.39</v>
      </c>
      <c r="N181" s="47">
        <f t="shared" si="9"/>
        <v>21241.15</v>
      </c>
    </row>
    <row r="182" spans="1:14" x14ac:dyDescent="0.2">
      <c r="A182" s="52" t="s">
        <v>182</v>
      </c>
      <c r="B182" s="47">
        <v>2873.57</v>
      </c>
      <c r="C182" s="47">
        <v>3012.93</v>
      </c>
      <c r="D182" s="47">
        <v>2902.32</v>
      </c>
      <c r="E182" s="47">
        <v>3040.23</v>
      </c>
      <c r="F182" s="47">
        <v>3177.09</v>
      </c>
      <c r="G182" s="47">
        <v>3967.99</v>
      </c>
      <c r="H182" s="47">
        <v>3149.01</v>
      </c>
      <c r="I182" s="47">
        <v>3273.21</v>
      </c>
      <c r="J182" s="47">
        <v>3165.83</v>
      </c>
      <c r="K182" s="84">
        <v>3269.72</v>
      </c>
      <c r="L182" s="47">
        <v>2972.94</v>
      </c>
      <c r="M182" s="47">
        <v>3678.54</v>
      </c>
      <c r="N182" s="47">
        <f t="shared" si="9"/>
        <v>38483.380000000005</v>
      </c>
    </row>
    <row r="183" spans="1:14" x14ac:dyDescent="0.2">
      <c r="A183" s="52" t="s">
        <v>183</v>
      </c>
      <c r="B183" s="47">
        <v>3827.35</v>
      </c>
      <c r="C183" s="47">
        <v>4012.96</v>
      </c>
      <c r="D183" s="47">
        <v>3865.64</v>
      </c>
      <c r="E183" s="47">
        <v>4049.31</v>
      </c>
      <c r="F183" s="47">
        <v>4231.6099999999997</v>
      </c>
      <c r="G183" s="47">
        <v>5285.02</v>
      </c>
      <c r="H183" s="47">
        <v>4194.2</v>
      </c>
      <c r="I183" s="47">
        <v>4359.62</v>
      </c>
      <c r="J183" s="47">
        <v>4216.6099999999997</v>
      </c>
      <c r="K183" s="84">
        <v>4354.9799999999996</v>
      </c>
      <c r="L183" s="47">
        <v>3959.69</v>
      </c>
      <c r="M183" s="47">
        <v>4899.49</v>
      </c>
      <c r="N183" s="47">
        <f t="shared" si="9"/>
        <v>51256.480000000003</v>
      </c>
    </row>
    <row r="184" spans="1:14" x14ac:dyDescent="0.2">
      <c r="A184" s="52"/>
      <c r="B184" s="47"/>
      <c r="C184" s="47"/>
      <c r="D184" s="47"/>
      <c r="E184" s="47"/>
      <c r="F184" s="47"/>
      <c r="G184" s="47"/>
      <c r="H184" s="47"/>
      <c r="J184" s="47"/>
      <c r="K184" s="84"/>
      <c r="L184" s="47"/>
      <c r="M184" s="47"/>
      <c r="N184" s="47"/>
    </row>
    <row r="185" spans="1:14" x14ac:dyDescent="0.2">
      <c r="A185" s="51" t="s">
        <v>66</v>
      </c>
      <c r="B185" s="47"/>
      <c r="C185" s="47"/>
      <c r="D185" s="47"/>
      <c r="E185" s="47"/>
      <c r="F185" s="47"/>
      <c r="G185" s="47"/>
      <c r="H185" s="47"/>
      <c r="J185" s="47"/>
      <c r="K185" s="84"/>
      <c r="L185" s="47"/>
      <c r="M185" s="47"/>
      <c r="N185" s="47"/>
    </row>
    <row r="186" spans="1:14" x14ac:dyDescent="0.2">
      <c r="A186" s="52" t="s">
        <v>184</v>
      </c>
      <c r="B186" s="47">
        <v>9834.69</v>
      </c>
      <c r="C186" s="47">
        <v>10311.64</v>
      </c>
      <c r="D186" s="47">
        <v>9933.09</v>
      </c>
      <c r="E186" s="47">
        <v>10405.049999999999</v>
      </c>
      <c r="F186" s="47">
        <v>10873.48</v>
      </c>
      <c r="G186" s="47">
        <v>13580.3</v>
      </c>
      <c r="H186" s="47">
        <v>10777.35</v>
      </c>
      <c r="I186" s="47">
        <v>11202.42</v>
      </c>
      <c r="J186" s="47">
        <v>10834.93</v>
      </c>
      <c r="K186" s="84">
        <v>11190.48</v>
      </c>
      <c r="L186" s="47">
        <v>10174.76</v>
      </c>
      <c r="M186" s="47">
        <v>12589.66</v>
      </c>
      <c r="N186" s="47">
        <f t="shared" si="9"/>
        <v>131707.85</v>
      </c>
    </row>
    <row r="187" spans="1:14" x14ac:dyDescent="0.2">
      <c r="A187" s="52" t="s">
        <v>185</v>
      </c>
      <c r="B187" s="47">
        <v>3695.96</v>
      </c>
      <c r="C187" s="47">
        <v>3875.21</v>
      </c>
      <c r="D187" s="47">
        <v>3732.94</v>
      </c>
      <c r="E187" s="47">
        <v>3910.31</v>
      </c>
      <c r="F187" s="47">
        <v>4086.35</v>
      </c>
      <c r="G187" s="47">
        <v>5103.6000000000004</v>
      </c>
      <c r="H187" s="47">
        <v>4050.22</v>
      </c>
      <c r="I187" s="47">
        <v>4209.97</v>
      </c>
      <c r="J187" s="47">
        <v>4071.86</v>
      </c>
      <c r="K187" s="84">
        <v>4205.4799999999996</v>
      </c>
      <c r="L187" s="47">
        <v>3823.76</v>
      </c>
      <c r="M187" s="47">
        <v>4731.3</v>
      </c>
      <c r="N187" s="47">
        <f t="shared" si="9"/>
        <v>49496.960000000014</v>
      </c>
    </row>
    <row r="188" spans="1:14" x14ac:dyDescent="0.2">
      <c r="A188" s="52" t="s">
        <v>186</v>
      </c>
      <c r="B188" s="47">
        <v>2097.37</v>
      </c>
      <c r="C188" s="47">
        <v>2199.09</v>
      </c>
      <c r="D188" s="47">
        <v>2118.36</v>
      </c>
      <c r="E188" s="47">
        <v>2219.0100000000002</v>
      </c>
      <c r="F188" s="47">
        <v>2318.91</v>
      </c>
      <c r="G188" s="47">
        <v>2896.17</v>
      </c>
      <c r="H188" s="47">
        <v>2298.41</v>
      </c>
      <c r="I188" s="47">
        <v>2389.06</v>
      </c>
      <c r="J188" s="47">
        <v>2310.69</v>
      </c>
      <c r="K188" s="84">
        <v>2386.5100000000002</v>
      </c>
      <c r="L188" s="47">
        <v>2169.9</v>
      </c>
      <c r="M188" s="47">
        <v>2684.9</v>
      </c>
      <c r="N188" s="47">
        <f t="shared" si="9"/>
        <v>28088.380000000005</v>
      </c>
    </row>
    <row r="189" spans="1:14" x14ac:dyDescent="0.2">
      <c r="A189" s="52"/>
      <c r="B189" s="47"/>
      <c r="C189" s="47"/>
      <c r="D189" s="47"/>
      <c r="E189" s="47"/>
      <c r="F189" s="47"/>
      <c r="G189" s="47"/>
      <c r="H189" s="47"/>
      <c r="J189" s="47"/>
      <c r="K189" s="84"/>
      <c r="L189" s="47"/>
      <c r="M189" s="47"/>
      <c r="N189" s="47"/>
    </row>
    <row r="190" spans="1:14" x14ac:dyDescent="0.2">
      <c r="A190" s="53" t="s">
        <v>187</v>
      </c>
      <c r="B190" s="54">
        <f>SUM(B177:B188)</f>
        <v>127687.57</v>
      </c>
      <c r="C190" s="54">
        <f t="shared" ref="C190:M190" si="12">SUM(C177:C188)</f>
        <v>133880.03</v>
      </c>
      <c r="D190" s="54">
        <f t="shared" si="12"/>
        <v>128965.17000000001</v>
      </c>
      <c r="E190" s="54">
        <f t="shared" si="12"/>
        <v>135092.84</v>
      </c>
      <c r="F190" s="54">
        <f t="shared" si="12"/>
        <v>141174.56</v>
      </c>
      <c r="G190" s="54">
        <f t="shared" si="12"/>
        <v>176318.25</v>
      </c>
      <c r="H190" s="54">
        <f t="shared" si="12"/>
        <v>139926.50999999998</v>
      </c>
      <c r="I190" s="54">
        <f t="shared" si="12"/>
        <v>145445.34999999998</v>
      </c>
      <c r="J190" s="54">
        <f t="shared" si="12"/>
        <v>140674.12</v>
      </c>
      <c r="K190" s="54">
        <f t="shared" si="12"/>
        <v>145290.34000000003</v>
      </c>
      <c r="L190" s="54">
        <f t="shared" si="12"/>
        <v>132102.82</v>
      </c>
      <c r="M190" s="54">
        <f t="shared" si="12"/>
        <v>163456.41</v>
      </c>
      <c r="N190" s="54">
        <f t="shared" si="9"/>
        <v>1710013.97</v>
      </c>
    </row>
    <row r="191" spans="1:14" x14ac:dyDescent="0.2">
      <c r="A191" s="55"/>
      <c r="B191" s="47"/>
      <c r="C191" s="47"/>
      <c r="D191" s="47"/>
      <c r="E191" s="47"/>
      <c r="F191" s="47"/>
      <c r="G191" s="47"/>
      <c r="H191" s="47"/>
      <c r="J191" s="47"/>
      <c r="K191" s="84"/>
      <c r="L191" s="47"/>
      <c r="M191" s="47"/>
      <c r="N191" s="47"/>
    </row>
    <row r="192" spans="1:14" x14ac:dyDescent="0.2">
      <c r="A192" s="51" t="s">
        <v>188</v>
      </c>
      <c r="B192" s="47"/>
      <c r="C192" s="47"/>
      <c r="D192" s="47"/>
      <c r="E192" s="47"/>
      <c r="F192" s="47"/>
      <c r="G192" s="47"/>
      <c r="H192" s="47"/>
      <c r="J192" s="47"/>
      <c r="K192" s="84"/>
      <c r="L192" s="47"/>
      <c r="M192" s="47"/>
      <c r="N192" s="47"/>
    </row>
    <row r="193" spans="1:14" x14ac:dyDescent="0.2">
      <c r="A193" s="51" t="s">
        <v>105</v>
      </c>
      <c r="B193" s="47"/>
      <c r="C193" s="47"/>
      <c r="D193" s="47"/>
      <c r="E193" s="47"/>
      <c r="F193" s="47"/>
      <c r="G193" s="47"/>
      <c r="H193" s="47"/>
      <c r="J193" s="47"/>
      <c r="K193" s="84"/>
      <c r="L193" s="47"/>
      <c r="M193" s="47"/>
      <c r="N193" s="47"/>
    </row>
    <row r="194" spans="1:14" x14ac:dyDescent="0.2">
      <c r="A194" s="52" t="s">
        <v>189</v>
      </c>
      <c r="B194" s="47">
        <v>1588.67</v>
      </c>
      <c r="C194" s="47">
        <v>1588.67</v>
      </c>
      <c r="D194" s="47">
        <v>1588.67</v>
      </c>
      <c r="E194" s="47">
        <v>1588.67</v>
      </c>
      <c r="F194" s="47">
        <v>1588.67</v>
      </c>
      <c r="G194" s="47">
        <v>1588.67</v>
      </c>
      <c r="H194" s="47">
        <v>1588.67</v>
      </c>
      <c r="I194" s="47">
        <v>1588.67</v>
      </c>
      <c r="J194" s="47">
        <v>1588.67</v>
      </c>
      <c r="K194" s="84">
        <v>1588.67</v>
      </c>
      <c r="L194" s="47">
        <v>1588.67</v>
      </c>
      <c r="M194" s="47">
        <v>1588.67</v>
      </c>
      <c r="N194" s="47">
        <f t="shared" si="9"/>
        <v>19064.04</v>
      </c>
    </row>
    <row r="195" spans="1:14" x14ac:dyDescent="0.2">
      <c r="A195" s="52" t="s">
        <v>190</v>
      </c>
      <c r="B195" s="47">
        <v>191.97</v>
      </c>
      <c r="C195" s="47">
        <v>191.97</v>
      </c>
      <c r="D195" s="47">
        <v>191.97</v>
      </c>
      <c r="E195" s="47">
        <v>191.97</v>
      </c>
      <c r="F195" s="47">
        <v>191.97</v>
      </c>
      <c r="G195" s="47">
        <v>191.97</v>
      </c>
      <c r="H195" s="47">
        <v>191.97</v>
      </c>
      <c r="I195" s="47">
        <v>191.97</v>
      </c>
      <c r="J195" s="47">
        <v>191.97</v>
      </c>
      <c r="K195" s="84">
        <v>191.97</v>
      </c>
      <c r="L195" s="47">
        <v>191.97</v>
      </c>
      <c r="M195" s="47">
        <v>191.97</v>
      </c>
      <c r="N195" s="47">
        <f t="shared" si="9"/>
        <v>2303.64</v>
      </c>
    </row>
    <row r="196" spans="1:14" x14ac:dyDescent="0.2">
      <c r="A196" s="52"/>
      <c r="B196" s="47"/>
      <c r="C196" s="47"/>
      <c r="D196" s="47"/>
      <c r="E196" s="47"/>
      <c r="F196" s="47"/>
      <c r="G196" s="47"/>
      <c r="H196" s="47"/>
      <c r="J196" s="47"/>
      <c r="K196" s="84"/>
      <c r="L196" s="47"/>
      <c r="M196" s="47"/>
      <c r="N196" s="47"/>
    </row>
    <row r="197" spans="1:14" x14ac:dyDescent="0.2">
      <c r="A197" s="51" t="s">
        <v>71</v>
      </c>
      <c r="B197" s="47"/>
      <c r="C197" s="47"/>
      <c r="D197" s="47"/>
      <c r="E197" s="47"/>
      <c r="F197" s="47"/>
      <c r="G197" s="47"/>
      <c r="H197" s="47"/>
      <c r="J197" s="47"/>
      <c r="K197" s="84"/>
      <c r="L197" s="47"/>
      <c r="M197" s="47"/>
      <c r="N197" s="47"/>
    </row>
    <row r="198" spans="1:14" x14ac:dyDescent="0.2">
      <c r="A198" s="52" t="s">
        <v>191</v>
      </c>
      <c r="B198" s="47">
        <v>1181610.1399999999</v>
      </c>
      <c r="C198" s="47">
        <v>1175394.1100000001</v>
      </c>
      <c r="D198" s="47">
        <v>1174096.8800000004</v>
      </c>
      <c r="E198" s="47">
        <v>1176534.56</v>
      </c>
      <c r="F198" s="47">
        <v>1146036.5900000001</v>
      </c>
      <c r="G198" s="47">
        <v>1217388.5800000005</v>
      </c>
      <c r="H198" s="47">
        <v>1121428.9300000002</v>
      </c>
      <c r="I198" s="47">
        <v>1155992.18</v>
      </c>
      <c r="J198" s="47">
        <v>1216059.4000000001</v>
      </c>
      <c r="K198" s="84">
        <v>1201512.82</v>
      </c>
      <c r="L198" s="47">
        <v>1188664.95</v>
      </c>
      <c r="M198" s="47">
        <v>1258490.5900000001</v>
      </c>
      <c r="N198" s="47">
        <f t="shared" si="9"/>
        <v>14213209.73</v>
      </c>
    </row>
    <row r="199" spans="1:14" x14ac:dyDescent="0.2">
      <c r="A199" s="52"/>
      <c r="B199" s="47"/>
      <c r="C199" s="47"/>
      <c r="G199" s="47"/>
      <c r="J199" s="47"/>
      <c r="K199" s="84"/>
      <c r="L199" s="47"/>
      <c r="M199" s="47"/>
    </row>
    <row r="200" spans="1:14" x14ac:dyDescent="0.2">
      <c r="A200" s="52" t="s">
        <v>192</v>
      </c>
      <c r="B200" s="47">
        <v>12383.18</v>
      </c>
      <c r="C200" s="47">
        <v>12314.16</v>
      </c>
      <c r="D200" s="47">
        <v>12299.81</v>
      </c>
      <c r="E200" s="47">
        <v>12326.78</v>
      </c>
      <c r="F200" s="47">
        <v>12001.41</v>
      </c>
      <c r="G200" s="47">
        <v>12766.72</v>
      </c>
      <c r="H200" s="47">
        <v>11743.72</v>
      </c>
      <c r="I200" s="47">
        <v>12105.67</v>
      </c>
      <c r="J200" s="47">
        <v>12734.7</v>
      </c>
      <c r="K200" s="84">
        <v>12599.74</v>
      </c>
      <c r="L200" s="47">
        <v>12460.99</v>
      </c>
      <c r="M200" s="47">
        <v>13233.5</v>
      </c>
      <c r="N200" s="47">
        <f>SUM(B200:M200)</f>
        <v>148970.38</v>
      </c>
    </row>
    <row r="201" spans="1:14" x14ac:dyDescent="0.2">
      <c r="A201" s="52" t="s">
        <v>193</v>
      </c>
      <c r="B201" s="47">
        <v>34208.69</v>
      </c>
      <c r="C201" s="47">
        <v>34032.86</v>
      </c>
      <c r="D201" s="47">
        <v>33996.17</v>
      </c>
      <c r="E201" s="47">
        <v>34065.120000000003</v>
      </c>
      <c r="F201" s="47">
        <v>33188.75</v>
      </c>
      <c r="G201" s="47">
        <v>35234.400000000001</v>
      </c>
      <c r="H201" s="47">
        <v>32476.13</v>
      </c>
      <c r="I201" s="47">
        <v>33477.06</v>
      </c>
      <c r="J201" s="47">
        <v>35216.589999999997</v>
      </c>
      <c r="K201" s="84">
        <v>34775.480000000003</v>
      </c>
      <c r="L201" s="47">
        <v>34408.22</v>
      </c>
      <c r="M201" s="47">
        <v>36383.17</v>
      </c>
      <c r="N201" s="47">
        <f>SUM(B201:M201)</f>
        <v>411462.63999999996</v>
      </c>
    </row>
    <row r="202" spans="1:14" x14ac:dyDescent="0.2">
      <c r="A202" s="52"/>
      <c r="B202" s="47"/>
      <c r="C202" s="47"/>
      <c r="D202" s="47"/>
      <c r="E202" s="47"/>
      <c r="G202" s="47"/>
      <c r="J202" s="47"/>
      <c r="K202" s="84"/>
      <c r="L202" s="47"/>
      <c r="N202" s="47"/>
    </row>
    <row r="203" spans="1:14" x14ac:dyDescent="0.2">
      <c r="A203" s="51" t="s">
        <v>66</v>
      </c>
      <c r="B203" s="47"/>
      <c r="C203" s="47"/>
      <c r="D203" s="47"/>
      <c r="E203" s="47"/>
      <c r="F203" s="47"/>
      <c r="G203" s="47"/>
      <c r="H203" s="47"/>
      <c r="J203" s="47"/>
      <c r="K203" s="84"/>
      <c r="L203" s="47"/>
      <c r="M203" s="47"/>
      <c r="N203" s="47"/>
    </row>
    <row r="204" spans="1:14" x14ac:dyDescent="0.2">
      <c r="A204" s="52" t="s">
        <v>67</v>
      </c>
      <c r="B204" s="81">
        <v>851.46</v>
      </c>
      <c r="C204" s="47">
        <v>847.07</v>
      </c>
      <c r="D204" s="47">
        <v>846.15</v>
      </c>
      <c r="E204" s="47">
        <v>847.87</v>
      </c>
      <c r="F204" s="47">
        <v>826.04</v>
      </c>
      <c r="G204" s="47">
        <v>877.02</v>
      </c>
      <c r="H204" s="47">
        <v>808.3</v>
      </c>
      <c r="I204" s="47">
        <v>833.21</v>
      </c>
      <c r="J204" s="47">
        <v>876.51</v>
      </c>
      <c r="K204" s="84">
        <v>865.59</v>
      </c>
      <c r="L204" s="47">
        <v>856.44</v>
      </c>
      <c r="M204" s="47">
        <v>905.75</v>
      </c>
      <c r="N204" s="47">
        <f t="shared" ref="N204:N213" si="13">SUM(B204:M204)</f>
        <v>10241.410000000002</v>
      </c>
    </row>
    <row r="205" spans="1:14" x14ac:dyDescent="0.2">
      <c r="A205" s="52" t="s">
        <v>194</v>
      </c>
      <c r="B205" s="47">
        <v>44881.87</v>
      </c>
      <c r="C205" s="47">
        <v>44653.32</v>
      </c>
      <c r="D205" s="47">
        <v>44605.65</v>
      </c>
      <c r="E205" s="47">
        <v>44695.22</v>
      </c>
      <c r="F205" s="47">
        <v>43549.02</v>
      </c>
      <c r="G205" s="47">
        <v>46221.95</v>
      </c>
      <c r="H205" s="47">
        <v>42613.94</v>
      </c>
      <c r="I205" s="47">
        <v>43927.33</v>
      </c>
      <c r="J205" s="47">
        <v>46209.87</v>
      </c>
      <c r="K205" s="84">
        <v>45620.24</v>
      </c>
      <c r="L205" s="47">
        <v>45140.95</v>
      </c>
      <c r="M205" s="47">
        <v>47706.65</v>
      </c>
      <c r="N205" s="47">
        <f t="shared" si="13"/>
        <v>539826.01</v>
      </c>
    </row>
    <row r="206" spans="1:14" x14ac:dyDescent="0.2">
      <c r="A206" s="52" t="s">
        <v>195</v>
      </c>
      <c r="B206" s="47">
        <v>6629.05</v>
      </c>
      <c r="C206" s="47">
        <v>6594.84</v>
      </c>
      <c r="D206" s="47">
        <v>6587.7</v>
      </c>
      <c r="E206" s="47">
        <v>6601.13</v>
      </c>
      <c r="F206" s="47">
        <v>6431.03</v>
      </c>
      <c r="G206" s="47">
        <v>6828.28</v>
      </c>
      <c r="H206" s="47">
        <v>6292.94</v>
      </c>
      <c r="I206" s="47">
        <v>6486.89</v>
      </c>
      <c r="J206" s="47">
        <v>6823.96</v>
      </c>
      <c r="K206" s="84">
        <v>6739.32</v>
      </c>
      <c r="L206" s="47">
        <v>6667.95</v>
      </c>
      <c r="M206" s="47">
        <v>7052.61</v>
      </c>
      <c r="N206" s="47">
        <f t="shared" si="13"/>
        <v>79735.7</v>
      </c>
    </row>
    <row r="207" spans="1:14" x14ac:dyDescent="0.2">
      <c r="A207" s="52" t="s">
        <v>196</v>
      </c>
      <c r="B207" s="47">
        <v>5816.17</v>
      </c>
      <c r="C207" s="47">
        <v>5786.19</v>
      </c>
      <c r="D207" s="47">
        <v>5779.93</v>
      </c>
      <c r="E207" s="47">
        <v>5791.69</v>
      </c>
      <c r="F207" s="47">
        <v>5642.51</v>
      </c>
      <c r="G207" s="47">
        <v>5990.87</v>
      </c>
      <c r="H207" s="47">
        <v>5521.35</v>
      </c>
      <c r="I207" s="47">
        <v>5691.53</v>
      </c>
      <c r="J207" s="47">
        <v>5987.27</v>
      </c>
      <c r="K207" s="84">
        <v>5912.83</v>
      </c>
      <c r="L207" s="47">
        <v>5850.25</v>
      </c>
      <c r="M207" s="47">
        <v>6187.33</v>
      </c>
      <c r="N207" s="47">
        <f t="shared" si="13"/>
        <v>69957.919999999998</v>
      </c>
    </row>
    <row r="208" spans="1:14" x14ac:dyDescent="0.2">
      <c r="A208" s="52" t="s">
        <v>197</v>
      </c>
      <c r="B208" s="47">
        <v>12815.6</v>
      </c>
      <c r="C208" s="47">
        <v>12744.67</v>
      </c>
      <c r="D208" s="47">
        <v>12729.85</v>
      </c>
      <c r="E208" s="47">
        <v>12757.7</v>
      </c>
      <c r="F208" s="47">
        <v>12421.19</v>
      </c>
      <c r="G208" s="47">
        <v>13212.57</v>
      </c>
      <c r="H208" s="47">
        <v>12154.48</v>
      </c>
      <c r="I208" s="47">
        <v>12529.09</v>
      </c>
      <c r="J208" s="47">
        <v>13180.12</v>
      </c>
      <c r="K208" s="84">
        <v>13039.77</v>
      </c>
      <c r="L208" s="47">
        <v>12896.33</v>
      </c>
      <c r="M208" s="47">
        <v>13694.29</v>
      </c>
      <c r="N208" s="47">
        <f t="shared" si="13"/>
        <v>154175.66</v>
      </c>
    </row>
    <row r="209" spans="1:14" x14ac:dyDescent="0.2">
      <c r="A209" s="52" t="s">
        <v>198</v>
      </c>
      <c r="B209" s="47">
        <v>7420.71</v>
      </c>
      <c r="C209" s="47">
        <v>7384.73</v>
      </c>
      <c r="D209" s="47">
        <v>7377.24</v>
      </c>
      <c r="E209" s="47">
        <v>7391.32</v>
      </c>
      <c r="F209" s="47">
        <v>7204.77</v>
      </c>
      <c r="G209" s="47">
        <v>7637.66</v>
      </c>
      <c r="H209" s="47">
        <v>7050.07</v>
      </c>
      <c r="I209" s="47">
        <v>7267.36</v>
      </c>
      <c r="J209" s="47">
        <v>7644.99</v>
      </c>
      <c r="K209" s="84">
        <v>7538.49</v>
      </c>
      <c r="L209" s="47">
        <v>7461.36</v>
      </c>
      <c r="M209" s="47">
        <v>7864.55</v>
      </c>
      <c r="N209" s="47">
        <f t="shared" si="13"/>
        <v>89243.250000000015</v>
      </c>
    </row>
    <row r="210" spans="1:14" x14ac:dyDescent="0.2">
      <c r="A210" s="52" t="s">
        <v>199</v>
      </c>
      <c r="B210" s="47">
        <v>4699.79</v>
      </c>
      <c r="C210" s="47">
        <v>4676.3900000000003</v>
      </c>
      <c r="D210" s="47">
        <v>4671.51</v>
      </c>
      <c r="E210" s="47">
        <v>4680.68</v>
      </c>
      <c r="F210" s="47">
        <v>4561.49</v>
      </c>
      <c r="G210" s="47">
        <v>4838.8500000000004</v>
      </c>
      <c r="H210" s="47">
        <v>4463.54</v>
      </c>
      <c r="I210" s="47">
        <v>4601.1099999999997</v>
      </c>
      <c r="J210" s="47">
        <v>4840.1899999999996</v>
      </c>
      <c r="K210" s="84">
        <v>4775.93</v>
      </c>
      <c r="L210" s="47">
        <v>4726.34</v>
      </c>
      <c r="M210" s="47">
        <v>4989.1400000000003</v>
      </c>
      <c r="N210" s="47">
        <f t="shared" si="13"/>
        <v>56524.960000000006</v>
      </c>
    </row>
    <row r="211" spans="1:14" x14ac:dyDescent="0.2">
      <c r="A211" s="52" t="s">
        <v>200</v>
      </c>
      <c r="B211" s="47">
        <v>24017.46</v>
      </c>
      <c r="C211" s="47">
        <v>23894.32</v>
      </c>
      <c r="D211" s="47">
        <v>23868.6</v>
      </c>
      <c r="E211" s="47">
        <v>23916.93</v>
      </c>
      <c r="F211" s="47">
        <v>23301.98</v>
      </c>
      <c r="G211" s="47">
        <v>24737.17</v>
      </c>
      <c r="H211" s="47">
        <v>22801.64</v>
      </c>
      <c r="I211" s="47">
        <v>23504.400000000001</v>
      </c>
      <c r="J211" s="47">
        <v>24725.73</v>
      </c>
      <c r="K211" s="84">
        <v>24415.01</v>
      </c>
      <c r="L211" s="47">
        <v>24157.39</v>
      </c>
      <c r="M211" s="47">
        <v>25541.59</v>
      </c>
      <c r="N211" s="47">
        <f t="shared" si="13"/>
        <v>288882.22000000003</v>
      </c>
    </row>
    <row r="212" spans="1:14" x14ac:dyDescent="0.2">
      <c r="A212" s="52"/>
      <c r="B212" s="47"/>
      <c r="C212" s="47"/>
      <c r="D212" s="47"/>
      <c r="E212" s="47"/>
      <c r="F212" s="47"/>
      <c r="G212" s="47"/>
      <c r="H212" s="47"/>
      <c r="J212" s="47"/>
      <c r="K212" s="84"/>
      <c r="L212" s="47"/>
      <c r="M212" s="47"/>
      <c r="N212" s="47"/>
    </row>
    <row r="213" spans="1:14" x14ac:dyDescent="0.2">
      <c r="A213" s="53" t="s">
        <v>201</v>
      </c>
      <c r="B213" s="54">
        <f>SUM(B194:B211)</f>
        <v>1337114.7599999998</v>
      </c>
      <c r="C213" s="54">
        <f t="shared" ref="C213:M213" si="14">SUM(C194:C211)</f>
        <v>1330103.3</v>
      </c>
      <c r="D213" s="54">
        <f t="shared" si="14"/>
        <v>1328640.1300000001</v>
      </c>
      <c r="E213" s="54">
        <f t="shared" si="14"/>
        <v>1331389.6399999999</v>
      </c>
      <c r="F213" s="54">
        <f t="shared" si="14"/>
        <v>1296945.42</v>
      </c>
      <c r="G213" s="54">
        <f t="shared" si="14"/>
        <v>1377514.7100000004</v>
      </c>
      <c r="H213" s="54">
        <f t="shared" si="14"/>
        <v>1269135.68</v>
      </c>
      <c r="I213" s="54">
        <f t="shared" si="14"/>
        <v>1308196.47</v>
      </c>
      <c r="J213" s="54">
        <f t="shared" si="14"/>
        <v>1376079.9700000002</v>
      </c>
      <c r="K213" s="54">
        <f t="shared" si="14"/>
        <v>1359575.86</v>
      </c>
      <c r="L213" s="54">
        <f t="shared" si="14"/>
        <v>1345071.8099999998</v>
      </c>
      <c r="M213" s="54">
        <f t="shared" si="14"/>
        <v>1423829.81</v>
      </c>
      <c r="N213" s="54">
        <f t="shared" si="13"/>
        <v>16083597.560000001</v>
      </c>
    </row>
    <row r="214" spans="1:14" x14ac:dyDescent="0.2">
      <c r="A214" s="55"/>
      <c r="B214" s="47"/>
      <c r="C214" s="47"/>
      <c r="D214" s="47"/>
      <c r="E214" s="47"/>
      <c r="F214" s="47"/>
      <c r="G214" s="47"/>
      <c r="H214" s="47"/>
      <c r="J214" s="47"/>
      <c r="K214" s="84"/>
      <c r="L214" s="47"/>
      <c r="M214" s="47"/>
      <c r="N214" s="54"/>
    </row>
    <row r="215" spans="1:14" x14ac:dyDescent="0.2">
      <c r="A215" s="51" t="s">
        <v>202</v>
      </c>
      <c r="B215" s="47"/>
      <c r="C215" s="47"/>
      <c r="D215" s="47"/>
      <c r="E215" s="47"/>
      <c r="F215" s="47"/>
      <c r="G215" s="47"/>
      <c r="H215" s="47"/>
      <c r="J215" s="47"/>
      <c r="K215" s="84"/>
      <c r="L215" s="47"/>
      <c r="M215" s="47"/>
      <c r="N215" s="47"/>
    </row>
    <row r="216" spans="1:14" x14ac:dyDescent="0.2">
      <c r="A216" s="51" t="s">
        <v>71</v>
      </c>
      <c r="B216" s="47"/>
      <c r="C216" s="47"/>
      <c r="D216" s="47"/>
      <c r="E216" s="47"/>
      <c r="F216" s="47"/>
      <c r="G216" s="47"/>
      <c r="H216" s="47"/>
      <c r="J216" s="47"/>
      <c r="K216" s="84"/>
      <c r="L216" s="47"/>
      <c r="M216" s="47"/>
      <c r="N216" s="47"/>
    </row>
    <row r="217" spans="1:14" x14ac:dyDescent="0.2">
      <c r="A217" s="52" t="s">
        <v>203</v>
      </c>
      <c r="B217" s="47">
        <v>153484.81</v>
      </c>
      <c r="C217" s="47">
        <v>161649.16</v>
      </c>
      <c r="D217" s="47">
        <v>159290.64000000001</v>
      </c>
      <c r="E217" s="47">
        <v>163298.85999999999</v>
      </c>
      <c r="F217" s="47">
        <v>165741.97</v>
      </c>
      <c r="G217" s="47">
        <v>198574.15</v>
      </c>
      <c r="H217" s="47">
        <v>158725.76000000001</v>
      </c>
      <c r="I217" s="47">
        <v>171064.26</v>
      </c>
      <c r="J217" s="47">
        <v>174359.93</v>
      </c>
      <c r="K217" s="84">
        <v>163449.95000000001</v>
      </c>
      <c r="L217" s="47">
        <v>157067.01999999999</v>
      </c>
      <c r="M217" s="47">
        <v>189192.4</v>
      </c>
      <c r="N217" s="47">
        <f t="shared" ref="N217:N280" si="15">SUM(B217:M217)</f>
        <v>2015898.91</v>
      </c>
    </row>
    <row r="218" spans="1:14" x14ac:dyDescent="0.2">
      <c r="A218" s="52"/>
      <c r="B218" s="47"/>
      <c r="C218" s="47"/>
      <c r="D218" s="47"/>
      <c r="E218" s="47"/>
      <c r="F218" s="47"/>
      <c r="G218" s="47"/>
      <c r="H218" s="47"/>
      <c r="J218" s="47"/>
      <c r="K218" s="84"/>
      <c r="L218" s="47"/>
      <c r="M218" s="47"/>
      <c r="N218" s="47"/>
    </row>
    <row r="219" spans="1:14" x14ac:dyDescent="0.2">
      <c r="A219" s="51" t="s">
        <v>66</v>
      </c>
      <c r="B219" s="47"/>
      <c r="C219" s="47"/>
      <c r="D219" s="47"/>
      <c r="E219" s="47"/>
      <c r="F219" s="47"/>
      <c r="G219" s="47"/>
      <c r="H219" s="47"/>
      <c r="J219" s="47"/>
      <c r="K219" s="84"/>
      <c r="L219" s="47"/>
      <c r="M219" s="47"/>
      <c r="N219" s="47"/>
    </row>
    <row r="220" spans="1:14" x14ac:dyDescent="0.2">
      <c r="A220" s="52" t="s">
        <v>204</v>
      </c>
      <c r="B220" s="47">
        <v>8960.5</v>
      </c>
      <c r="C220" s="47">
        <v>9437.14</v>
      </c>
      <c r="D220" s="47">
        <v>9299.4500000000007</v>
      </c>
      <c r="E220" s="47">
        <v>9533.4500000000007</v>
      </c>
      <c r="F220" s="47">
        <v>9676.08</v>
      </c>
      <c r="G220" s="47">
        <v>11592.83</v>
      </c>
      <c r="H220" s="47">
        <v>9266.4699999999993</v>
      </c>
      <c r="I220" s="47">
        <v>9986.7999999999993</v>
      </c>
      <c r="J220" s="47">
        <v>10179.200000000001</v>
      </c>
      <c r="K220" s="84">
        <v>9542.27</v>
      </c>
      <c r="L220" s="47">
        <v>9169.6299999999992</v>
      </c>
      <c r="M220" s="47">
        <v>11045.12</v>
      </c>
      <c r="N220" s="47">
        <f t="shared" si="15"/>
        <v>117688.94</v>
      </c>
    </row>
    <row r="221" spans="1:14" x14ac:dyDescent="0.2">
      <c r="A221" s="52"/>
      <c r="B221" s="47"/>
      <c r="C221" s="47"/>
      <c r="D221" s="47"/>
      <c r="E221" s="47"/>
      <c r="F221" s="47"/>
      <c r="G221" s="47"/>
      <c r="H221" s="47"/>
      <c r="J221" s="47"/>
      <c r="K221" s="84"/>
      <c r="L221" s="47"/>
      <c r="M221" s="47"/>
      <c r="N221" s="47"/>
    </row>
    <row r="222" spans="1:14" x14ac:dyDescent="0.2">
      <c r="A222" s="53" t="s">
        <v>205</v>
      </c>
      <c r="B222" s="54">
        <f>SUM(B217:B220)</f>
        <v>162445.31</v>
      </c>
      <c r="C222" s="54">
        <f t="shared" ref="C222:M222" si="16">SUM(C217:C220)</f>
        <v>171086.3</v>
      </c>
      <c r="D222" s="54">
        <f t="shared" si="16"/>
        <v>168590.09000000003</v>
      </c>
      <c r="E222" s="54">
        <f t="shared" si="16"/>
        <v>172832.31</v>
      </c>
      <c r="F222" s="54">
        <f t="shared" si="16"/>
        <v>175418.05</v>
      </c>
      <c r="G222" s="54">
        <f t="shared" si="16"/>
        <v>210166.97999999998</v>
      </c>
      <c r="H222" s="54">
        <f t="shared" si="16"/>
        <v>167992.23</v>
      </c>
      <c r="I222" s="54">
        <f t="shared" si="16"/>
        <v>181051.06</v>
      </c>
      <c r="J222" s="54">
        <f t="shared" si="16"/>
        <v>184539.13</v>
      </c>
      <c r="K222" s="54">
        <f t="shared" si="16"/>
        <v>172992.22</v>
      </c>
      <c r="L222" s="54">
        <f t="shared" si="16"/>
        <v>166236.65</v>
      </c>
      <c r="M222" s="54">
        <f t="shared" si="16"/>
        <v>200237.52</v>
      </c>
      <c r="N222" s="54">
        <f t="shared" si="15"/>
        <v>2133587.8499999996</v>
      </c>
    </row>
    <row r="223" spans="1:14" x14ac:dyDescent="0.2">
      <c r="A223" s="55"/>
      <c r="B223" s="47"/>
      <c r="C223" s="47"/>
      <c r="D223" s="47"/>
      <c r="E223" s="47"/>
      <c r="F223" s="47"/>
      <c r="G223" s="47"/>
      <c r="H223" s="47"/>
      <c r="J223" s="47"/>
      <c r="K223" s="84"/>
      <c r="L223" s="47"/>
      <c r="M223" s="47"/>
      <c r="N223" s="47"/>
    </row>
    <row r="224" spans="1:14" x14ac:dyDescent="0.2">
      <c r="A224" s="51" t="s">
        <v>206</v>
      </c>
      <c r="B224" s="47"/>
      <c r="C224" s="47"/>
      <c r="D224" s="47"/>
      <c r="E224" s="47"/>
      <c r="F224" s="47"/>
      <c r="G224" s="47"/>
      <c r="H224" s="47"/>
      <c r="J224" s="47"/>
      <c r="K224" s="84"/>
      <c r="L224" s="47"/>
      <c r="M224" s="47"/>
      <c r="N224" s="47"/>
    </row>
    <row r="225" spans="1:14" x14ac:dyDescent="0.2">
      <c r="A225" s="51" t="s">
        <v>71</v>
      </c>
      <c r="B225" s="47"/>
      <c r="C225" s="47"/>
      <c r="D225" s="47"/>
      <c r="E225" s="47"/>
      <c r="F225" s="47"/>
      <c r="G225" s="47"/>
      <c r="H225" s="47"/>
      <c r="J225" s="47"/>
      <c r="K225" s="84"/>
      <c r="L225" s="47"/>
      <c r="M225" s="47"/>
      <c r="N225" s="47"/>
    </row>
    <row r="226" spans="1:14" x14ac:dyDescent="0.2">
      <c r="A226" s="52" t="s">
        <v>207</v>
      </c>
      <c r="B226" s="47">
        <v>1018620.72</v>
      </c>
      <c r="C226" s="47">
        <v>889735.57</v>
      </c>
      <c r="D226" s="47">
        <v>1091600.32</v>
      </c>
      <c r="E226" s="47">
        <v>947445.52</v>
      </c>
      <c r="F226" s="47">
        <v>1099904.1299999999</v>
      </c>
      <c r="G226" s="47">
        <v>1227334.8700000001</v>
      </c>
      <c r="H226" s="47">
        <v>847807.14999999991</v>
      </c>
      <c r="I226" s="47">
        <v>939292.65000000026</v>
      </c>
      <c r="J226" s="47">
        <v>1234424.3600000001</v>
      </c>
      <c r="K226" s="84">
        <v>1035634.1900000003</v>
      </c>
      <c r="L226" s="47">
        <v>1079402.55</v>
      </c>
      <c r="M226" s="47">
        <v>1194042.7400000002</v>
      </c>
      <c r="N226" s="47">
        <f t="shared" si="15"/>
        <v>12605244.77</v>
      </c>
    </row>
    <row r="227" spans="1:14" x14ac:dyDescent="0.2">
      <c r="A227" s="52"/>
      <c r="B227" s="47"/>
      <c r="C227" s="47"/>
      <c r="D227" s="47"/>
      <c r="E227" s="47"/>
      <c r="F227" s="47"/>
      <c r="G227" s="47"/>
      <c r="H227" s="47"/>
      <c r="J227" s="47"/>
      <c r="K227" s="84"/>
      <c r="L227" s="47"/>
      <c r="M227" s="47"/>
      <c r="N227" s="47"/>
    </row>
    <row r="228" spans="1:14" x14ac:dyDescent="0.2">
      <c r="A228" s="52" t="s">
        <v>208</v>
      </c>
      <c r="B228" s="47">
        <v>10080.719999999999</v>
      </c>
      <c r="C228" s="47">
        <v>8805.2099999999991</v>
      </c>
      <c r="D228" s="47">
        <v>10796.2</v>
      </c>
      <c r="E228" s="47">
        <v>9376.34</v>
      </c>
      <c r="F228" s="47">
        <v>10861.76</v>
      </c>
      <c r="G228" s="47">
        <v>12053.45</v>
      </c>
      <c r="H228" s="47">
        <v>8390.27</v>
      </c>
      <c r="I228" s="47">
        <v>9295.65</v>
      </c>
      <c r="J228" s="47">
        <v>12201.06</v>
      </c>
      <c r="K228" s="84">
        <v>10232.64</v>
      </c>
      <c r="L228" s="47">
        <v>10648.36</v>
      </c>
      <c r="M228" s="47">
        <v>11737.24</v>
      </c>
      <c r="N228" s="47">
        <f t="shared" si="15"/>
        <v>124478.90000000001</v>
      </c>
    </row>
    <row r="229" spans="1:14" x14ac:dyDescent="0.2">
      <c r="A229" s="52" t="s">
        <v>209</v>
      </c>
      <c r="B229" s="47">
        <v>33618.36</v>
      </c>
      <c r="C229" s="47">
        <v>29364.66</v>
      </c>
      <c r="D229" s="47">
        <v>36047.99</v>
      </c>
      <c r="E229" s="47">
        <v>31269.31</v>
      </c>
      <c r="F229" s="47">
        <v>36373.769999999997</v>
      </c>
      <c r="G229" s="47">
        <v>40795.57</v>
      </c>
      <c r="H229" s="47">
        <v>27980.87</v>
      </c>
      <c r="I229" s="47">
        <v>31000.240000000002</v>
      </c>
      <c r="J229" s="47">
        <v>40788.46</v>
      </c>
      <c r="K229" s="84">
        <v>34231.07</v>
      </c>
      <c r="L229" s="47">
        <v>35729.85</v>
      </c>
      <c r="M229" s="46">
        <v>39655.53</v>
      </c>
      <c r="N229" s="47">
        <f t="shared" si="15"/>
        <v>416855.68000000005</v>
      </c>
    </row>
    <row r="230" spans="1:14" x14ac:dyDescent="0.2">
      <c r="A230" s="52" t="s">
        <v>210</v>
      </c>
      <c r="B230" s="47">
        <v>8143.68</v>
      </c>
      <c r="C230" s="47">
        <v>7113.27</v>
      </c>
      <c r="D230" s="47">
        <v>8725.74</v>
      </c>
      <c r="E230" s="47">
        <v>7574.65</v>
      </c>
      <c r="F230" s="47">
        <v>8788.67</v>
      </c>
      <c r="G230" s="47">
        <v>9793.02</v>
      </c>
      <c r="H230" s="47">
        <v>6778.06</v>
      </c>
      <c r="I230" s="47">
        <v>7509.47</v>
      </c>
      <c r="J230" s="47">
        <v>9865.7999999999993</v>
      </c>
      <c r="K230" s="84">
        <v>8276.2800000000007</v>
      </c>
      <c r="L230" s="47">
        <v>8622.58</v>
      </c>
      <c r="M230" s="47">
        <v>9529.61</v>
      </c>
      <c r="N230" s="47">
        <f t="shared" si="15"/>
        <v>100720.83</v>
      </c>
    </row>
    <row r="231" spans="1:14" x14ac:dyDescent="0.2">
      <c r="A231" s="52" t="s">
        <v>211</v>
      </c>
      <c r="B231" s="47">
        <v>446.87</v>
      </c>
      <c r="C231" s="47">
        <v>390.32</v>
      </c>
      <c r="D231" s="47">
        <v>479.2</v>
      </c>
      <c r="E231" s="47">
        <v>415.64</v>
      </c>
      <c r="F231" s="47">
        <v>483.62</v>
      </c>
      <c r="G231" s="47">
        <v>542.78</v>
      </c>
      <c r="H231" s="47">
        <v>371.93</v>
      </c>
      <c r="I231" s="47">
        <v>412.07</v>
      </c>
      <c r="J231" s="47">
        <v>542.26</v>
      </c>
      <c r="K231" s="84">
        <v>455.1</v>
      </c>
      <c r="L231" s="47">
        <v>475.12</v>
      </c>
      <c r="M231" s="47">
        <v>527.55999999999995</v>
      </c>
      <c r="N231" s="47">
        <f t="shared" si="15"/>
        <v>5542.4700000000012</v>
      </c>
    </row>
    <row r="232" spans="1:14" x14ac:dyDescent="0.2">
      <c r="A232" s="52" t="s">
        <v>212</v>
      </c>
      <c r="B232" s="47">
        <v>65530.080000000002</v>
      </c>
      <c r="C232" s="47">
        <v>57238.62</v>
      </c>
      <c r="D232" s="47">
        <v>70146.06</v>
      </c>
      <c r="E232" s="47">
        <v>60951.22</v>
      </c>
      <c r="F232" s="47">
        <v>70485.98</v>
      </c>
      <c r="G232" s="47">
        <v>77872.240000000005</v>
      </c>
      <c r="H232" s="47">
        <v>54541.27</v>
      </c>
      <c r="I232" s="47">
        <v>60426.73</v>
      </c>
      <c r="J232" s="47">
        <v>79233.820000000007</v>
      </c>
      <c r="K232" s="84">
        <v>66432.289999999994</v>
      </c>
      <c r="L232" s="47">
        <v>69044.22</v>
      </c>
      <c r="M232" s="47">
        <v>75885.5</v>
      </c>
      <c r="N232" s="47">
        <f t="shared" si="15"/>
        <v>807788.03</v>
      </c>
    </row>
    <row r="233" spans="1:14" x14ac:dyDescent="0.2">
      <c r="A233" s="52" t="s">
        <v>213</v>
      </c>
      <c r="B233" s="47">
        <v>22507.61</v>
      </c>
      <c r="C233" s="47">
        <v>19659.740000000002</v>
      </c>
      <c r="D233" s="47">
        <v>24149.78</v>
      </c>
      <c r="E233" s="47">
        <v>20934.91</v>
      </c>
      <c r="F233" s="47">
        <v>24406.11</v>
      </c>
      <c r="G233" s="47">
        <v>27526.17</v>
      </c>
      <c r="H233" s="47">
        <v>18733.28</v>
      </c>
      <c r="I233" s="47">
        <v>20754.759999999998</v>
      </c>
      <c r="J233" s="47">
        <v>27343.29</v>
      </c>
      <c r="K233" s="84">
        <v>22955.64</v>
      </c>
      <c r="L233" s="47">
        <v>23999.17</v>
      </c>
      <c r="M233" s="47">
        <v>26732.42</v>
      </c>
      <c r="N233" s="47">
        <f t="shared" si="15"/>
        <v>279702.88</v>
      </c>
    </row>
    <row r="234" spans="1:14" x14ac:dyDescent="0.2">
      <c r="A234" s="52" t="s">
        <v>214</v>
      </c>
      <c r="B234" s="47">
        <v>28185.69</v>
      </c>
      <c r="C234" s="47">
        <v>24619.38</v>
      </c>
      <c r="D234" s="47">
        <v>30240.55</v>
      </c>
      <c r="E234" s="47">
        <v>26216.240000000002</v>
      </c>
      <c r="F234" s="47">
        <v>30557.62</v>
      </c>
      <c r="G234" s="47">
        <v>34448.42</v>
      </c>
      <c r="H234" s="47">
        <v>23459.200000000001</v>
      </c>
      <c r="I234" s="47">
        <v>25990.65</v>
      </c>
      <c r="J234" s="47">
        <v>34237.68</v>
      </c>
      <c r="K234" s="84">
        <v>28742.880000000001</v>
      </c>
      <c r="L234" s="47">
        <v>30045.54</v>
      </c>
      <c r="M234" s="47">
        <v>33457.550000000003</v>
      </c>
      <c r="N234" s="47">
        <f t="shared" si="15"/>
        <v>350201.39999999997</v>
      </c>
    </row>
    <row r="235" spans="1:14" x14ac:dyDescent="0.2">
      <c r="A235" s="52"/>
      <c r="B235" s="47"/>
      <c r="C235" s="47"/>
      <c r="D235" s="47"/>
      <c r="E235" s="47"/>
      <c r="F235" s="47"/>
      <c r="G235" s="47"/>
      <c r="H235" s="47"/>
      <c r="J235" s="47"/>
      <c r="K235" s="84"/>
      <c r="L235" s="47"/>
      <c r="M235" s="47"/>
      <c r="N235" s="47"/>
    </row>
    <row r="236" spans="1:14" x14ac:dyDescent="0.2">
      <c r="A236" s="51" t="s">
        <v>66</v>
      </c>
      <c r="B236" s="47"/>
      <c r="C236" s="47"/>
      <c r="D236" s="47"/>
      <c r="E236" s="47"/>
      <c r="F236" s="47"/>
      <c r="G236" s="47"/>
      <c r="H236" s="47"/>
      <c r="I236" s="80"/>
      <c r="J236" s="47"/>
      <c r="K236" s="84"/>
      <c r="L236" s="47"/>
      <c r="M236" s="47"/>
      <c r="N236" s="47"/>
    </row>
    <row r="237" spans="1:14" x14ac:dyDescent="0.2">
      <c r="A237" s="52" t="s">
        <v>215</v>
      </c>
      <c r="B237" s="47">
        <v>804.75</v>
      </c>
      <c r="C237" s="47">
        <v>702.93</v>
      </c>
      <c r="D237" s="47">
        <v>861.99</v>
      </c>
      <c r="E237" s="47">
        <v>748.52</v>
      </c>
      <c r="F237" s="47">
        <v>867.52</v>
      </c>
      <c r="G237" s="47">
        <v>963.9</v>
      </c>
      <c r="H237" s="47">
        <v>669.8</v>
      </c>
      <c r="I237" s="47">
        <v>742.08</v>
      </c>
      <c r="J237" s="47">
        <v>974.29</v>
      </c>
      <c r="K237" s="84">
        <v>817.17</v>
      </c>
      <c r="L237" s="47">
        <v>850.67</v>
      </c>
      <c r="M237" s="47">
        <v>938.42</v>
      </c>
      <c r="N237" s="47">
        <f t="shared" si="15"/>
        <v>9942.0399999999991</v>
      </c>
    </row>
    <row r="238" spans="1:14" x14ac:dyDescent="0.2">
      <c r="A238" s="52" t="s">
        <v>216</v>
      </c>
      <c r="B238" s="47">
        <v>564.66</v>
      </c>
      <c r="C238" s="47">
        <v>493.22</v>
      </c>
      <c r="D238" s="47">
        <v>605.6</v>
      </c>
      <c r="E238" s="47">
        <v>525.21</v>
      </c>
      <c r="F238" s="47">
        <v>611.4</v>
      </c>
      <c r="G238" s="47">
        <v>687.05</v>
      </c>
      <c r="H238" s="47">
        <v>469.97</v>
      </c>
      <c r="I238" s="47">
        <v>520.69000000000005</v>
      </c>
      <c r="J238" s="47">
        <v>685.4</v>
      </c>
      <c r="K238" s="84">
        <v>575.28</v>
      </c>
      <c r="L238" s="47">
        <v>600.79999999999995</v>
      </c>
      <c r="M238" s="47">
        <v>667.64</v>
      </c>
      <c r="N238" s="47">
        <f t="shared" si="15"/>
        <v>7006.920000000001</v>
      </c>
    </row>
    <row r="239" spans="1:14" x14ac:dyDescent="0.2">
      <c r="A239" s="52"/>
      <c r="B239" s="47"/>
      <c r="C239" s="47"/>
      <c r="D239" s="47"/>
      <c r="E239" s="47"/>
      <c r="F239" s="47"/>
      <c r="G239" s="47"/>
      <c r="H239" s="47"/>
      <c r="J239" s="47"/>
      <c r="K239" s="84"/>
      <c r="L239" s="47"/>
      <c r="M239" s="47"/>
      <c r="N239" s="47"/>
    </row>
    <row r="240" spans="1:14" x14ac:dyDescent="0.2">
      <c r="A240" s="52" t="s">
        <v>217</v>
      </c>
      <c r="B240" s="47">
        <v>8889.2099999999991</v>
      </c>
      <c r="C240" s="47">
        <v>7764.47</v>
      </c>
      <c r="D240" s="47">
        <v>9515.2099999999991</v>
      </c>
      <c r="E240" s="47">
        <v>8268.08</v>
      </c>
      <c r="F240" s="47">
        <v>9560.93</v>
      </c>
      <c r="G240" s="47">
        <v>10561.23</v>
      </c>
      <c r="H240" s="47">
        <v>7398.57</v>
      </c>
      <c r="I240" s="47">
        <v>8196.94</v>
      </c>
      <c r="J240" s="47">
        <v>10747.77</v>
      </c>
      <c r="K240" s="84">
        <v>9011.2099999999991</v>
      </c>
      <c r="L240" s="47">
        <v>9365.1</v>
      </c>
      <c r="M240" s="47">
        <v>10292.040000000001</v>
      </c>
      <c r="N240" s="47">
        <f t="shared" si="15"/>
        <v>109570.76000000001</v>
      </c>
    </row>
    <row r="241" spans="1:14" x14ac:dyDescent="0.2">
      <c r="A241" s="52" t="s">
        <v>218</v>
      </c>
      <c r="B241" s="47">
        <v>5200.08</v>
      </c>
      <c r="C241" s="47">
        <v>4542.12</v>
      </c>
      <c r="D241" s="47">
        <v>5566.28</v>
      </c>
      <c r="E241" s="47">
        <v>4836.7299999999996</v>
      </c>
      <c r="F241" s="47">
        <v>5593.03</v>
      </c>
      <c r="G241" s="47">
        <v>6178.19</v>
      </c>
      <c r="H241" s="47">
        <v>4328.07</v>
      </c>
      <c r="I241" s="47">
        <v>4795.1099999999997</v>
      </c>
      <c r="J241" s="47">
        <v>6287.31</v>
      </c>
      <c r="K241" s="84">
        <v>5271.45</v>
      </c>
      <c r="L241" s="47">
        <v>5478.47</v>
      </c>
      <c r="M241" s="47">
        <v>6020.72</v>
      </c>
      <c r="N241" s="47">
        <f t="shared" si="15"/>
        <v>64097.56</v>
      </c>
    </row>
    <row r="242" spans="1:14" x14ac:dyDescent="0.2">
      <c r="A242" s="52" t="s">
        <v>219</v>
      </c>
      <c r="B242" s="47">
        <v>2242.54</v>
      </c>
      <c r="C242" s="47">
        <v>1958.79</v>
      </c>
      <c r="D242" s="47">
        <v>2406.0700000000002</v>
      </c>
      <c r="E242" s="47">
        <v>2085.85</v>
      </c>
      <c r="F242" s="47">
        <v>2431.39</v>
      </c>
      <c r="G242" s="47">
        <v>2741.33</v>
      </c>
      <c r="H242" s="47">
        <v>1866.49</v>
      </c>
      <c r="I242" s="47">
        <v>2067.9</v>
      </c>
      <c r="J242" s="47">
        <v>2724.14</v>
      </c>
      <c r="K242" s="84">
        <v>2286.96</v>
      </c>
      <c r="L242" s="47">
        <v>2390.6999999999998</v>
      </c>
      <c r="M242" s="47">
        <v>2662.42</v>
      </c>
      <c r="N242" s="47">
        <f t="shared" si="15"/>
        <v>27864.58</v>
      </c>
    </row>
    <row r="243" spans="1:14" x14ac:dyDescent="0.2">
      <c r="A243" s="52" t="s">
        <v>220</v>
      </c>
      <c r="B243" s="47">
        <v>227.45</v>
      </c>
      <c r="C243" s="47">
        <v>198.67</v>
      </c>
      <c r="D243" s="47">
        <v>245.98</v>
      </c>
      <c r="E243" s="47">
        <v>211.56</v>
      </c>
      <c r="F243" s="47">
        <v>253.32</v>
      </c>
      <c r="G243" s="47">
        <v>304.7</v>
      </c>
      <c r="H243" s="47">
        <v>189.31</v>
      </c>
      <c r="I243" s="47">
        <v>209.74</v>
      </c>
      <c r="J243" s="47">
        <v>280.7</v>
      </c>
      <c r="K243" s="84">
        <v>236.68</v>
      </c>
      <c r="L243" s="47">
        <v>252.21</v>
      </c>
      <c r="M243" s="47">
        <v>292.89</v>
      </c>
      <c r="N243" s="47">
        <f t="shared" si="15"/>
        <v>2903.2099999999996</v>
      </c>
    </row>
    <row r="244" spans="1:14" x14ac:dyDescent="0.2">
      <c r="A244" s="52"/>
      <c r="B244" s="47"/>
      <c r="C244" s="47"/>
      <c r="D244" s="47"/>
      <c r="E244" s="47"/>
      <c r="F244" s="47"/>
      <c r="G244" s="47"/>
      <c r="H244" s="47"/>
      <c r="J244" s="47"/>
      <c r="K244" s="84"/>
      <c r="L244" s="47"/>
      <c r="M244" s="47"/>
      <c r="N244" s="47"/>
    </row>
    <row r="245" spans="1:14" x14ac:dyDescent="0.2">
      <c r="A245" s="53" t="s">
        <v>221</v>
      </c>
      <c r="B245" s="54">
        <f>SUM(B226:B243)</f>
        <v>1205062.4200000002</v>
      </c>
      <c r="C245" s="54">
        <f t="shared" ref="C245:M245" si="17">SUM(C226:C243)</f>
        <v>1052586.97</v>
      </c>
      <c r="D245" s="54">
        <f t="shared" si="17"/>
        <v>1291386.9700000002</v>
      </c>
      <c r="E245" s="54">
        <f t="shared" si="17"/>
        <v>1120859.7800000003</v>
      </c>
      <c r="F245" s="54">
        <f t="shared" si="17"/>
        <v>1301179.25</v>
      </c>
      <c r="G245" s="54">
        <f t="shared" si="17"/>
        <v>1451802.92</v>
      </c>
      <c r="H245" s="54">
        <f t="shared" si="17"/>
        <v>1002984.24</v>
      </c>
      <c r="I245" s="54">
        <f t="shared" si="17"/>
        <v>1111214.68</v>
      </c>
      <c r="J245" s="54">
        <f t="shared" si="17"/>
        <v>1460336.34</v>
      </c>
      <c r="K245" s="54">
        <f t="shared" si="17"/>
        <v>1225158.8400000001</v>
      </c>
      <c r="L245" s="54">
        <f t="shared" si="17"/>
        <v>1276905.3400000003</v>
      </c>
      <c r="M245" s="54">
        <f t="shared" si="17"/>
        <v>1412442.28</v>
      </c>
      <c r="N245" s="54">
        <f t="shared" si="15"/>
        <v>14911920.029999999</v>
      </c>
    </row>
    <row r="246" spans="1:14" x14ac:dyDescent="0.2">
      <c r="A246" s="55"/>
      <c r="B246" s="47"/>
      <c r="C246" s="47"/>
      <c r="D246" s="47"/>
      <c r="E246" s="47"/>
      <c r="F246" s="47"/>
      <c r="G246" s="47"/>
      <c r="H246" s="47"/>
      <c r="J246" s="47"/>
      <c r="K246" s="84"/>
      <c r="L246" s="47"/>
      <c r="M246" s="47"/>
      <c r="N246" s="47"/>
    </row>
    <row r="247" spans="1:14" x14ac:dyDescent="0.2">
      <c r="A247" s="51" t="s">
        <v>222</v>
      </c>
      <c r="B247" s="47"/>
      <c r="C247" s="47"/>
      <c r="D247" s="47"/>
      <c r="E247" s="47"/>
      <c r="F247" s="47"/>
      <c r="G247" s="47"/>
      <c r="H247" s="47"/>
      <c r="J247" s="47"/>
      <c r="K247" s="84"/>
      <c r="L247" s="47"/>
      <c r="M247" s="47"/>
      <c r="N247" s="47"/>
    </row>
    <row r="248" spans="1:14" x14ac:dyDescent="0.2">
      <c r="A248" s="51" t="s">
        <v>71</v>
      </c>
      <c r="B248" s="47"/>
      <c r="C248" s="47"/>
      <c r="D248" s="47"/>
      <c r="E248" s="47"/>
      <c r="F248" s="47"/>
      <c r="G248" s="47"/>
      <c r="H248" s="47"/>
      <c r="J248" s="47"/>
      <c r="K248" s="84"/>
      <c r="L248" s="47"/>
      <c r="M248" s="47"/>
      <c r="N248" s="47"/>
    </row>
    <row r="249" spans="1:14" x14ac:dyDescent="0.2">
      <c r="A249" s="52" t="s">
        <v>223</v>
      </c>
      <c r="B249" s="47">
        <v>152730.94</v>
      </c>
      <c r="C249" s="47">
        <v>167179.07999999999</v>
      </c>
      <c r="D249" s="47">
        <v>161246.79</v>
      </c>
      <c r="E249" s="47">
        <v>163812.66</v>
      </c>
      <c r="F249" s="47">
        <v>180125.07</v>
      </c>
      <c r="G249" s="47">
        <v>232137.71</v>
      </c>
      <c r="H249" s="47">
        <v>171471.31</v>
      </c>
      <c r="I249" s="47">
        <v>186547.96</v>
      </c>
      <c r="J249" s="47">
        <v>172836.98</v>
      </c>
      <c r="K249" s="84">
        <v>188669.85</v>
      </c>
      <c r="L249" s="47">
        <v>167126.82</v>
      </c>
      <c r="M249" s="47">
        <v>196149.74999999997</v>
      </c>
      <c r="N249" s="47">
        <f t="shared" si="15"/>
        <v>2140034.92</v>
      </c>
    </row>
    <row r="250" spans="1:14" x14ac:dyDescent="0.2">
      <c r="A250" s="51"/>
      <c r="B250" s="47"/>
      <c r="C250" s="47"/>
      <c r="D250" s="47"/>
      <c r="E250" s="47"/>
      <c r="F250" s="47"/>
      <c r="G250" s="47"/>
      <c r="H250" s="47"/>
      <c r="J250" s="47"/>
      <c r="K250" s="84"/>
      <c r="L250" s="47"/>
      <c r="M250" s="47"/>
      <c r="N250" s="47"/>
    </row>
    <row r="251" spans="1:14" x14ac:dyDescent="0.2">
      <c r="A251" s="52" t="s">
        <v>224</v>
      </c>
      <c r="B251" s="47">
        <v>28623.38</v>
      </c>
      <c r="C251" s="47">
        <v>31331.11</v>
      </c>
      <c r="D251" s="47">
        <v>30219.34</v>
      </c>
      <c r="E251" s="47">
        <v>30700.21</v>
      </c>
      <c r="F251" s="47">
        <v>33757.33</v>
      </c>
      <c r="G251" s="47">
        <v>43505.05</v>
      </c>
      <c r="H251" s="47">
        <v>32135.52</v>
      </c>
      <c r="I251" s="47">
        <v>34961.050000000003</v>
      </c>
      <c r="J251" s="47">
        <v>32391.47</v>
      </c>
      <c r="K251" s="84">
        <v>35358.71</v>
      </c>
      <c r="L251" s="47">
        <v>31321.32</v>
      </c>
      <c r="M251" s="47">
        <v>36760.519999999997</v>
      </c>
      <c r="N251" s="47">
        <f t="shared" si="15"/>
        <v>401065.01</v>
      </c>
    </row>
    <row r="252" spans="1:14" x14ac:dyDescent="0.2">
      <c r="A252" s="52"/>
      <c r="B252" s="47"/>
      <c r="C252" s="47"/>
      <c r="D252" s="47"/>
      <c r="E252" s="47"/>
      <c r="F252" s="47"/>
      <c r="G252" s="47"/>
      <c r="H252" s="47"/>
      <c r="J252" s="47"/>
      <c r="K252" s="84"/>
      <c r="L252" s="47"/>
      <c r="M252" s="47"/>
      <c r="N252" s="47"/>
    </row>
    <row r="253" spans="1:14" x14ac:dyDescent="0.2">
      <c r="A253" s="51" t="s">
        <v>66</v>
      </c>
      <c r="B253" s="47"/>
      <c r="C253" s="47"/>
      <c r="D253" s="47"/>
      <c r="E253" s="47"/>
      <c r="F253" s="47"/>
      <c r="G253" s="47"/>
      <c r="H253" s="47"/>
      <c r="J253" s="47"/>
      <c r="K253" s="84"/>
      <c r="L253" s="47"/>
      <c r="M253" s="47"/>
      <c r="N253" s="47"/>
    </row>
    <row r="254" spans="1:14" x14ac:dyDescent="0.2">
      <c r="A254" s="52" t="s">
        <v>225</v>
      </c>
      <c r="B254" s="47">
        <v>19895.060000000001</v>
      </c>
      <c r="C254" s="47">
        <v>21777.1</v>
      </c>
      <c r="D254" s="47">
        <v>21004.35</v>
      </c>
      <c r="E254" s="47">
        <v>21338.59</v>
      </c>
      <c r="F254" s="47">
        <v>23463.47</v>
      </c>
      <c r="G254" s="47">
        <v>30238.75</v>
      </c>
      <c r="H254" s="47">
        <v>22336.22</v>
      </c>
      <c r="I254" s="47">
        <v>24300.13</v>
      </c>
      <c r="J254" s="47">
        <v>22514.11</v>
      </c>
      <c r="K254" s="84">
        <v>24576.54</v>
      </c>
      <c r="L254" s="47">
        <v>21770.29</v>
      </c>
      <c r="M254" s="47">
        <v>25550.880000000001</v>
      </c>
      <c r="N254" s="47">
        <f t="shared" si="15"/>
        <v>278765.49000000005</v>
      </c>
    </row>
    <row r="255" spans="1:14" x14ac:dyDescent="0.2">
      <c r="A255" s="52"/>
      <c r="B255" s="47"/>
      <c r="C255" s="47"/>
      <c r="D255" s="47"/>
      <c r="E255" s="47"/>
      <c r="F255" s="47"/>
      <c r="G255" s="47"/>
      <c r="H255" s="47"/>
      <c r="J255" s="47"/>
      <c r="K255" s="84"/>
      <c r="L255" s="47"/>
      <c r="M255" s="47"/>
      <c r="N255" s="47"/>
    </row>
    <row r="256" spans="1:14" x14ac:dyDescent="0.2">
      <c r="A256" s="53" t="s">
        <v>226</v>
      </c>
      <c r="B256" s="54">
        <f>SUM(B249:B254)</f>
        <v>201249.38</v>
      </c>
      <c r="C256" s="54">
        <f t="shared" ref="C256:M256" si="18">SUM(C249:C254)</f>
        <v>220287.29</v>
      </c>
      <c r="D256" s="54">
        <f t="shared" si="18"/>
        <v>212470.48</v>
      </c>
      <c r="E256" s="54">
        <f t="shared" si="18"/>
        <v>215851.46</v>
      </c>
      <c r="F256" s="54">
        <f t="shared" si="18"/>
        <v>237345.87000000002</v>
      </c>
      <c r="G256" s="54">
        <f t="shared" si="18"/>
        <v>305881.51</v>
      </c>
      <c r="H256" s="54">
        <f t="shared" si="18"/>
        <v>225943.05</v>
      </c>
      <c r="I256" s="54">
        <f t="shared" si="18"/>
        <v>245809.14</v>
      </c>
      <c r="J256" s="54">
        <f t="shared" si="18"/>
        <v>227742.56</v>
      </c>
      <c r="K256" s="54">
        <f t="shared" si="18"/>
        <v>248605.1</v>
      </c>
      <c r="L256" s="54">
        <f t="shared" si="18"/>
        <v>220218.43000000002</v>
      </c>
      <c r="M256" s="54">
        <f t="shared" si="18"/>
        <v>258461.14999999997</v>
      </c>
      <c r="N256" s="54">
        <f t="shared" si="15"/>
        <v>2819865.4200000004</v>
      </c>
    </row>
    <row r="257" spans="1:16" x14ac:dyDescent="0.2">
      <c r="A257" s="55"/>
      <c r="B257" s="47"/>
      <c r="C257" s="47"/>
      <c r="D257" s="47"/>
      <c r="E257" s="47"/>
      <c r="F257" s="47"/>
      <c r="G257" s="47"/>
      <c r="H257" s="47"/>
      <c r="J257" s="47"/>
      <c r="K257" s="84"/>
      <c r="L257" s="47"/>
      <c r="M257" s="47"/>
      <c r="N257" s="47"/>
    </row>
    <row r="258" spans="1:16" x14ac:dyDescent="0.2">
      <c r="A258" s="51" t="s">
        <v>227</v>
      </c>
      <c r="B258" s="47"/>
      <c r="C258" s="47"/>
      <c r="D258" s="47"/>
      <c r="E258" s="47"/>
      <c r="F258" s="47"/>
      <c r="G258" s="47"/>
      <c r="H258" s="47"/>
      <c r="J258" s="47"/>
      <c r="K258" s="84"/>
      <c r="L258" s="47"/>
      <c r="M258" s="47"/>
      <c r="N258" s="47"/>
    </row>
    <row r="259" spans="1:16" x14ac:dyDescent="0.2">
      <c r="A259" s="51" t="s">
        <v>71</v>
      </c>
      <c r="B259" s="47"/>
      <c r="C259" s="47"/>
      <c r="D259" s="47"/>
      <c r="E259" s="47"/>
      <c r="F259" s="47"/>
      <c r="G259" s="47"/>
      <c r="H259" s="47"/>
      <c r="J259" s="47"/>
      <c r="K259" s="84"/>
      <c r="L259" s="47"/>
      <c r="M259" s="47"/>
      <c r="N259" s="47"/>
    </row>
    <row r="260" spans="1:16" x14ac:dyDescent="0.2">
      <c r="A260" s="52" t="s">
        <v>228</v>
      </c>
      <c r="B260" s="47">
        <v>190625.58</v>
      </c>
      <c r="C260" s="47">
        <v>207860.44</v>
      </c>
      <c r="D260" s="47">
        <v>289268.65000000002</v>
      </c>
      <c r="E260" s="47">
        <v>197220.84</v>
      </c>
      <c r="F260" s="47">
        <v>146657.17000000001</v>
      </c>
      <c r="G260" s="47">
        <v>211160.91</v>
      </c>
      <c r="H260" s="47">
        <v>161807.79</v>
      </c>
      <c r="I260" s="47">
        <v>157967.24</v>
      </c>
      <c r="J260" s="47">
        <v>220638.49</v>
      </c>
      <c r="K260" s="84">
        <v>204814.85</v>
      </c>
      <c r="L260" s="47">
        <v>203194.69</v>
      </c>
      <c r="M260" s="47">
        <v>321218.51</v>
      </c>
      <c r="N260" s="47">
        <f t="shared" si="15"/>
        <v>2512435.16</v>
      </c>
    </row>
    <row r="261" spans="1:16" x14ac:dyDescent="0.2">
      <c r="A261" s="52"/>
      <c r="B261" s="47"/>
      <c r="C261" s="47"/>
      <c r="D261" s="47"/>
      <c r="E261" s="47"/>
      <c r="F261" s="47"/>
      <c r="G261" s="47"/>
      <c r="H261" s="47"/>
      <c r="J261" s="47"/>
      <c r="K261" s="84"/>
      <c r="L261" s="47"/>
      <c r="M261" s="47"/>
      <c r="N261" s="47"/>
    </row>
    <row r="262" spans="1:16" x14ac:dyDescent="0.2">
      <c r="A262" s="51" t="s">
        <v>66</v>
      </c>
      <c r="B262" s="47"/>
      <c r="C262" s="47"/>
      <c r="D262" s="47"/>
      <c r="E262" s="47"/>
      <c r="F262" s="47"/>
      <c r="G262" s="47"/>
      <c r="H262" s="47"/>
      <c r="J262" s="47"/>
      <c r="K262" s="84"/>
      <c r="L262" s="47"/>
      <c r="M262" s="47"/>
      <c r="N262" s="47"/>
    </row>
    <row r="263" spans="1:16" x14ac:dyDescent="0.2">
      <c r="A263" s="52" t="s">
        <v>67</v>
      </c>
      <c r="B263" s="81">
        <v>65.8</v>
      </c>
      <c r="C263" s="47">
        <v>71.75</v>
      </c>
      <c r="D263" s="47">
        <v>100.4</v>
      </c>
      <c r="E263" s="47">
        <v>68.08</v>
      </c>
      <c r="F263" s="47">
        <v>50.62</v>
      </c>
      <c r="G263" s="47">
        <v>72.89</v>
      </c>
      <c r="H263" s="47">
        <v>55.85</v>
      </c>
      <c r="I263" s="47">
        <v>54.53</v>
      </c>
      <c r="J263" s="47">
        <v>76.16</v>
      </c>
      <c r="K263" s="84">
        <v>70.7</v>
      </c>
      <c r="L263" s="47">
        <v>70.14</v>
      </c>
      <c r="M263" s="47">
        <v>110.88</v>
      </c>
      <c r="N263" s="47">
        <f t="shared" si="15"/>
        <v>867.80000000000007</v>
      </c>
    </row>
    <row r="264" spans="1:16" x14ac:dyDescent="0.2">
      <c r="A264" s="52"/>
      <c r="B264" s="47"/>
      <c r="C264" s="47"/>
      <c r="D264" s="47"/>
      <c r="E264" s="47"/>
      <c r="F264" s="47"/>
      <c r="G264" s="47"/>
      <c r="H264" s="47"/>
      <c r="J264" s="47"/>
      <c r="K264" s="84"/>
      <c r="L264" s="47"/>
      <c r="M264" s="47"/>
      <c r="N264" s="47"/>
    </row>
    <row r="265" spans="1:16" x14ac:dyDescent="0.2">
      <c r="A265" s="53" t="s">
        <v>229</v>
      </c>
      <c r="B265" s="54">
        <f>SUM(B260:B263)</f>
        <v>190691.37999999998</v>
      </c>
      <c r="C265" s="54">
        <f t="shared" ref="C265:M265" si="19">SUM(C260:C263)</f>
        <v>207932.19</v>
      </c>
      <c r="D265" s="54">
        <f t="shared" si="19"/>
        <v>289369.05000000005</v>
      </c>
      <c r="E265" s="54">
        <f t="shared" si="19"/>
        <v>197288.91999999998</v>
      </c>
      <c r="F265" s="54">
        <f t="shared" si="19"/>
        <v>146707.79</v>
      </c>
      <c r="G265" s="54">
        <f t="shared" si="19"/>
        <v>211233.80000000002</v>
      </c>
      <c r="H265" s="54">
        <f t="shared" si="19"/>
        <v>161863.64000000001</v>
      </c>
      <c r="I265" s="54">
        <f t="shared" si="19"/>
        <v>158021.76999999999</v>
      </c>
      <c r="J265" s="54">
        <f t="shared" si="19"/>
        <v>220714.65</v>
      </c>
      <c r="K265" s="54">
        <f t="shared" si="19"/>
        <v>204885.55000000002</v>
      </c>
      <c r="L265" s="54">
        <f t="shared" si="19"/>
        <v>203264.83000000002</v>
      </c>
      <c r="M265" s="54">
        <f t="shared" si="19"/>
        <v>321329.39</v>
      </c>
      <c r="N265" s="54">
        <f t="shared" si="15"/>
        <v>2513302.96</v>
      </c>
    </row>
    <row r="266" spans="1:16" x14ac:dyDescent="0.2">
      <c r="A266" s="55"/>
      <c r="B266" s="47"/>
      <c r="C266" s="47"/>
      <c r="D266" s="47"/>
      <c r="E266" s="47"/>
      <c r="F266" s="47"/>
      <c r="G266" s="47"/>
      <c r="H266" s="47"/>
      <c r="J266" s="47"/>
      <c r="K266" s="84"/>
      <c r="L266" s="47"/>
      <c r="M266" s="47"/>
      <c r="N266" s="47"/>
    </row>
    <row r="267" spans="1:16" x14ac:dyDescent="0.2">
      <c r="A267" s="51" t="s">
        <v>230</v>
      </c>
      <c r="B267" s="47"/>
      <c r="C267" s="47"/>
      <c r="D267" s="47"/>
      <c r="E267" s="47"/>
      <c r="F267" s="47"/>
      <c r="G267" s="47"/>
      <c r="H267" s="47"/>
      <c r="J267" s="47"/>
      <c r="K267" s="84"/>
      <c r="L267" s="47"/>
      <c r="M267" s="47"/>
      <c r="N267" s="47"/>
    </row>
    <row r="268" spans="1:16" x14ac:dyDescent="0.2">
      <c r="A268" s="51" t="s">
        <v>105</v>
      </c>
      <c r="B268" s="47"/>
      <c r="C268" s="47"/>
      <c r="D268" s="47"/>
      <c r="E268" s="47"/>
      <c r="F268" s="47"/>
      <c r="G268" s="47"/>
      <c r="H268" s="47"/>
      <c r="J268" s="47"/>
      <c r="K268" s="84"/>
      <c r="L268" s="47"/>
      <c r="M268" s="47"/>
      <c r="N268" s="47"/>
    </row>
    <row r="269" spans="1:16" x14ac:dyDescent="0.2">
      <c r="A269" s="52" t="s">
        <v>231</v>
      </c>
      <c r="B269" s="47">
        <v>10995.33</v>
      </c>
      <c r="C269" s="47">
        <v>10995.33</v>
      </c>
      <c r="D269" s="47">
        <v>10995.33</v>
      </c>
      <c r="E269" s="47">
        <v>10995.33</v>
      </c>
      <c r="F269" s="47">
        <v>10995.33</v>
      </c>
      <c r="G269" s="47">
        <v>10995.33</v>
      </c>
      <c r="H269" s="47">
        <v>10995.33</v>
      </c>
      <c r="I269" s="47">
        <v>10995.33</v>
      </c>
      <c r="J269" s="47">
        <v>10995.33</v>
      </c>
      <c r="K269" s="84">
        <v>10995.33</v>
      </c>
      <c r="L269" s="47">
        <v>10995.33</v>
      </c>
      <c r="M269" s="47">
        <v>10995.33</v>
      </c>
      <c r="N269" s="47">
        <f t="shared" si="15"/>
        <v>131943.96</v>
      </c>
      <c r="O269" s="47"/>
      <c r="P269" s="47"/>
    </row>
    <row r="270" spans="1:16" x14ac:dyDescent="0.2">
      <c r="A270" s="52" t="s">
        <v>232</v>
      </c>
      <c r="B270" s="47">
        <v>5324.45</v>
      </c>
      <c r="C270" s="47">
        <v>5324.45</v>
      </c>
      <c r="D270" s="47">
        <v>5324.45</v>
      </c>
      <c r="E270" s="47">
        <v>5324.45</v>
      </c>
      <c r="F270" s="47">
        <v>5324.45</v>
      </c>
      <c r="G270" s="47">
        <v>5324.45</v>
      </c>
      <c r="H270" s="47">
        <v>5324.45</v>
      </c>
      <c r="I270" s="47">
        <v>5324.45</v>
      </c>
      <c r="J270" s="47">
        <v>5324.45</v>
      </c>
      <c r="K270" s="84">
        <v>5324.45</v>
      </c>
      <c r="L270" s="47">
        <v>5324.45</v>
      </c>
      <c r="M270" s="47">
        <v>5324.45</v>
      </c>
      <c r="N270" s="47">
        <f t="shared" si="15"/>
        <v>63893.399999999987</v>
      </c>
      <c r="P270" s="47"/>
    </row>
    <row r="271" spans="1:16" x14ac:dyDescent="0.2">
      <c r="A271" s="52" t="s">
        <v>233</v>
      </c>
      <c r="B271" s="47">
        <v>752.46</v>
      </c>
      <c r="C271" s="47">
        <v>752.46</v>
      </c>
      <c r="D271" s="47">
        <v>752.46</v>
      </c>
      <c r="E271" s="47">
        <v>752.46</v>
      </c>
      <c r="F271" s="47">
        <v>752.46</v>
      </c>
      <c r="G271" s="47">
        <v>752.46</v>
      </c>
      <c r="H271" s="47">
        <v>752.46</v>
      </c>
      <c r="I271" s="47">
        <v>752.46</v>
      </c>
      <c r="J271" s="47">
        <v>752.46</v>
      </c>
      <c r="K271" s="84">
        <v>752.46</v>
      </c>
      <c r="L271" s="47">
        <v>752.46</v>
      </c>
      <c r="M271" s="47">
        <v>752.46</v>
      </c>
      <c r="N271" s="47">
        <f t="shared" si="15"/>
        <v>9029.52</v>
      </c>
      <c r="P271" s="47"/>
    </row>
    <row r="272" spans="1:16" x14ac:dyDescent="0.2">
      <c r="A272" s="52"/>
      <c r="B272" s="47"/>
      <c r="C272" s="47"/>
      <c r="D272" s="47"/>
      <c r="E272" s="47"/>
      <c r="F272" s="47"/>
      <c r="G272" s="47"/>
      <c r="H272" s="47"/>
      <c r="J272" s="47"/>
      <c r="K272" s="84"/>
      <c r="L272" s="47"/>
      <c r="M272" s="47"/>
      <c r="N272" s="47"/>
      <c r="P272" s="47"/>
    </row>
    <row r="273" spans="1:16" x14ac:dyDescent="0.2">
      <c r="A273" s="51" t="s">
        <v>71</v>
      </c>
      <c r="B273" s="47"/>
      <c r="C273" s="47"/>
      <c r="D273" s="47"/>
      <c r="E273" s="47"/>
      <c r="F273" s="47"/>
      <c r="G273" s="47"/>
      <c r="H273" s="47"/>
      <c r="J273" s="47"/>
      <c r="K273" s="84"/>
      <c r="L273" s="47"/>
      <c r="M273" s="47"/>
      <c r="N273" s="47"/>
      <c r="P273" s="47"/>
    </row>
    <row r="274" spans="1:16" x14ac:dyDescent="0.2">
      <c r="A274" s="52" t="s">
        <v>234</v>
      </c>
      <c r="B274" s="47">
        <v>7877468.2200000025</v>
      </c>
      <c r="C274" s="47">
        <v>7982784.2199999997</v>
      </c>
      <c r="D274" s="47">
        <v>8169384.2700000005</v>
      </c>
      <c r="E274" s="47">
        <v>7840955.9499999983</v>
      </c>
      <c r="F274" s="47">
        <v>7396309.2700000005</v>
      </c>
      <c r="G274" s="47">
        <v>9183274.2300000023</v>
      </c>
      <c r="H274" s="47">
        <v>6951182.5800000001</v>
      </c>
      <c r="I274" s="47">
        <v>7216963.5199999986</v>
      </c>
      <c r="J274" s="47">
        <v>8314275.1100000003</v>
      </c>
      <c r="K274" s="84">
        <v>7821101.5300000003</v>
      </c>
      <c r="L274" s="47">
        <v>7854796.4999999981</v>
      </c>
      <c r="M274" s="47">
        <v>8996807.8000000007</v>
      </c>
      <c r="N274" s="47">
        <f t="shared" si="15"/>
        <v>95605303.200000003</v>
      </c>
      <c r="P274" s="47"/>
    </row>
    <row r="275" spans="1:16" x14ac:dyDescent="0.2">
      <c r="A275" s="52"/>
      <c r="B275" s="47"/>
      <c r="C275" s="47"/>
      <c r="D275" s="47"/>
      <c r="E275" s="47"/>
      <c r="F275" s="47"/>
      <c r="G275" s="47"/>
      <c r="H275" s="47"/>
      <c r="J275" s="47"/>
      <c r="K275" s="84"/>
      <c r="L275" s="47"/>
      <c r="M275" s="47"/>
      <c r="N275" s="47"/>
      <c r="P275" s="47"/>
    </row>
    <row r="276" spans="1:16" x14ac:dyDescent="0.2">
      <c r="A276" s="52" t="s">
        <v>235</v>
      </c>
      <c r="B276" s="81">
        <v>4622582.46</v>
      </c>
      <c r="C276" s="81">
        <v>4693774.57</v>
      </c>
      <c r="D276" s="81">
        <v>4822124.72</v>
      </c>
      <c r="E276" s="81">
        <v>4598998.72</v>
      </c>
      <c r="F276" s="81">
        <v>4308601.83</v>
      </c>
      <c r="G276" s="81">
        <v>5499251.2599999998</v>
      </c>
      <c r="H276" s="81">
        <v>4049300.38</v>
      </c>
      <c r="I276" s="81">
        <v>4204126.83</v>
      </c>
      <c r="J276" s="81">
        <v>4843348.16</v>
      </c>
      <c r="K276" s="91">
        <v>4578877.41</v>
      </c>
      <c r="L276" s="81">
        <v>4608401.6399999997</v>
      </c>
      <c r="M276" s="81">
        <v>5384255.5899999999</v>
      </c>
      <c r="N276" s="47">
        <f t="shared" si="15"/>
        <v>56213643.569999993</v>
      </c>
      <c r="P276" s="47"/>
    </row>
    <row r="277" spans="1:16" x14ac:dyDescent="0.2">
      <c r="A277" s="52" t="s">
        <v>236</v>
      </c>
      <c r="B277" s="81">
        <v>1869070.68</v>
      </c>
      <c r="C277" s="81">
        <v>1895714.47</v>
      </c>
      <c r="D277" s="81">
        <v>1942109.66</v>
      </c>
      <c r="E277" s="81">
        <v>1859429.97</v>
      </c>
      <c r="F277" s="81">
        <v>1749330.67</v>
      </c>
      <c r="G277" s="81">
        <v>2195512.2400000002</v>
      </c>
      <c r="H277" s="81">
        <v>1644051.97</v>
      </c>
      <c r="I277" s="81">
        <v>1706912.89</v>
      </c>
      <c r="J277" s="81">
        <v>1966442.43</v>
      </c>
      <c r="K277" s="91">
        <v>1853388.67</v>
      </c>
      <c r="L277" s="81">
        <v>1862914.23</v>
      </c>
      <c r="M277" s="81">
        <v>2150408.14</v>
      </c>
      <c r="N277" s="47">
        <f t="shared" si="15"/>
        <v>22695286.02</v>
      </c>
      <c r="P277" s="47"/>
    </row>
    <row r="278" spans="1:16" x14ac:dyDescent="0.2">
      <c r="A278" s="52"/>
      <c r="B278" s="81"/>
      <c r="C278" s="81"/>
      <c r="D278" s="81"/>
      <c r="E278" s="81"/>
      <c r="F278" s="81"/>
      <c r="G278" s="81"/>
      <c r="H278" s="81"/>
      <c r="I278" s="81"/>
      <c r="J278" s="81"/>
      <c r="K278" s="91"/>
      <c r="L278" s="81"/>
      <c r="M278" s="81"/>
      <c r="N278" s="47"/>
      <c r="P278" s="47"/>
    </row>
    <row r="279" spans="1:16" x14ac:dyDescent="0.2">
      <c r="A279" s="51" t="s">
        <v>66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91"/>
      <c r="L279" s="81"/>
      <c r="M279" s="81"/>
      <c r="N279" s="47"/>
      <c r="P279" s="47"/>
    </row>
    <row r="280" spans="1:16" x14ac:dyDescent="0.2">
      <c r="A280" s="52" t="s">
        <v>67</v>
      </c>
      <c r="B280" s="81">
        <v>15056.37</v>
      </c>
      <c r="C280" s="81">
        <v>15308.91</v>
      </c>
      <c r="D280" s="81">
        <v>15748.95</v>
      </c>
      <c r="E280" s="81">
        <v>14965.14</v>
      </c>
      <c r="F280" s="81">
        <v>13964.12</v>
      </c>
      <c r="G280" s="81">
        <v>18108.490000000002</v>
      </c>
      <c r="H280" s="81">
        <v>13123.73</v>
      </c>
      <c r="I280" s="81">
        <v>13625.52</v>
      </c>
      <c r="J280" s="81">
        <v>15697.23</v>
      </c>
      <c r="K280" s="91">
        <v>14883.61</v>
      </c>
      <c r="L280" s="81">
        <v>14998.17</v>
      </c>
      <c r="M280" s="81">
        <v>17723.64</v>
      </c>
      <c r="N280" s="47">
        <f t="shared" si="15"/>
        <v>183203.88</v>
      </c>
      <c r="P280" s="47"/>
    </row>
    <row r="281" spans="1:16" x14ac:dyDescent="0.2">
      <c r="A281" s="52" t="s">
        <v>237</v>
      </c>
      <c r="B281" s="47">
        <v>102931.57</v>
      </c>
      <c r="C281" s="47">
        <v>104502.34</v>
      </c>
      <c r="D281" s="47">
        <v>107239.32</v>
      </c>
      <c r="E281" s="47">
        <v>102364.08</v>
      </c>
      <c r="F281" s="47">
        <v>95988.85</v>
      </c>
      <c r="G281" s="47">
        <v>122064.49</v>
      </c>
      <c r="H281" s="47">
        <v>90212.02</v>
      </c>
      <c r="I281" s="47">
        <v>93661.31</v>
      </c>
      <c r="J281" s="47">
        <v>107902.15</v>
      </c>
      <c r="K281" s="84">
        <v>101941.53</v>
      </c>
      <c r="L281" s="47">
        <v>102569.53</v>
      </c>
      <c r="M281" s="47">
        <v>119521.73</v>
      </c>
      <c r="N281" s="47">
        <f t="shared" ref="N281:N302" si="20">SUM(B281:M281)</f>
        <v>1250898.92</v>
      </c>
      <c r="P281" s="47"/>
    </row>
    <row r="282" spans="1:16" x14ac:dyDescent="0.2">
      <c r="A282" s="52" t="s">
        <v>238</v>
      </c>
      <c r="B282" s="47">
        <v>284037.94</v>
      </c>
      <c r="C282" s="47">
        <v>288339.89</v>
      </c>
      <c r="D282" s="47">
        <v>295835.78000000003</v>
      </c>
      <c r="E282" s="47">
        <v>282483.73</v>
      </c>
      <c r="F282" s="47">
        <v>264989.34000000003</v>
      </c>
      <c r="G282" s="47">
        <v>336472.4</v>
      </c>
      <c r="H282" s="47">
        <v>249041.68</v>
      </c>
      <c r="I282" s="47">
        <v>258563.88</v>
      </c>
      <c r="J282" s="47">
        <v>297877.52</v>
      </c>
      <c r="K282" s="84">
        <v>281345.94</v>
      </c>
      <c r="L282" s="47">
        <v>283046.40999999997</v>
      </c>
      <c r="M282" s="47">
        <v>329474.17</v>
      </c>
      <c r="N282" s="47">
        <f t="shared" si="20"/>
        <v>3451508.68</v>
      </c>
      <c r="P282" s="47"/>
    </row>
    <row r="283" spans="1:16" x14ac:dyDescent="0.2">
      <c r="A283" s="52" t="s">
        <v>239</v>
      </c>
      <c r="B283" s="47">
        <v>18851.580000000002</v>
      </c>
      <c r="C283" s="47">
        <v>22922.99</v>
      </c>
      <c r="D283" s="47">
        <v>19370.46</v>
      </c>
      <c r="E283" s="47">
        <v>18883.009999999998</v>
      </c>
      <c r="F283" s="47">
        <v>18106.759999999998</v>
      </c>
      <c r="G283" s="47">
        <v>20991.57</v>
      </c>
      <c r="H283" s="47">
        <v>17017.05</v>
      </c>
      <c r="I283" s="47">
        <v>17667.71</v>
      </c>
      <c r="J283" s="47">
        <v>20354.009999999998</v>
      </c>
      <c r="K283" s="84">
        <v>18919.560000000001</v>
      </c>
      <c r="L283" s="47">
        <v>18903.55</v>
      </c>
      <c r="M283" s="47">
        <v>20598.52</v>
      </c>
      <c r="N283" s="47">
        <f t="shared" si="20"/>
        <v>232586.76999999996</v>
      </c>
      <c r="P283" s="47"/>
    </row>
    <row r="284" spans="1:16" x14ac:dyDescent="0.2">
      <c r="A284" s="52" t="s">
        <v>68</v>
      </c>
      <c r="B284" s="47">
        <v>118229.85</v>
      </c>
      <c r="C284" s="47">
        <v>120349.46</v>
      </c>
      <c r="D284" s="47">
        <v>124042.74</v>
      </c>
      <c r="E284" s="47">
        <v>117464.08</v>
      </c>
      <c r="F284" s="47">
        <v>109193.08</v>
      </c>
      <c r="G284" s="47">
        <v>143716.1</v>
      </c>
      <c r="H284" s="47">
        <v>102621.59</v>
      </c>
      <c r="I284" s="47">
        <v>106545.36</v>
      </c>
      <c r="J284" s="47">
        <v>122745.17</v>
      </c>
      <c r="K284" s="84">
        <v>116705.61</v>
      </c>
      <c r="L284" s="47">
        <v>117741.32</v>
      </c>
      <c r="M284" s="47">
        <v>140616.63</v>
      </c>
      <c r="N284" s="47">
        <f t="shared" si="20"/>
        <v>1439970.9900000002</v>
      </c>
      <c r="P284" s="47"/>
    </row>
    <row r="285" spans="1:16" x14ac:dyDescent="0.2">
      <c r="A285" s="52" t="s">
        <v>240</v>
      </c>
      <c r="B285" s="47">
        <v>490521.48</v>
      </c>
      <c r="C285" s="47">
        <v>489975.84</v>
      </c>
      <c r="D285" s="47">
        <v>499671.83</v>
      </c>
      <c r="E285" s="47">
        <v>489216.25</v>
      </c>
      <c r="F285" s="47">
        <v>471214.85</v>
      </c>
      <c r="G285" s="47">
        <v>535795.21</v>
      </c>
      <c r="H285" s="47">
        <v>442856.07</v>
      </c>
      <c r="I285" s="47">
        <v>459788.83</v>
      </c>
      <c r="J285" s="47">
        <v>529697.94999999995</v>
      </c>
      <c r="K285" s="84">
        <v>490767.27</v>
      </c>
      <c r="L285" s="47">
        <v>489656.87</v>
      </c>
      <c r="M285" s="47">
        <v>526013.03</v>
      </c>
      <c r="N285" s="47">
        <f t="shared" si="20"/>
        <v>5915175.4800000004</v>
      </c>
      <c r="P285" s="47"/>
    </row>
    <row r="286" spans="1:16" x14ac:dyDescent="0.2">
      <c r="A286" s="52"/>
      <c r="B286" s="47"/>
      <c r="C286" s="47"/>
      <c r="D286" s="47"/>
      <c r="E286" s="47"/>
      <c r="F286" s="47"/>
      <c r="G286" s="47"/>
      <c r="H286" s="47"/>
      <c r="J286" s="47"/>
      <c r="K286" s="84"/>
      <c r="L286" s="47"/>
      <c r="M286" s="47"/>
      <c r="N286" s="47"/>
      <c r="P286" s="47"/>
    </row>
    <row r="287" spans="1:16" x14ac:dyDescent="0.2">
      <c r="A287" s="53" t="s">
        <v>241</v>
      </c>
      <c r="B287" s="54">
        <f>SUM(B269:B285)</f>
        <v>15415822.390000001</v>
      </c>
      <c r="C287" s="54">
        <f t="shared" ref="C287:M287" si="21">SUM(C269:C285)</f>
        <v>15630744.930000003</v>
      </c>
      <c r="D287" s="54">
        <f t="shared" si="21"/>
        <v>16012599.970000001</v>
      </c>
      <c r="E287" s="54">
        <f t="shared" si="21"/>
        <v>15341833.17</v>
      </c>
      <c r="F287" s="54">
        <f t="shared" si="21"/>
        <v>14444771.009999998</v>
      </c>
      <c r="G287" s="54">
        <f t="shared" si="21"/>
        <v>18072258.23</v>
      </c>
      <c r="H287" s="54">
        <f t="shared" si="21"/>
        <v>13576479.310000001</v>
      </c>
      <c r="I287" s="54">
        <f t="shared" si="21"/>
        <v>14094928.090000002</v>
      </c>
      <c r="J287" s="54">
        <f t="shared" si="21"/>
        <v>16235411.970000001</v>
      </c>
      <c r="K287" s="54">
        <f t="shared" si="21"/>
        <v>15295003.369999997</v>
      </c>
      <c r="L287" s="54">
        <f t="shared" si="21"/>
        <v>15370100.459999999</v>
      </c>
      <c r="M287" s="54">
        <f t="shared" si="21"/>
        <v>17702491.490000002</v>
      </c>
      <c r="N287" s="54">
        <f t="shared" si="20"/>
        <v>187192444.39000005</v>
      </c>
    </row>
    <row r="288" spans="1:16" x14ac:dyDescent="0.2">
      <c r="A288" s="55"/>
      <c r="B288" s="47"/>
      <c r="C288" s="47"/>
      <c r="D288" s="47"/>
      <c r="E288" s="47"/>
      <c r="F288" s="47"/>
      <c r="G288" s="47"/>
      <c r="H288" s="47"/>
      <c r="J288" s="47"/>
      <c r="K288" s="84"/>
      <c r="L288" s="47"/>
      <c r="M288" s="47"/>
      <c r="N288" s="47"/>
    </row>
    <row r="289" spans="1:15" x14ac:dyDescent="0.2">
      <c r="A289" s="51" t="s">
        <v>242</v>
      </c>
      <c r="B289" s="47"/>
      <c r="C289" s="47"/>
      <c r="D289" s="47"/>
      <c r="E289" s="47"/>
      <c r="F289" s="47"/>
      <c r="G289" s="47"/>
      <c r="H289" s="47"/>
      <c r="J289" s="47"/>
      <c r="K289" s="84"/>
      <c r="L289" s="47"/>
      <c r="M289" s="47"/>
      <c r="N289" s="47"/>
    </row>
    <row r="290" spans="1:15" x14ac:dyDescent="0.2">
      <c r="A290" s="51" t="s">
        <v>71</v>
      </c>
      <c r="B290" s="47"/>
      <c r="C290" s="47"/>
      <c r="D290" s="47"/>
      <c r="E290" s="47"/>
      <c r="F290" s="47"/>
      <c r="G290" s="47"/>
      <c r="H290" s="47"/>
      <c r="J290" s="47"/>
      <c r="K290" s="84"/>
      <c r="L290" s="47"/>
      <c r="M290" s="47"/>
      <c r="N290" s="47"/>
    </row>
    <row r="291" spans="1:15" x14ac:dyDescent="0.2">
      <c r="A291" s="52" t="s">
        <v>243</v>
      </c>
      <c r="B291" s="47">
        <v>236018.13</v>
      </c>
      <c r="C291" s="47">
        <v>248729.59999999998</v>
      </c>
      <c r="D291" s="47">
        <v>246355.41</v>
      </c>
      <c r="E291" s="47">
        <v>235205.12000000005</v>
      </c>
      <c r="F291" s="47">
        <v>259886.53</v>
      </c>
      <c r="G291" s="47">
        <v>286697.49</v>
      </c>
      <c r="H291" s="47">
        <v>232638.4</v>
      </c>
      <c r="I291" s="47">
        <v>248935.75</v>
      </c>
      <c r="J291" s="47">
        <v>251324.16</v>
      </c>
      <c r="K291" s="84">
        <v>258045.22</v>
      </c>
      <c r="L291" s="47">
        <v>232561.68</v>
      </c>
      <c r="M291" s="47">
        <v>273731.38</v>
      </c>
      <c r="N291" s="47">
        <f t="shared" si="20"/>
        <v>3010128.87</v>
      </c>
      <c r="O291" s="47"/>
    </row>
    <row r="292" spans="1:15" x14ac:dyDescent="0.2">
      <c r="A292" s="52"/>
      <c r="B292" s="47"/>
      <c r="C292" s="47"/>
      <c r="D292" s="47"/>
      <c r="E292" s="47"/>
      <c r="F292" s="47"/>
      <c r="G292" s="47"/>
      <c r="H292" s="47"/>
      <c r="J292" s="47"/>
      <c r="K292" s="84"/>
      <c r="L292" s="47"/>
      <c r="M292" s="47"/>
      <c r="N292" s="47"/>
    </row>
    <row r="293" spans="1:15" x14ac:dyDescent="0.2">
      <c r="A293" s="52" t="s">
        <v>244</v>
      </c>
      <c r="B293" s="47">
        <v>99263.47</v>
      </c>
      <c r="C293" s="47">
        <v>102894.75</v>
      </c>
      <c r="D293" s="47">
        <v>101912.59</v>
      </c>
      <c r="E293" s="47">
        <v>97299.92</v>
      </c>
      <c r="F293" s="47">
        <v>107510.15</v>
      </c>
      <c r="G293" s="47">
        <v>118601.35</v>
      </c>
      <c r="H293" s="47">
        <v>96238.12</v>
      </c>
      <c r="I293" s="47">
        <v>102980.03</v>
      </c>
      <c r="J293" s="47">
        <v>105700.81</v>
      </c>
      <c r="K293" s="84">
        <v>106748.44</v>
      </c>
      <c r="L293" s="47">
        <v>96206.38</v>
      </c>
      <c r="M293" s="47">
        <v>113237.51</v>
      </c>
      <c r="N293" s="47">
        <f t="shared" si="20"/>
        <v>1248593.5199999998</v>
      </c>
    </row>
    <row r="294" spans="1:15" x14ac:dyDescent="0.2">
      <c r="A294" s="52"/>
      <c r="B294" s="47"/>
      <c r="C294" s="47"/>
      <c r="D294" s="47"/>
      <c r="E294" s="47"/>
      <c r="F294" s="47"/>
      <c r="G294" s="47"/>
      <c r="H294" s="47"/>
      <c r="J294" s="47"/>
      <c r="K294" s="84"/>
      <c r="L294" s="47"/>
      <c r="M294" s="47"/>
      <c r="N294" s="47"/>
    </row>
    <row r="295" spans="1:15" x14ac:dyDescent="0.2">
      <c r="A295" s="52" t="s">
        <v>245</v>
      </c>
      <c r="B295" s="47">
        <v>1238.45</v>
      </c>
      <c r="C295" s="47">
        <v>1304</v>
      </c>
      <c r="D295" s="47">
        <v>1291.55</v>
      </c>
      <c r="E295" s="47">
        <v>1233.0899999999999</v>
      </c>
      <c r="F295" s="47">
        <v>1362.49</v>
      </c>
      <c r="G295" s="47">
        <v>1503.05</v>
      </c>
      <c r="H295" s="47">
        <v>1219.6400000000001</v>
      </c>
      <c r="I295" s="47">
        <v>1305.08</v>
      </c>
      <c r="J295" s="47">
        <v>1318.76</v>
      </c>
      <c r="K295" s="84">
        <v>1352.84</v>
      </c>
      <c r="L295" s="47">
        <v>1219.23</v>
      </c>
      <c r="M295" s="47">
        <v>1435.07</v>
      </c>
      <c r="N295" s="47">
        <f t="shared" si="20"/>
        <v>15783.25</v>
      </c>
    </row>
    <row r="296" spans="1:15" x14ac:dyDescent="0.2">
      <c r="A296" s="52" t="s">
        <v>246</v>
      </c>
      <c r="B296" s="47">
        <v>7355.63</v>
      </c>
      <c r="C296" s="47">
        <v>7438.3</v>
      </c>
      <c r="D296" s="47">
        <v>7367.3</v>
      </c>
      <c r="E296" s="47">
        <v>7033.85</v>
      </c>
      <c r="F296" s="47">
        <v>7771.95</v>
      </c>
      <c r="G296" s="47">
        <v>8573.74</v>
      </c>
      <c r="H296" s="47">
        <v>6957.09</v>
      </c>
      <c r="I296" s="47">
        <v>7444.47</v>
      </c>
      <c r="J296" s="47">
        <v>7832.65</v>
      </c>
      <c r="K296" s="84">
        <v>7716.89</v>
      </c>
      <c r="L296" s="47">
        <v>6954.8</v>
      </c>
      <c r="M296" s="47">
        <v>8185.98</v>
      </c>
      <c r="N296" s="47">
        <f t="shared" si="20"/>
        <v>90632.65</v>
      </c>
    </row>
    <row r="297" spans="1:15" x14ac:dyDescent="0.2">
      <c r="A297" s="52" t="s">
        <v>247</v>
      </c>
      <c r="B297" s="47">
        <v>3565.23</v>
      </c>
      <c r="C297" s="47">
        <v>3551.21</v>
      </c>
      <c r="D297" s="47">
        <v>3517.31</v>
      </c>
      <c r="E297" s="47">
        <v>3358.12</v>
      </c>
      <c r="F297" s="47">
        <v>3710.5</v>
      </c>
      <c r="G297" s="47">
        <v>4093.29</v>
      </c>
      <c r="H297" s="47">
        <v>3321.47</v>
      </c>
      <c r="I297" s="47">
        <v>3554.15</v>
      </c>
      <c r="J297" s="47">
        <v>3796.44</v>
      </c>
      <c r="K297" s="84">
        <v>3684.21</v>
      </c>
      <c r="L297" s="47">
        <v>3320.38</v>
      </c>
      <c r="M297" s="47">
        <v>3908.17</v>
      </c>
      <c r="N297" s="47">
        <f t="shared" si="20"/>
        <v>43380.479999999996</v>
      </c>
    </row>
    <row r="298" spans="1:15" x14ac:dyDescent="0.2">
      <c r="A298" s="52"/>
      <c r="B298" s="47"/>
      <c r="C298" s="47"/>
      <c r="D298" s="47"/>
      <c r="E298" s="47"/>
      <c r="F298" s="47"/>
      <c r="G298" s="47"/>
      <c r="H298" s="47"/>
      <c r="J298" s="47"/>
      <c r="K298" s="84"/>
      <c r="L298" s="47"/>
      <c r="M298" s="47"/>
      <c r="N298" s="47"/>
    </row>
    <row r="299" spans="1:15" x14ac:dyDescent="0.2">
      <c r="A299" s="51" t="s">
        <v>66</v>
      </c>
      <c r="B299" s="47"/>
      <c r="C299" s="47"/>
      <c r="D299" s="47"/>
      <c r="E299" s="47"/>
      <c r="F299" s="47"/>
      <c r="G299" s="47"/>
      <c r="H299" s="47"/>
      <c r="J299" s="47"/>
      <c r="K299" s="84"/>
      <c r="L299" s="47"/>
      <c r="M299" s="47"/>
      <c r="N299" s="47"/>
    </row>
    <row r="300" spans="1:15" x14ac:dyDescent="0.2">
      <c r="A300" s="52" t="s">
        <v>248</v>
      </c>
      <c r="B300" s="47">
        <v>27846.31</v>
      </c>
      <c r="C300" s="47">
        <v>29428.49</v>
      </c>
      <c r="D300" s="47">
        <v>29147.58</v>
      </c>
      <c r="E300" s="47">
        <v>27828.33</v>
      </c>
      <c r="F300" s="47">
        <v>30748.52</v>
      </c>
      <c r="G300" s="47">
        <v>33920.660000000003</v>
      </c>
      <c r="H300" s="47">
        <v>27524.65</v>
      </c>
      <c r="I300" s="47">
        <v>29452.880000000001</v>
      </c>
      <c r="J300" s="47">
        <v>29652.17</v>
      </c>
      <c r="K300" s="84">
        <v>30530.67</v>
      </c>
      <c r="L300" s="47">
        <v>27515.58</v>
      </c>
      <c r="M300" s="47">
        <v>32386.58</v>
      </c>
      <c r="N300" s="47">
        <f t="shared" si="20"/>
        <v>355982.42000000004</v>
      </c>
    </row>
    <row r="301" spans="1:15" x14ac:dyDescent="0.2">
      <c r="A301" s="52"/>
      <c r="B301" s="47"/>
      <c r="C301" s="47"/>
      <c r="D301" s="47"/>
      <c r="E301" s="47"/>
      <c r="F301" s="47"/>
      <c r="G301" s="47"/>
      <c r="H301" s="47"/>
      <c r="J301" s="47"/>
      <c r="K301" s="84"/>
      <c r="L301" s="47"/>
      <c r="M301" s="47"/>
      <c r="N301" s="47"/>
    </row>
    <row r="302" spans="1:15" x14ac:dyDescent="0.2">
      <c r="A302" s="53" t="s">
        <v>249</v>
      </c>
      <c r="B302" s="54">
        <f>SUM(B291:B300)</f>
        <v>375287.22</v>
      </c>
      <c r="C302" s="54">
        <f t="shared" ref="C302:M302" si="22">SUM(C291:C300)</f>
        <v>393346.35</v>
      </c>
      <c r="D302" s="54">
        <f t="shared" si="22"/>
        <v>389591.74</v>
      </c>
      <c r="E302" s="54">
        <f t="shared" si="22"/>
        <v>371958.43000000005</v>
      </c>
      <c r="F302" s="54">
        <f t="shared" si="22"/>
        <v>410990.14</v>
      </c>
      <c r="G302" s="54">
        <f t="shared" si="22"/>
        <v>453389.57999999996</v>
      </c>
      <c r="H302" s="54">
        <f t="shared" si="22"/>
        <v>367899.37000000005</v>
      </c>
      <c r="I302" s="54">
        <f t="shared" si="22"/>
        <v>393672.36000000004</v>
      </c>
      <c r="J302" s="54">
        <f t="shared" si="22"/>
        <v>399624.99</v>
      </c>
      <c r="K302" s="54">
        <f t="shared" si="22"/>
        <v>408078.27000000008</v>
      </c>
      <c r="L302" s="54">
        <f t="shared" si="22"/>
        <v>367778.05</v>
      </c>
      <c r="M302" s="54">
        <f t="shared" si="22"/>
        <v>432884.69</v>
      </c>
      <c r="N302" s="54">
        <f t="shared" si="20"/>
        <v>4764501.1900000013</v>
      </c>
    </row>
    <row r="303" spans="1:15" ht="12.75" x14ac:dyDescent="0.2">
      <c r="A303" s="55"/>
      <c r="B303" s="1"/>
      <c r="C303" s="15"/>
      <c r="D303" s="47"/>
      <c r="E303" s="47"/>
      <c r="F303" s="47"/>
      <c r="H303" s="47"/>
      <c r="L303" s="15"/>
      <c r="M303" s="47"/>
      <c r="N303" s="47"/>
    </row>
    <row r="304" spans="1:15" x14ac:dyDescent="0.2">
      <c r="D304" s="47"/>
      <c r="E304" s="47"/>
      <c r="F304" s="47"/>
      <c r="H304" s="47"/>
      <c r="L304" s="47"/>
      <c r="M304" s="47"/>
      <c r="N304" s="47"/>
    </row>
    <row r="305" spans="2:15" x14ac:dyDescent="0.2">
      <c r="B305" s="47"/>
      <c r="C305" s="47"/>
      <c r="D305" s="47"/>
      <c r="E305" s="47"/>
      <c r="F305" s="47"/>
      <c r="G305" s="47"/>
      <c r="H305" s="47"/>
      <c r="J305" s="47"/>
      <c r="K305" s="47"/>
      <c r="L305" s="47"/>
      <c r="M305" s="47"/>
      <c r="N305" s="54"/>
      <c r="O305" s="47"/>
    </row>
    <row r="306" spans="2:15" x14ac:dyDescent="0.2">
      <c r="N306" s="47"/>
    </row>
    <row r="307" spans="2:15" x14ac:dyDescent="0.2">
      <c r="N307" s="47"/>
    </row>
    <row r="308" spans="2:15" x14ac:dyDescent="0.2">
      <c r="N308" s="58">
        <f>SUM(N5:N306)/2</f>
        <v>1331454281.8499994</v>
      </c>
    </row>
    <row r="309" spans="2:15" x14ac:dyDescent="0.2">
      <c r="N309" s="47"/>
    </row>
    <row r="310" spans="2:15" x14ac:dyDescent="0.2">
      <c r="N310" s="47"/>
    </row>
    <row r="311" spans="2:15" x14ac:dyDescent="0.2">
      <c r="N311" s="47"/>
    </row>
    <row r="312" spans="2:15" x14ac:dyDescent="0.2">
      <c r="N312" s="47"/>
    </row>
    <row r="313" spans="2:15" x14ac:dyDescent="0.2">
      <c r="O313" s="47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B29" sqref="B29"/>
    </sheetView>
  </sheetViews>
  <sheetFormatPr defaultRowHeight="12.75" x14ac:dyDescent="0.2"/>
  <cols>
    <col min="1" max="1" width="39.140625" style="15" customWidth="1"/>
    <col min="2" max="13" width="14" style="15" bestFit="1" customWidth="1"/>
    <col min="14" max="14" width="15" style="15" bestFit="1" customWidth="1"/>
    <col min="15" max="256" width="9.140625" style="15"/>
    <col min="257" max="257" width="39.140625" style="15" customWidth="1"/>
    <col min="258" max="269" width="14" style="15" bestFit="1" customWidth="1"/>
    <col min="270" max="270" width="15" style="15" bestFit="1" customWidth="1"/>
    <col min="271" max="512" width="9.140625" style="15"/>
    <col min="513" max="513" width="39.140625" style="15" customWidth="1"/>
    <col min="514" max="525" width="14" style="15" bestFit="1" customWidth="1"/>
    <col min="526" max="526" width="15" style="15" bestFit="1" customWidth="1"/>
    <col min="527" max="768" width="9.140625" style="15"/>
    <col min="769" max="769" width="39.140625" style="15" customWidth="1"/>
    <col min="770" max="781" width="14" style="15" bestFit="1" customWidth="1"/>
    <col min="782" max="782" width="15" style="15" bestFit="1" customWidth="1"/>
    <col min="783" max="1024" width="9.140625" style="15"/>
    <col min="1025" max="1025" width="39.140625" style="15" customWidth="1"/>
    <col min="1026" max="1037" width="14" style="15" bestFit="1" customWidth="1"/>
    <col min="1038" max="1038" width="15" style="15" bestFit="1" customWidth="1"/>
    <col min="1039" max="1280" width="9.140625" style="15"/>
    <col min="1281" max="1281" width="39.140625" style="15" customWidth="1"/>
    <col min="1282" max="1293" width="14" style="15" bestFit="1" customWidth="1"/>
    <col min="1294" max="1294" width="15" style="15" bestFit="1" customWidth="1"/>
    <col min="1295" max="1536" width="9.140625" style="15"/>
    <col min="1537" max="1537" width="39.140625" style="15" customWidth="1"/>
    <col min="1538" max="1549" width="14" style="15" bestFit="1" customWidth="1"/>
    <col min="1550" max="1550" width="15" style="15" bestFit="1" customWidth="1"/>
    <col min="1551" max="1792" width="9.140625" style="15"/>
    <col min="1793" max="1793" width="39.140625" style="15" customWidth="1"/>
    <col min="1794" max="1805" width="14" style="15" bestFit="1" customWidth="1"/>
    <col min="1806" max="1806" width="15" style="15" bestFit="1" customWidth="1"/>
    <col min="1807" max="2048" width="9.140625" style="15"/>
    <col min="2049" max="2049" width="39.140625" style="15" customWidth="1"/>
    <col min="2050" max="2061" width="14" style="15" bestFit="1" customWidth="1"/>
    <col min="2062" max="2062" width="15" style="15" bestFit="1" customWidth="1"/>
    <col min="2063" max="2304" width="9.140625" style="15"/>
    <col min="2305" max="2305" width="39.140625" style="15" customWidth="1"/>
    <col min="2306" max="2317" width="14" style="15" bestFit="1" customWidth="1"/>
    <col min="2318" max="2318" width="15" style="15" bestFit="1" customWidth="1"/>
    <col min="2319" max="2560" width="9.140625" style="15"/>
    <col min="2561" max="2561" width="39.140625" style="15" customWidth="1"/>
    <col min="2562" max="2573" width="14" style="15" bestFit="1" customWidth="1"/>
    <col min="2574" max="2574" width="15" style="15" bestFit="1" customWidth="1"/>
    <col min="2575" max="2816" width="9.140625" style="15"/>
    <col min="2817" max="2817" width="39.140625" style="15" customWidth="1"/>
    <col min="2818" max="2829" width="14" style="15" bestFit="1" customWidth="1"/>
    <col min="2830" max="2830" width="15" style="15" bestFit="1" customWidth="1"/>
    <col min="2831" max="3072" width="9.140625" style="15"/>
    <col min="3073" max="3073" width="39.140625" style="15" customWidth="1"/>
    <col min="3074" max="3085" width="14" style="15" bestFit="1" customWidth="1"/>
    <col min="3086" max="3086" width="15" style="15" bestFit="1" customWidth="1"/>
    <col min="3087" max="3328" width="9.140625" style="15"/>
    <col min="3329" max="3329" width="39.140625" style="15" customWidth="1"/>
    <col min="3330" max="3341" width="14" style="15" bestFit="1" customWidth="1"/>
    <col min="3342" max="3342" width="15" style="15" bestFit="1" customWidth="1"/>
    <col min="3343" max="3584" width="9.140625" style="15"/>
    <col min="3585" max="3585" width="39.140625" style="15" customWidth="1"/>
    <col min="3586" max="3597" width="14" style="15" bestFit="1" customWidth="1"/>
    <col min="3598" max="3598" width="15" style="15" bestFit="1" customWidth="1"/>
    <col min="3599" max="3840" width="9.140625" style="15"/>
    <col min="3841" max="3841" width="39.140625" style="15" customWidth="1"/>
    <col min="3842" max="3853" width="14" style="15" bestFit="1" customWidth="1"/>
    <col min="3854" max="3854" width="15" style="15" bestFit="1" customWidth="1"/>
    <col min="3855" max="4096" width="9.140625" style="15"/>
    <col min="4097" max="4097" width="39.140625" style="15" customWidth="1"/>
    <col min="4098" max="4109" width="14" style="15" bestFit="1" customWidth="1"/>
    <col min="4110" max="4110" width="15" style="15" bestFit="1" customWidth="1"/>
    <col min="4111" max="4352" width="9.140625" style="15"/>
    <col min="4353" max="4353" width="39.140625" style="15" customWidth="1"/>
    <col min="4354" max="4365" width="14" style="15" bestFit="1" customWidth="1"/>
    <col min="4366" max="4366" width="15" style="15" bestFit="1" customWidth="1"/>
    <col min="4367" max="4608" width="9.140625" style="15"/>
    <col min="4609" max="4609" width="39.140625" style="15" customWidth="1"/>
    <col min="4610" max="4621" width="14" style="15" bestFit="1" customWidth="1"/>
    <col min="4622" max="4622" width="15" style="15" bestFit="1" customWidth="1"/>
    <col min="4623" max="4864" width="9.140625" style="15"/>
    <col min="4865" max="4865" width="39.140625" style="15" customWidth="1"/>
    <col min="4866" max="4877" width="14" style="15" bestFit="1" customWidth="1"/>
    <col min="4878" max="4878" width="15" style="15" bestFit="1" customWidth="1"/>
    <col min="4879" max="5120" width="9.140625" style="15"/>
    <col min="5121" max="5121" width="39.140625" style="15" customWidth="1"/>
    <col min="5122" max="5133" width="14" style="15" bestFit="1" customWidth="1"/>
    <col min="5134" max="5134" width="15" style="15" bestFit="1" customWidth="1"/>
    <col min="5135" max="5376" width="9.140625" style="15"/>
    <col min="5377" max="5377" width="39.140625" style="15" customWidth="1"/>
    <col min="5378" max="5389" width="14" style="15" bestFit="1" customWidth="1"/>
    <col min="5390" max="5390" width="15" style="15" bestFit="1" customWidth="1"/>
    <col min="5391" max="5632" width="9.140625" style="15"/>
    <col min="5633" max="5633" width="39.140625" style="15" customWidth="1"/>
    <col min="5634" max="5645" width="14" style="15" bestFit="1" customWidth="1"/>
    <col min="5646" max="5646" width="15" style="15" bestFit="1" customWidth="1"/>
    <col min="5647" max="5888" width="9.140625" style="15"/>
    <col min="5889" max="5889" width="39.140625" style="15" customWidth="1"/>
    <col min="5890" max="5901" width="14" style="15" bestFit="1" customWidth="1"/>
    <col min="5902" max="5902" width="15" style="15" bestFit="1" customWidth="1"/>
    <col min="5903" max="6144" width="9.140625" style="15"/>
    <col min="6145" max="6145" width="39.140625" style="15" customWidth="1"/>
    <col min="6146" max="6157" width="14" style="15" bestFit="1" customWidth="1"/>
    <col min="6158" max="6158" width="15" style="15" bestFit="1" customWidth="1"/>
    <col min="6159" max="6400" width="9.140625" style="15"/>
    <col min="6401" max="6401" width="39.140625" style="15" customWidth="1"/>
    <col min="6402" max="6413" width="14" style="15" bestFit="1" customWidth="1"/>
    <col min="6414" max="6414" width="15" style="15" bestFit="1" customWidth="1"/>
    <col min="6415" max="6656" width="9.140625" style="15"/>
    <col min="6657" max="6657" width="39.140625" style="15" customWidth="1"/>
    <col min="6658" max="6669" width="14" style="15" bestFit="1" customWidth="1"/>
    <col min="6670" max="6670" width="15" style="15" bestFit="1" customWidth="1"/>
    <col min="6671" max="6912" width="9.140625" style="15"/>
    <col min="6913" max="6913" width="39.140625" style="15" customWidth="1"/>
    <col min="6914" max="6925" width="14" style="15" bestFit="1" customWidth="1"/>
    <col min="6926" max="6926" width="15" style="15" bestFit="1" customWidth="1"/>
    <col min="6927" max="7168" width="9.140625" style="15"/>
    <col min="7169" max="7169" width="39.140625" style="15" customWidth="1"/>
    <col min="7170" max="7181" width="14" style="15" bestFit="1" customWidth="1"/>
    <col min="7182" max="7182" width="15" style="15" bestFit="1" customWidth="1"/>
    <col min="7183" max="7424" width="9.140625" style="15"/>
    <col min="7425" max="7425" width="39.140625" style="15" customWidth="1"/>
    <col min="7426" max="7437" width="14" style="15" bestFit="1" customWidth="1"/>
    <col min="7438" max="7438" width="15" style="15" bestFit="1" customWidth="1"/>
    <col min="7439" max="7680" width="9.140625" style="15"/>
    <col min="7681" max="7681" width="39.140625" style="15" customWidth="1"/>
    <col min="7682" max="7693" width="14" style="15" bestFit="1" customWidth="1"/>
    <col min="7694" max="7694" width="15" style="15" bestFit="1" customWidth="1"/>
    <col min="7695" max="7936" width="9.140625" style="15"/>
    <col min="7937" max="7937" width="39.140625" style="15" customWidth="1"/>
    <col min="7938" max="7949" width="14" style="15" bestFit="1" customWidth="1"/>
    <col min="7950" max="7950" width="15" style="15" bestFit="1" customWidth="1"/>
    <col min="7951" max="8192" width="9.140625" style="15"/>
    <col min="8193" max="8193" width="39.140625" style="15" customWidth="1"/>
    <col min="8194" max="8205" width="14" style="15" bestFit="1" customWidth="1"/>
    <col min="8206" max="8206" width="15" style="15" bestFit="1" customWidth="1"/>
    <col min="8207" max="8448" width="9.140625" style="15"/>
    <col min="8449" max="8449" width="39.140625" style="15" customWidth="1"/>
    <col min="8450" max="8461" width="14" style="15" bestFit="1" customWidth="1"/>
    <col min="8462" max="8462" width="15" style="15" bestFit="1" customWidth="1"/>
    <col min="8463" max="8704" width="9.140625" style="15"/>
    <col min="8705" max="8705" width="39.140625" style="15" customWidth="1"/>
    <col min="8706" max="8717" width="14" style="15" bestFit="1" customWidth="1"/>
    <col min="8718" max="8718" width="15" style="15" bestFit="1" customWidth="1"/>
    <col min="8719" max="8960" width="9.140625" style="15"/>
    <col min="8961" max="8961" width="39.140625" style="15" customWidth="1"/>
    <col min="8962" max="8973" width="14" style="15" bestFit="1" customWidth="1"/>
    <col min="8974" max="8974" width="15" style="15" bestFit="1" customWidth="1"/>
    <col min="8975" max="9216" width="9.140625" style="15"/>
    <col min="9217" max="9217" width="39.140625" style="15" customWidth="1"/>
    <col min="9218" max="9229" width="14" style="15" bestFit="1" customWidth="1"/>
    <col min="9230" max="9230" width="15" style="15" bestFit="1" customWidth="1"/>
    <col min="9231" max="9472" width="9.140625" style="15"/>
    <col min="9473" max="9473" width="39.140625" style="15" customWidth="1"/>
    <col min="9474" max="9485" width="14" style="15" bestFit="1" customWidth="1"/>
    <col min="9486" max="9486" width="15" style="15" bestFit="1" customWidth="1"/>
    <col min="9487" max="9728" width="9.140625" style="15"/>
    <col min="9729" max="9729" width="39.140625" style="15" customWidth="1"/>
    <col min="9730" max="9741" width="14" style="15" bestFit="1" customWidth="1"/>
    <col min="9742" max="9742" width="15" style="15" bestFit="1" customWidth="1"/>
    <col min="9743" max="9984" width="9.140625" style="15"/>
    <col min="9985" max="9985" width="39.140625" style="15" customWidth="1"/>
    <col min="9986" max="9997" width="14" style="15" bestFit="1" customWidth="1"/>
    <col min="9998" max="9998" width="15" style="15" bestFit="1" customWidth="1"/>
    <col min="9999" max="10240" width="9.140625" style="15"/>
    <col min="10241" max="10241" width="39.140625" style="15" customWidth="1"/>
    <col min="10242" max="10253" width="14" style="15" bestFit="1" customWidth="1"/>
    <col min="10254" max="10254" width="15" style="15" bestFit="1" customWidth="1"/>
    <col min="10255" max="10496" width="9.140625" style="15"/>
    <col min="10497" max="10497" width="39.140625" style="15" customWidth="1"/>
    <col min="10498" max="10509" width="14" style="15" bestFit="1" customWidth="1"/>
    <col min="10510" max="10510" width="15" style="15" bestFit="1" customWidth="1"/>
    <col min="10511" max="10752" width="9.140625" style="15"/>
    <col min="10753" max="10753" width="39.140625" style="15" customWidth="1"/>
    <col min="10754" max="10765" width="14" style="15" bestFit="1" customWidth="1"/>
    <col min="10766" max="10766" width="15" style="15" bestFit="1" customWidth="1"/>
    <col min="10767" max="11008" width="9.140625" style="15"/>
    <col min="11009" max="11009" width="39.140625" style="15" customWidth="1"/>
    <col min="11010" max="11021" width="14" style="15" bestFit="1" customWidth="1"/>
    <col min="11022" max="11022" width="15" style="15" bestFit="1" customWidth="1"/>
    <col min="11023" max="11264" width="9.140625" style="15"/>
    <col min="11265" max="11265" width="39.140625" style="15" customWidth="1"/>
    <col min="11266" max="11277" width="14" style="15" bestFit="1" customWidth="1"/>
    <col min="11278" max="11278" width="15" style="15" bestFit="1" customWidth="1"/>
    <col min="11279" max="11520" width="9.140625" style="15"/>
    <col min="11521" max="11521" width="39.140625" style="15" customWidth="1"/>
    <col min="11522" max="11533" width="14" style="15" bestFit="1" customWidth="1"/>
    <col min="11534" max="11534" width="15" style="15" bestFit="1" customWidth="1"/>
    <col min="11535" max="11776" width="9.140625" style="15"/>
    <col min="11777" max="11777" width="39.140625" style="15" customWidth="1"/>
    <col min="11778" max="11789" width="14" style="15" bestFit="1" customWidth="1"/>
    <col min="11790" max="11790" width="15" style="15" bestFit="1" customWidth="1"/>
    <col min="11791" max="12032" width="9.140625" style="15"/>
    <col min="12033" max="12033" width="39.140625" style="15" customWidth="1"/>
    <col min="12034" max="12045" width="14" style="15" bestFit="1" customWidth="1"/>
    <col min="12046" max="12046" width="15" style="15" bestFit="1" customWidth="1"/>
    <col min="12047" max="12288" width="9.140625" style="15"/>
    <col min="12289" max="12289" width="39.140625" style="15" customWidth="1"/>
    <col min="12290" max="12301" width="14" style="15" bestFit="1" customWidth="1"/>
    <col min="12302" max="12302" width="15" style="15" bestFit="1" customWidth="1"/>
    <col min="12303" max="12544" width="9.140625" style="15"/>
    <col min="12545" max="12545" width="39.140625" style="15" customWidth="1"/>
    <col min="12546" max="12557" width="14" style="15" bestFit="1" customWidth="1"/>
    <col min="12558" max="12558" width="15" style="15" bestFit="1" customWidth="1"/>
    <col min="12559" max="12800" width="9.140625" style="15"/>
    <col min="12801" max="12801" width="39.140625" style="15" customWidth="1"/>
    <col min="12802" max="12813" width="14" style="15" bestFit="1" customWidth="1"/>
    <col min="12814" max="12814" width="15" style="15" bestFit="1" customWidth="1"/>
    <col min="12815" max="13056" width="9.140625" style="15"/>
    <col min="13057" max="13057" width="39.140625" style="15" customWidth="1"/>
    <col min="13058" max="13069" width="14" style="15" bestFit="1" customWidth="1"/>
    <col min="13070" max="13070" width="15" style="15" bestFit="1" customWidth="1"/>
    <col min="13071" max="13312" width="9.140625" style="15"/>
    <col min="13313" max="13313" width="39.140625" style="15" customWidth="1"/>
    <col min="13314" max="13325" width="14" style="15" bestFit="1" customWidth="1"/>
    <col min="13326" max="13326" width="15" style="15" bestFit="1" customWidth="1"/>
    <col min="13327" max="13568" width="9.140625" style="15"/>
    <col min="13569" max="13569" width="39.140625" style="15" customWidth="1"/>
    <col min="13570" max="13581" width="14" style="15" bestFit="1" customWidth="1"/>
    <col min="13582" max="13582" width="15" style="15" bestFit="1" customWidth="1"/>
    <col min="13583" max="13824" width="9.140625" style="15"/>
    <col min="13825" max="13825" width="39.140625" style="15" customWidth="1"/>
    <col min="13826" max="13837" width="14" style="15" bestFit="1" customWidth="1"/>
    <col min="13838" max="13838" width="15" style="15" bestFit="1" customWidth="1"/>
    <col min="13839" max="14080" width="9.140625" style="15"/>
    <col min="14081" max="14081" width="39.140625" style="15" customWidth="1"/>
    <col min="14082" max="14093" width="14" style="15" bestFit="1" customWidth="1"/>
    <col min="14094" max="14094" width="15" style="15" bestFit="1" customWidth="1"/>
    <col min="14095" max="14336" width="9.140625" style="15"/>
    <col min="14337" max="14337" width="39.140625" style="15" customWidth="1"/>
    <col min="14338" max="14349" width="14" style="15" bestFit="1" customWidth="1"/>
    <col min="14350" max="14350" width="15" style="15" bestFit="1" customWidth="1"/>
    <col min="14351" max="14592" width="9.140625" style="15"/>
    <col min="14593" max="14593" width="39.140625" style="15" customWidth="1"/>
    <col min="14594" max="14605" width="14" style="15" bestFit="1" customWidth="1"/>
    <col min="14606" max="14606" width="15" style="15" bestFit="1" customWidth="1"/>
    <col min="14607" max="14848" width="9.140625" style="15"/>
    <col min="14849" max="14849" width="39.140625" style="15" customWidth="1"/>
    <col min="14850" max="14861" width="14" style="15" bestFit="1" customWidth="1"/>
    <col min="14862" max="14862" width="15" style="15" bestFit="1" customWidth="1"/>
    <col min="14863" max="15104" width="9.140625" style="15"/>
    <col min="15105" max="15105" width="39.140625" style="15" customWidth="1"/>
    <col min="15106" max="15117" width="14" style="15" bestFit="1" customWidth="1"/>
    <col min="15118" max="15118" width="15" style="15" bestFit="1" customWidth="1"/>
    <col min="15119" max="15360" width="9.140625" style="15"/>
    <col min="15361" max="15361" width="39.140625" style="15" customWidth="1"/>
    <col min="15362" max="15373" width="14" style="15" bestFit="1" customWidth="1"/>
    <col min="15374" max="15374" width="15" style="15" bestFit="1" customWidth="1"/>
    <col min="15375" max="15616" width="9.140625" style="15"/>
    <col min="15617" max="15617" width="39.140625" style="15" customWidth="1"/>
    <col min="15618" max="15629" width="14" style="15" bestFit="1" customWidth="1"/>
    <col min="15630" max="15630" width="15" style="15" bestFit="1" customWidth="1"/>
    <col min="15631" max="15872" width="9.140625" style="15"/>
    <col min="15873" max="15873" width="39.140625" style="15" customWidth="1"/>
    <col min="15874" max="15885" width="14" style="15" bestFit="1" customWidth="1"/>
    <col min="15886" max="15886" width="15" style="15" bestFit="1" customWidth="1"/>
    <col min="15887" max="16128" width="9.140625" style="15"/>
    <col min="16129" max="16129" width="39.140625" style="15" customWidth="1"/>
    <col min="16130" max="16141" width="14" style="15" bestFit="1" customWidth="1"/>
    <col min="16142" max="16142" width="15" style="15" bestFit="1" customWidth="1"/>
    <col min="16143" max="16384" width="9.140625" style="15"/>
  </cols>
  <sheetData>
    <row r="1" spans="1:14" s="33" customFormat="1" x14ac:dyDescent="0.2"/>
    <row r="2" spans="1:14" s="33" customFormat="1" x14ac:dyDescent="0.2"/>
    <row r="3" spans="1:14" s="33" customFormat="1" ht="18" x14ac:dyDescent="0.25">
      <c r="A3" s="59" t="s">
        <v>262</v>
      </c>
    </row>
    <row r="4" spans="1:14" s="33" customFormat="1" x14ac:dyDescent="0.2"/>
    <row r="5" spans="1:14" s="33" customFormat="1" x14ac:dyDescent="0.2"/>
    <row r="6" spans="1:14" s="61" customFormat="1" ht="12" x14ac:dyDescent="0.2">
      <c r="A6" s="60" t="s">
        <v>64</v>
      </c>
      <c r="B6" s="60" t="s">
        <v>27</v>
      </c>
      <c r="C6" s="60" t="s">
        <v>28</v>
      </c>
      <c r="D6" s="60" t="s">
        <v>29</v>
      </c>
      <c r="E6" s="60" t="s">
        <v>30</v>
      </c>
      <c r="F6" s="60" t="s">
        <v>31</v>
      </c>
      <c r="G6" s="60" t="s">
        <v>32</v>
      </c>
      <c r="H6" s="60" t="s">
        <v>33</v>
      </c>
      <c r="I6" s="60" t="s">
        <v>34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9</v>
      </c>
    </row>
    <row r="7" spans="1:14" s="33" customFormat="1" x14ac:dyDescent="0.2">
      <c r="A7" s="62" t="s">
        <v>230</v>
      </c>
    </row>
    <row r="8" spans="1:14" s="33" customFormat="1" x14ac:dyDescent="0.2">
      <c r="A8" s="63" t="s">
        <v>250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3" customFormat="1" x14ac:dyDescent="0.2">
      <c r="A9" s="6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62" t="s">
        <v>105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3" t="s">
        <v>231</v>
      </c>
      <c r="B11" s="1">
        <v>10995.33</v>
      </c>
      <c r="C11" s="1">
        <v>10995.33</v>
      </c>
      <c r="D11" s="1">
        <v>10995.33</v>
      </c>
      <c r="E11" s="1">
        <v>10995.33</v>
      </c>
      <c r="F11" s="1">
        <v>10995.33</v>
      </c>
      <c r="G11" s="1">
        <v>10995.33</v>
      </c>
      <c r="H11" s="1">
        <v>10995.33</v>
      </c>
      <c r="I11" s="1">
        <v>10995.33</v>
      </c>
      <c r="J11" s="1">
        <v>10995.33</v>
      </c>
      <c r="K11" s="1">
        <v>10995.33</v>
      </c>
      <c r="L11" s="1">
        <v>10995.33</v>
      </c>
      <c r="M11" s="1">
        <v>10995.33</v>
      </c>
      <c r="N11" s="1">
        <f>SUM(B11:M11)</f>
        <v>131943.96</v>
      </c>
    </row>
    <row r="12" spans="1:14" x14ac:dyDescent="0.2">
      <c r="A12" s="63" t="s">
        <v>232</v>
      </c>
      <c r="B12" s="1">
        <v>5324.45</v>
      </c>
      <c r="C12" s="1">
        <v>5324.45</v>
      </c>
      <c r="D12" s="1">
        <v>5324.45</v>
      </c>
      <c r="E12" s="1">
        <v>5324.45</v>
      </c>
      <c r="F12" s="1">
        <v>5324.45</v>
      </c>
      <c r="G12" s="1">
        <v>5324.45</v>
      </c>
      <c r="H12" s="1">
        <v>5324.45</v>
      </c>
      <c r="I12" s="1">
        <v>5324.45</v>
      </c>
      <c r="J12" s="1">
        <v>5324.45</v>
      </c>
      <c r="K12" s="1">
        <v>5324.45</v>
      </c>
      <c r="L12" s="1">
        <v>5324.45</v>
      </c>
      <c r="M12" s="1">
        <v>5324.45</v>
      </c>
      <c r="N12" s="1">
        <f t="shared" ref="N12:N27" si="0">SUM(B12:M12)</f>
        <v>63893.399999999987</v>
      </c>
    </row>
    <row r="13" spans="1:14" x14ac:dyDescent="0.2">
      <c r="A13" s="63" t="s">
        <v>233</v>
      </c>
      <c r="B13" s="1">
        <v>752.46</v>
      </c>
      <c r="C13" s="1">
        <v>752.46</v>
      </c>
      <c r="D13" s="1">
        <v>752.46</v>
      </c>
      <c r="E13" s="1">
        <v>752.46</v>
      </c>
      <c r="F13" s="1">
        <v>752.46</v>
      </c>
      <c r="G13" s="1">
        <v>752.46</v>
      </c>
      <c r="H13" s="1">
        <v>752.46</v>
      </c>
      <c r="I13" s="1">
        <v>752.46</v>
      </c>
      <c r="J13" s="1">
        <v>752.46</v>
      </c>
      <c r="K13" s="1">
        <v>752.46</v>
      </c>
      <c r="L13" s="1">
        <v>752.46</v>
      </c>
      <c r="M13" s="1">
        <v>752.46</v>
      </c>
      <c r="N13" s="1">
        <f t="shared" si="0"/>
        <v>9029.52</v>
      </c>
    </row>
    <row r="14" spans="1:14" x14ac:dyDescent="0.2">
      <c r="A14" s="6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2">
      <c r="A15" s="62" t="s">
        <v>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2">
      <c r="A16" s="63" t="s">
        <v>234</v>
      </c>
      <c r="B16" s="1">
        <v>7877468.2300000004</v>
      </c>
      <c r="C16" s="1">
        <v>7982784.2199999997</v>
      </c>
      <c r="D16" s="1">
        <v>8169384.2700000005</v>
      </c>
      <c r="E16" s="1">
        <v>7840955.9500000002</v>
      </c>
      <c r="F16" s="1">
        <v>7396309.2700000005</v>
      </c>
      <c r="G16" s="1">
        <v>9183274.2300000023</v>
      </c>
      <c r="H16" s="1">
        <v>6951182.5800000001</v>
      </c>
      <c r="I16" s="1">
        <v>7216963.5300000003</v>
      </c>
      <c r="J16" s="1">
        <v>8314275.1100000003</v>
      </c>
      <c r="K16" s="1">
        <v>7821101.5300000003</v>
      </c>
      <c r="L16" s="1">
        <v>7854796.5</v>
      </c>
      <c r="M16" s="1">
        <v>8996807.8000000007</v>
      </c>
      <c r="N16" s="1">
        <f t="shared" si="0"/>
        <v>95605303.219999999</v>
      </c>
    </row>
    <row r="17" spans="1:14" x14ac:dyDescent="0.2">
      <c r="A17" s="6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2">
      <c r="A18" s="63" t="s">
        <v>235</v>
      </c>
      <c r="B18" s="1">
        <v>4622582.46</v>
      </c>
      <c r="C18" s="1">
        <v>4693774.57</v>
      </c>
      <c r="D18" s="1">
        <v>4822124.72</v>
      </c>
      <c r="E18" s="1">
        <v>4598998.72</v>
      </c>
      <c r="F18" s="1">
        <v>4308601.83</v>
      </c>
      <c r="G18" s="1">
        <v>5499251.2599999998</v>
      </c>
      <c r="H18" s="1">
        <v>4049300.38</v>
      </c>
      <c r="I18" s="84">
        <v>4204126.83</v>
      </c>
      <c r="J18" s="1">
        <v>4843348.16</v>
      </c>
      <c r="K18" s="1">
        <v>4578877.41</v>
      </c>
      <c r="L18" s="1">
        <v>4608401.6399999997</v>
      </c>
      <c r="M18" s="1">
        <v>5384255.5899999999</v>
      </c>
      <c r="N18" s="1">
        <f t="shared" si="0"/>
        <v>56213643.569999993</v>
      </c>
    </row>
    <row r="19" spans="1:14" x14ac:dyDescent="0.2">
      <c r="A19" s="63" t="s">
        <v>236</v>
      </c>
      <c r="B19" s="1">
        <v>1869070.68</v>
      </c>
      <c r="C19" s="1">
        <v>1895714.47</v>
      </c>
      <c r="D19" s="1">
        <v>1942109.66</v>
      </c>
      <c r="E19" s="1">
        <v>1859429.97</v>
      </c>
      <c r="F19" s="1">
        <v>1749330.67</v>
      </c>
      <c r="G19" s="1">
        <v>2195512.2400000002</v>
      </c>
      <c r="H19" s="1">
        <v>1644051.97</v>
      </c>
      <c r="I19" s="84">
        <v>1706912.89</v>
      </c>
      <c r="J19" s="1">
        <v>1966442.43</v>
      </c>
      <c r="K19" s="1">
        <v>1853388.67</v>
      </c>
      <c r="L19" s="1">
        <v>1862914.23</v>
      </c>
      <c r="M19" s="1">
        <v>2150408.14</v>
      </c>
      <c r="N19" s="1">
        <f t="shared" si="0"/>
        <v>22695286.02</v>
      </c>
    </row>
    <row r="20" spans="1:14" x14ac:dyDescent="0.2">
      <c r="A20" s="6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</row>
    <row r="21" spans="1:14" x14ac:dyDescent="0.2">
      <c r="A21" s="62" t="s">
        <v>66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2">
      <c r="A22" s="63" t="s">
        <v>67</v>
      </c>
      <c r="B22" s="1">
        <v>15056.37</v>
      </c>
      <c r="C22" s="1">
        <v>15308.91</v>
      </c>
      <c r="D22" s="1">
        <v>15748.95</v>
      </c>
      <c r="E22" s="1">
        <v>14965.14</v>
      </c>
      <c r="F22" s="1">
        <v>13964.12</v>
      </c>
      <c r="G22" s="1">
        <v>18108.490000000002</v>
      </c>
      <c r="H22" s="1">
        <v>13123.73</v>
      </c>
      <c r="I22" s="1">
        <v>13625.52</v>
      </c>
      <c r="J22" s="1">
        <v>15697.23</v>
      </c>
      <c r="K22" s="1">
        <v>14883.61</v>
      </c>
      <c r="L22" s="1">
        <v>14998.17</v>
      </c>
      <c r="M22" s="1">
        <v>17723.64</v>
      </c>
      <c r="N22" s="1">
        <f t="shared" si="0"/>
        <v>183203.88</v>
      </c>
    </row>
    <row r="23" spans="1:14" x14ac:dyDescent="0.2">
      <c r="A23" s="63" t="s">
        <v>237</v>
      </c>
      <c r="B23" s="47">
        <v>102931.57</v>
      </c>
      <c r="C23" s="1">
        <v>104502.34</v>
      </c>
      <c r="D23" s="1">
        <v>107239.32</v>
      </c>
      <c r="E23" s="1">
        <v>102364.08</v>
      </c>
      <c r="F23" s="1">
        <v>95988.85</v>
      </c>
      <c r="G23" s="1">
        <v>122064.49</v>
      </c>
      <c r="H23" s="1">
        <v>90212.02</v>
      </c>
      <c r="I23" s="47">
        <v>93661.31</v>
      </c>
      <c r="J23" s="1">
        <v>107902.15</v>
      </c>
      <c r="K23" s="1">
        <v>101941.53</v>
      </c>
      <c r="L23" s="1">
        <v>102569.53</v>
      </c>
      <c r="M23" s="1">
        <v>119521.73</v>
      </c>
      <c r="N23" s="1">
        <f t="shared" si="0"/>
        <v>1250898.92</v>
      </c>
    </row>
    <row r="24" spans="1:14" x14ac:dyDescent="0.2">
      <c r="A24" s="63" t="s">
        <v>238</v>
      </c>
      <c r="B24" s="1">
        <v>284037.94</v>
      </c>
      <c r="C24" s="1">
        <v>288339.89</v>
      </c>
      <c r="D24" s="1">
        <v>295835.78000000003</v>
      </c>
      <c r="E24" s="1">
        <v>282483.73</v>
      </c>
      <c r="F24" s="1">
        <v>264989.34000000003</v>
      </c>
      <c r="G24" s="1">
        <v>336472.4</v>
      </c>
      <c r="H24" s="1">
        <v>249041.68</v>
      </c>
      <c r="I24" s="47">
        <v>258563.88</v>
      </c>
      <c r="J24" s="1">
        <v>297877.52</v>
      </c>
      <c r="K24" s="1">
        <v>281345.94</v>
      </c>
      <c r="L24" s="1">
        <v>283046.40999999997</v>
      </c>
      <c r="M24" s="1">
        <v>329474.17</v>
      </c>
      <c r="N24" s="1">
        <f t="shared" si="0"/>
        <v>3451508.68</v>
      </c>
    </row>
    <row r="25" spans="1:14" x14ac:dyDescent="0.2">
      <c r="A25" s="63" t="s">
        <v>239</v>
      </c>
      <c r="B25" s="1">
        <v>22748.71</v>
      </c>
      <c r="C25" s="1">
        <v>22922.99</v>
      </c>
      <c r="D25" s="1">
        <v>23120.46</v>
      </c>
      <c r="E25" s="1">
        <v>22633.01</v>
      </c>
      <c r="F25" s="1">
        <v>21796.57</v>
      </c>
      <c r="G25" s="1">
        <v>24741.57</v>
      </c>
      <c r="H25" s="1">
        <v>20484.8</v>
      </c>
      <c r="I25" s="47">
        <v>21268.04</v>
      </c>
      <c r="J25" s="1">
        <v>24104.01</v>
      </c>
      <c r="K25" s="1">
        <v>22669.56</v>
      </c>
      <c r="L25" s="1">
        <v>22653.55</v>
      </c>
      <c r="M25" s="1">
        <v>24348.52</v>
      </c>
      <c r="N25" s="1">
        <f t="shared" si="0"/>
        <v>273491.78999999998</v>
      </c>
    </row>
    <row r="26" spans="1:14" x14ac:dyDescent="0.2">
      <c r="A26" s="63" t="s">
        <v>68</v>
      </c>
      <c r="B26" s="1">
        <v>118229.85</v>
      </c>
      <c r="C26" s="1">
        <v>120349.46</v>
      </c>
      <c r="D26" s="1">
        <v>124042.74</v>
      </c>
      <c r="E26" s="1">
        <v>117464.08</v>
      </c>
      <c r="F26" s="1">
        <v>109193.08</v>
      </c>
      <c r="G26" s="1">
        <v>143716.1</v>
      </c>
      <c r="H26" s="1">
        <v>102621.59</v>
      </c>
      <c r="I26" s="1">
        <v>106545.36</v>
      </c>
      <c r="J26" s="1">
        <v>122745.17</v>
      </c>
      <c r="K26" s="1">
        <v>116705.61</v>
      </c>
      <c r="L26" s="1">
        <v>117741.32</v>
      </c>
      <c r="M26" s="1">
        <v>140616.63</v>
      </c>
      <c r="N26" s="1">
        <f t="shared" si="0"/>
        <v>1439970.9900000002</v>
      </c>
    </row>
    <row r="27" spans="1:14" x14ac:dyDescent="0.2">
      <c r="A27" s="63" t="s">
        <v>240</v>
      </c>
      <c r="B27" s="19">
        <v>486624.34</v>
      </c>
      <c r="C27" s="19">
        <v>489975.84</v>
      </c>
      <c r="D27" s="19">
        <v>495921.83</v>
      </c>
      <c r="E27" s="19">
        <v>485466.25</v>
      </c>
      <c r="F27" s="19">
        <v>467525.04</v>
      </c>
      <c r="G27" s="19">
        <v>532045.21</v>
      </c>
      <c r="H27" s="19">
        <v>439388.32</v>
      </c>
      <c r="I27" s="19">
        <v>456188.49</v>
      </c>
      <c r="J27" s="19">
        <v>525947.94999999995</v>
      </c>
      <c r="K27" s="19">
        <v>487017.27</v>
      </c>
      <c r="L27" s="19">
        <v>485906.87</v>
      </c>
      <c r="M27" s="19">
        <v>522263.03</v>
      </c>
      <c r="N27" s="19">
        <f t="shared" si="0"/>
        <v>5874270.4399999995</v>
      </c>
    </row>
    <row r="28" spans="1:14" x14ac:dyDescent="0.2">
      <c r="A28" s="6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64" t="s">
        <v>241</v>
      </c>
      <c r="B29" s="1">
        <f>SUM(B11:B28)</f>
        <v>15415822.389999999</v>
      </c>
      <c r="C29" s="1">
        <f t="shared" ref="C29:N29" si="1">SUM(C11:C28)</f>
        <v>15630744.930000003</v>
      </c>
      <c r="D29" s="1">
        <f>SUM(D11:D27)</f>
        <v>16012599.970000001</v>
      </c>
      <c r="E29" s="1">
        <f t="shared" si="1"/>
        <v>15341833.170000002</v>
      </c>
      <c r="F29" s="1">
        <f t="shared" si="1"/>
        <v>14444771.009999998</v>
      </c>
      <c r="G29" s="1">
        <f t="shared" si="1"/>
        <v>18072258.23</v>
      </c>
      <c r="H29" s="1">
        <f t="shared" si="1"/>
        <v>13576479.310000001</v>
      </c>
      <c r="I29" s="1">
        <f t="shared" si="1"/>
        <v>14094928.090000002</v>
      </c>
      <c r="J29" s="1">
        <f t="shared" si="1"/>
        <v>16235411.970000001</v>
      </c>
      <c r="K29" s="1">
        <f t="shared" si="1"/>
        <v>15295003.369999997</v>
      </c>
      <c r="L29" s="1">
        <f t="shared" si="1"/>
        <v>15370100.459999999</v>
      </c>
      <c r="M29" s="1">
        <f t="shared" si="1"/>
        <v>17702491.490000002</v>
      </c>
      <c r="N29" s="1">
        <f t="shared" si="1"/>
        <v>187192444.38999999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5" t="s">
        <v>251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White Pine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Pelham</cp:lastModifiedBy>
  <cp:lastPrinted>2015-03-27T16:17:29Z</cp:lastPrinted>
  <dcterms:created xsi:type="dcterms:W3CDTF">2014-09-26T18:28:29Z</dcterms:created>
  <dcterms:modified xsi:type="dcterms:W3CDTF">2017-01-04T23:54:10Z</dcterms:modified>
</cp:coreProperties>
</file>