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iv - Adm Svc\Distribution &amp; Statistics\LCB Roll Documents\FY 25\02. August Roll Documents\"/>
    </mc:Choice>
  </mc:AlternateContent>
  <xr:revisionPtr revIDLastSave="0" documentId="13_ncr:1_{C1B9B3C1-DD6D-4505-920F-6479B7C30E30}" xr6:coauthVersionLast="47" xr6:coauthVersionMax="47" xr10:uidLastSave="{00000000-0000-0000-0000-000000000000}"/>
  <bookViews>
    <workbookView xWindow="-28920" yWindow="-120" windowWidth="29040" windowHeight="15720" tabRatio="766" firstSheet="1" activeTab="1" xr2:uid="{00000000-000D-0000-FFFF-FFFF00000000}"/>
  </bookViews>
  <sheets>
    <sheet name="SUMMARY" sheetId="4" r:id="rId1"/>
    <sheet name="BCCRT" sheetId="5" r:id="rId2"/>
    <sheet name="SCCRT" sheetId="6" r:id="rId3"/>
    <sheet name="CIG TAX" sheetId="7" r:id="rId4"/>
    <sheet name="LIQ TAX" sheetId="8" r:id="rId5"/>
    <sheet name="RPTT" sheetId="9" r:id="rId6"/>
    <sheet name="Gov't Services" sheetId="10" r:id="rId7"/>
    <sheet name="CTX DISTRIBUTION" sheetId="11" r:id="rId8"/>
    <sheet name="MONTHLY CL" sheetId="17" r:id="rId9"/>
    <sheet name="MONTHLY LY" sheetId="16" r:id="rId10"/>
    <sheet name="MONTHLY WA" sheetId="12" r:id="rId11"/>
    <sheet name="SCCRT In State" sheetId="14" r:id="rId12"/>
    <sheet name="SCCRT Out of State" sheetId="15" r:id="rId13"/>
  </sheets>
  <definedNames>
    <definedName name="_xlnm.Print_Area" localSheetId="1">BCCRT!$A$1:$N$39</definedName>
    <definedName name="_xlnm.Print_Area" localSheetId="8">'MONTHLY CL'!$A$1:$N$42</definedName>
    <definedName name="_xlnm.Print_Area" localSheetId="2">SCCRT!$A$1:$N$39</definedName>
    <definedName name="_xlnm.Print_Titles" localSheetId="7">'CTX DISTRIBUTION'!$1:$2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7" l="1"/>
  <c r="M32" i="16" l="1"/>
  <c r="L32" i="16"/>
  <c r="K32" i="16"/>
  <c r="J32" i="16"/>
  <c r="I32" i="16"/>
  <c r="H32" i="16"/>
  <c r="G32" i="16"/>
  <c r="F32" i="16"/>
  <c r="E32" i="16"/>
  <c r="D32" i="16"/>
  <c r="C32" i="16"/>
  <c r="B32" i="16"/>
  <c r="N31" i="16"/>
  <c r="N30" i="16"/>
  <c r="N29" i="16"/>
  <c r="N28" i="16"/>
  <c r="N27" i="16"/>
  <c r="N26" i="16"/>
  <c r="N25" i="16"/>
  <c r="N24" i="16"/>
  <c r="N21" i="16"/>
  <c r="N20" i="16"/>
  <c r="N18" i="16"/>
  <c r="N15" i="16"/>
  <c r="N14" i="16"/>
  <c r="N32" i="16" l="1"/>
  <c r="B35" i="7"/>
  <c r="M42" i="17" l="1"/>
  <c r="L42" i="17"/>
  <c r="K42" i="17"/>
  <c r="J42" i="17"/>
  <c r="I42" i="17"/>
  <c r="H42" i="17"/>
  <c r="G42" i="17"/>
  <c r="F42" i="17"/>
  <c r="E42" i="17"/>
  <c r="D42" i="17"/>
  <c r="C42" i="17"/>
  <c r="B42" i="17"/>
  <c r="N40" i="17"/>
  <c r="N39" i="17"/>
  <c r="N38" i="17"/>
  <c r="N37" i="17"/>
  <c r="N36" i="17"/>
  <c r="N35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19" i="17"/>
  <c r="N18" i="17"/>
  <c r="N17" i="17"/>
  <c r="N16" i="17"/>
  <c r="N15" i="17"/>
  <c r="N13" i="17"/>
  <c r="N11" i="17"/>
  <c r="N42" i="17" l="1"/>
  <c r="K29" i="12"/>
  <c r="J29" i="12"/>
  <c r="I29" i="12"/>
  <c r="N58" i="11"/>
  <c r="F24" i="6"/>
  <c r="N56" i="11" l="1"/>
  <c r="C47" i="8"/>
  <c r="N5" i="11" l="1"/>
  <c r="B24" i="5" l="1"/>
  <c r="N31" i="11"/>
  <c r="N201" i="11"/>
  <c r="N200" i="11"/>
  <c r="N198" i="11"/>
  <c r="N195" i="11"/>
  <c r="N194" i="11"/>
  <c r="N142" i="11"/>
  <c r="N117" i="11"/>
  <c r="N37" i="11"/>
  <c r="N21" i="11"/>
  <c r="N20" i="11"/>
  <c r="N15" i="11"/>
  <c r="N8" i="11"/>
  <c r="N6" i="10"/>
  <c r="N16" i="10"/>
  <c r="N21" i="9"/>
  <c r="N22" i="9"/>
  <c r="N16" i="9"/>
  <c r="I23" i="14" l="1"/>
  <c r="H47" i="8" l="1"/>
  <c r="C23" i="14" l="1"/>
  <c r="D23" i="14"/>
  <c r="E23" i="14"/>
  <c r="F23" i="14"/>
  <c r="G23" i="14"/>
  <c r="H23" i="14"/>
  <c r="J23" i="14"/>
  <c r="K23" i="14"/>
  <c r="L23" i="14"/>
  <c r="M23" i="14"/>
  <c r="B23" i="14"/>
  <c r="N34" i="7" l="1"/>
  <c r="C29" i="12" l="1"/>
  <c r="D29" i="12"/>
  <c r="B29" i="12"/>
  <c r="N34" i="8" l="1"/>
  <c r="C39" i="8" l="1"/>
  <c r="D39" i="8"/>
  <c r="E39" i="8"/>
  <c r="F39" i="8"/>
  <c r="G39" i="8"/>
  <c r="H39" i="8"/>
  <c r="I39" i="8"/>
  <c r="J39" i="8"/>
  <c r="K39" i="8"/>
  <c r="L39" i="8"/>
  <c r="M39" i="8"/>
  <c r="B39" i="8"/>
  <c r="H23" i="15" l="1"/>
  <c r="B23" i="15"/>
  <c r="N284" i="11" l="1"/>
  <c r="M23" i="15" l="1"/>
  <c r="L23" i="15"/>
  <c r="K23" i="15"/>
  <c r="J23" i="15"/>
  <c r="I23" i="15"/>
  <c r="G23" i="15"/>
  <c r="F23" i="15"/>
  <c r="E23" i="15"/>
  <c r="D23" i="15"/>
  <c r="C23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24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M29" i="12"/>
  <c r="L29" i="12"/>
  <c r="H29" i="12"/>
  <c r="G29" i="12"/>
  <c r="F29" i="12"/>
  <c r="E29" i="12"/>
  <c r="N27" i="12"/>
  <c r="N26" i="12"/>
  <c r="N25" i="12"/>
  <c r="N24" i="12"/>
  <c r="N23" i="12"/>
  <c r="N22" i="12"/>
  <c r="N19" i="12"/>
  <c r="N18" i="12"/>
  <c r="N16" i="12"/>
  <c r="N13" i="12"/>
  <c r="N12" i="12"/>
  <c r="N11" i="12"/>
  <c r="N300" i="11"/>
  <c r="N297" i="11"/>
  <c r="N296" i="11"/>
  <c r="N295" i="11"/>
  <c r="N293" i="11"/>
  <c r="N291" i="11"/>
  <c r="N285" i="11"/>
  <c r="N283" i="11"/>
  <c r="N282" i="11"/>
  <c r="N281" i="11"/>
  <c r="N280" i="11"/>
  <c r="N277" i="11"/>
  <c r="N276" i="11"/>
  <c r="N274" i="11"/>
  <c r="N271" i="11"/>
  <c r="N270" i="11"/>
  <c r="N269" i="11"/>
  <c r="N263" i="11"/>
  <c r="N260" i="11"/>
  <c r="N254" i="11"/>
  <c r="N251" i="11"/>
  <c r="N249" i="11"/>
  <c r="N243" i="11"/>
  <c r="N242" i="11"/>
  <c r="N241" i="11"/>
  <c r="N240" i="11"/>
  <c r="N238" i="11"/>
  <c r="N237" i="11"/>
  <c r="N234" i="11"/>
  <c r="N233" i="11"/>
  <c r="N232" i="11"/>
  <c r="N231" i="11"/>
  <c r="N230" i="11"/>
  <c r="N229" i="11"/>
  <c r="N228" i="11"/>
  <c r="N226" i="11"/>
  <c r="N220" i="11"/>
  <c r="N217" i="11"/>
  <c r="N211" i="11"/>
  <c r="N210" i="11"/>
  <c r="N209" i="11"/>
  <c r="N208" i="11"/>
  <c r="N207" i="11"/>
  <c r="N206" i="11"/>
  <c r="N205" i="11"/>
  <c r="N204" i="11"/>
  <c r="N188" i="11"/>
  <c r="N187" i="11"/>
  <c r="N186" i="11"/>
  <c r="N183" i="11"/>
  <c r="N182" i="11"/>
  <c r="N181" i="11"/>
  <c r="N179" i="11"/>
  <c r="N177" i="11"/>
  <c r="N171" i="11"/>
  <c r="N168" i="11"/>
  <c r="N167" i="11"/>
  <c r="N166" i="11"/>
  <c r="N164" i="11"/>
  <c r="N161" i="11"/>
  <c r="N155" i="11"/>
  <c r="N154" i="11"/>
  <c r="N153" i="11"/>
  <c r="N152" i="11"/>
  <c r="N151" i="11"/>
  <c r="N150" i="11"/>
  <c r="N149" i="11"/>
  <c r="N148" i="11"/>
  <c r="N147" i="11"/>
  <c r="N144" i="11"/>
  <c r="N136" i="11"/>
  <c r="N135" i="11"/>
  <c r="N132" i="11"/>
  <c r="N131" i="11"/>
  <c r="N129" i="11"/>
  <c r="N126" i="11"/>
  <c r="N120" i="11"/>
  <c r="N119" i="11"/>
  <c r="N111" i="11"/>
  <c r="N110" i="11"/>
  <c r="N109" i="11"/>
  <c r="N107" i="11"/>
  <c r="N106" i="11"/>
  <c r="N105" i="11"/>
  <c r="N104" i="11"/>
  <c r="N102" i="11"/>
  <c r="N99" i="11"/>
  <c r="N98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2" i="11"/>
  <c r="N71" i="11"/>
  <c r="N70" i="11"/>
  <c r="N68" i="11"/>
  <c r="N65" i="11"/>
  <c r="N64" i="11"/>
  <c r="N63" i="11"/>
  <c r="N62" i="11"/>
  <c r="N55" i="11"/>
  <c r="N54" i="11"/>
  <c r="N53" i="11"/>
  <c r="N52" i="11"/>
  <c r="N51" i="11"/>
  <c r="N48" i="11"/>
  <c r="N47" i="11"/>
  <c r="N46" i="11"/>
  <c r="N45" i="11"/>
  <c r="N44" i="11"/>
  <c r="N43" i="11"/>
  <c r="N42" i="11"/>
  <c r="N41" i="11"/>
  <c r="N40" i="11"/>
  <c r="N39" i="11"/>
  <c r="N38" i="11"/>
  <c r="N35" i="11"/>
  <c r="N34" i="11"/>
  <c r="N33" i="11"/>
  <c r="N32" i="11"/>
  <c r="N29" i="11"/>
  <c r="N27" i="11"/>
  <c r="N17" i="11"/>
  <c r="N9" i="11"/>
  <c r="M24" i="10"/>
  <c r="K24" i="10"/>
  <c r="J24" i="10"/>
  <c r="I24" i="10"/>
  <c r="H24" i="10"/>
  <c r="G24" i="10"/>
  <c r="F24" i="10"/>
  <c r="E24" i="10"/>
  <c r="D24" i="10"/>
  <c r="C24" i="10"/>
  <c r="B24" i="10"/>
  <c r="N22" i="10"/>
  <c r="N20" i="10"/>
  <c r="N19" i="10"/>
  <c r="N18" i="10"/>
  <c r="N17" i="10"/>
  <c r="N15" i="10"/>
  <c r="N14" i="10"/>
  <c r="N13" i="10"/>
  <c r="N12" i="10"/>
  <c r="N11" i="10"/>
  <c r="N10" i="10"/>
  <c r="N9" i="10"/>
  <c r="N8" i="10"/>
  <c r="N7" i="10"/>
  <c r="M24" i="9"/>
  <c r="L24" i="9"/>
  <c r="K24" i="9"/>
  <c r="J24" i="9"/>
  <c r="I24" i="9"/>
  <c r="H24" i="9"/>
  <c r="G24" i="9"/>
  <c r="F24" i="9"/>
  <c r="E24" i="9"/>
  <c r="D24" i="9"/>
  <c r="C24" i="9"/>
  <c r="B24" i="9"/>
  <c r="N20" i="9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M47" i="8"/>
  <c r="L47" i="8"/>
  <c r="K47" i="8"/>
  <c r="J47" i="8"/>
  <c r="I47" i="8"/>
  <c r="G47" i="8"/>
  <c r="F47" i="8"/>
  <c r="E47" i="8"/>
  <c r="D47" i="8"/>
  <c r="B47" i="8"/>
  <c r="N46" i="8"/>
  <c r="N45" i="8"/>
  <c r="N44" i="8"/>
  <c r="N43" i="8"/>
  <c r="N42" i="8"/>
  <c r="N38" i="8"/>
  <c r="N37" i="8"/>
  <c r="N36" i="8"/>
  <c r="N35" i="8"/>
  <c r="N31" i="8"/>
  <c r="N27" i="8"/>
  <c r="N26" i="8"/>
  <c r="M24" i="8"/>
  <c r="M29" i="8" s="1"/>
  <c r="L24" i="8"/>
  <c r="L29" i="8" s="1"/>
  <c r="K24" i="8"/>
  <c r="K29" i="8" s="1"/>
  <c r="J24" i="8"/>
  <c r="J29" i="8" s="1"/>
  <c r="I24" i="8"/>
  <c r="I29" i="8" s="1"/>
  <c r="H24" i="8"/>
  <c r="H29" i="8" s="1"/>
  <c r="G24" i="8"/>
  <c r="G29" i="8" s="1"/>
  <c r="F24" i="8"/>
  <c r="F29" i="8" s="1"/>
  <c r="E24" i="8"/>
  <c r="E29" i="8" s="1"/>
  <c r="D24" i="8"/>
  <c r="D29" i="8" s="1"/>
  <c r="C24" i="8"/>
  <c r="C29" i="8" s="1"/>
  <c r="B24" i="8"/>
  <c r="B29" i="8" s="1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37" i="7"/>
  <c r="N36" i="7"/>
  <c r="N35" i="7"/>
  <c r="N33" i="7"/>
  <c r="O33" i="7" s="1"/>
  <c r="N29" i="7"/>
  <c r="N27" i="7"/>
  <c r="N26" i="7"/>
  <c r="M24" i="7"/>
  <c r="M31" i="7" s="1"/>
  <c r="L24" i="7"/>
  <c r="L31" i="7" s="1"/>
  <c r="K24" i="7"/>
  <c r="K31" i="7" s="1"/>
  <c r="J24" i="7"/>
  <c r="J31" i="7" s="1"/>
  <c r="I24" i="7"/>
  <c r="I31" i="7" s="1"/>
  <c r="H24" i="7"/>
  <c r="H31" i="7" s="1"/>
  <c r="G24" i="7"/>
  <c r="G31" i="7" s="1"/>
  <c r="F24" i="7"/>
  <c r="F31" i="7" s="1"/>
  <c r="E24" i="7"/>
  <c r="E31" i="7" s="1"/>
  <c r="D24" i="7"/>
  <c r="D31" i="7" s="1"/>
  <c r="C24" i="7"/>
  <c r="C31" i="7" s="1"/>
  <c r="B24" i="7"/>
  <c r="B31" i="7" s="1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27" i="6"/>
  <c r="N26" i="6"/>
  <c r="M24" i="6"/>
  <c r="L24" i="6"/>
  <c r="K24" i="6"/>
  <c r="J24" i="6"/>
  <c r="I24" i="6"/>
  <c r="H24" i="6"/>
  <c r="G24" i="6"/>
  <c r="E24" i="6"/>
  <c r="D24" i="6"/>
  <c r="C24" i="6"/>
  <c r="B24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27" i="5"/>
  <c r="N26" i="5"/>
  <c r="M24" i="5"/>
  <c r="L24" i="5"/>
  <c r="K24" i="5"/>
  <c r="J24" i="5"/>
  <c r="I24" i="5"/>
  <c r="H24" i="5"/>
  <c r="G24" i="5"/>
  <c r="F24" i="5"/>
  <c r="E24" i="5"/>
  <c r="D24" i="5"/>
  <c r="C24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29" i="12" l="1"/>
  <c r="N39" i="8"/>
  <c r="N23" i="14"/>
  <c r="N24" i="9"/>
  <c r="N24" i="7"/>
  <c r="N31" i="7" s="1"/>
  <c r="N24" i="5"/>
  <c r="N28" i="5" s="1"/>
  <c r="N23" i="15"/>
  <c r="N47" i="8"/>
  <c r="N24" i="8"/>
  <c r="N29" i="8" s="1"/>
  <c r="N24" i="6"/>
  <c r="N28" i="6" s="1"/>
  <c r="N30" i="6" s="1"/>
  <c r="N11" i="11" l="1"/>
  <c r="N23" i="11"/>
  <c r="N94" i="11"/>
  <c r="N113" i="11"/>
  <c r="N122" i="11"/>
  <c r="N138" i="11"/>
  <c r="N157" i="11"/>
  <c r="N173" i="11"/>
  <c r="N190" i="11"/>
  <c r="N213" i="11"/>
  <c r="N222" i="11"/>
  <c r="N245" i="11"/>
  <c r="N256" i="11"/>
  <c r="N265" i="11"/>
  <c r="N287" i="11"/>
  <c r="N302" i="11"/>
  <c r="N308" i="11" l="1"/>
  <c r="N21" i="10"/>
  <c r="L24" i="10"/>
  <c r="N24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marih</author>
    <author>Kevin L. Williams</author>
    <author>Valued Gateway Client</author>
  </authors>
  <commentList>
    <comment ref="A2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Total Distribution - County column from cigarette stat report</t>
        </r>
      </text>
    </comment>
    <comment ref="A2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administrative costs" line from Totals column on cigarette stat report</t>
        </r>
      </text>
    </comment>
    <comment ref="A2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refunds" line from Totals column on cigarette stat report</t>
        </r>
      </text>
    </comment>
    <comment ref="N27" authorId="1" shapeId="0" xr:uid="{181B8949-0140-4D10-966E-AF1E6B0FD684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8/5/20 This number may differ from that reported in 606304 9620 due to refunds related to CIG Civil Penalties or Licenses</t>
        </r>
      </text>
    </comment>
    <comment ref="A29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"Total distribution" line from State column on cigarette stat report</t>
        </r>
      </text>
    </comment>
    <comment ref="A31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"Total receipts" line in Totals column on cigarette stat report</t>
        </r>
      </text>
    </comment>
    <comment ref="A33" authorId="2" shapeId="0" xr:uid="{00000000-0006-0000-0300-000006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use Dist. Summary 
</t>
        </r>
      </text>
    </comment>
    <comment ref="A34" authorId="1" shapeId="0" xr:uid="{5AAF6A3D-3AA6-46E8-8519-1B76580D8FAE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1/2/20 TAS Distribution Summary report for OTL
from BA 606304 9653 to 2361 3601; change created by SB81</t>
        </r>
      </text>
    </comment>
    <comment ref="A35" authorId="1" shapeId="0" xr:uid="{1D28F1A0-83AF-4FC1-BC3F-6F4CC547AAFD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07-05-23  Civil Penalties levied on CIG and OTP as reported by TAS Distribution Summary; OCP will need to be queried, researched and added in as it does not report to the TAS Distribution Summary</t>
        </r>
      </text>
    </comment>
    <comment ref="A36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total collections minus refunds</t>
        </r>
      </text>
    </comment>
    <comment ref="A37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From "Stamps sold" line in Totals column of cigarette stat report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  <author>Administrator</author>
  </authors>
  <commentList>
    <comment ref="A3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2-22-18 Comes from the TAS Monthly Balance report Current LQL Distributions - verify with Distribution report as July period may differ due to prior period futures distributing in the current period; then use Distribution report. This total is also at the bottom of the BWL TAS report.</t>
        </r>
      </text>
    </comment>
    <comment ref="A33" authorId="1" shapeId="0" xr:uid="{84A936D1-38F1-43A2-AD35-7545E07E5613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USE LIQ_Molmports BWL</t>
        </r>
      </text>
    </comment>
    <comment ref="A41" authorId="1" shapeId="0" xr:uid="{A0EF674C-4596-48A5-92D2-078074919888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USE LIQ_Molmports BWL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Pelham</author>
  </authors>
  <commentList>
    <comment ref="A1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Michael Pelham 3-27-17:</t>
        </r>
        <r>
          <rPr>
            <sz val="9"/>
            <color indexed="81"/>
            <rFont val="Tahoma"/>
            <family val="2"/>
          </rPr>
          <t xml:space="preserve">
LVUWB was removed from CTX distribution by the NTC in March 2017.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</authors>
  <commentList>
    <comment ref="A3" authorId="0" shapeId="0" xr:uid="{680C610B-ECFF-4DE5-971F-BCB6DCC1375B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9/30/19  This should come from the TAS Distribution report as it is comparing collections in each county, where previously we were using the CTX in-state totals which represent what is being reported as in-state, i.e. collections less STAR bond, or SCCR in-state available to distribute</t>
        </r>
      </text>
    </comment>
  </commentList>
</comments>
</file>

<file path=xl/sharedStrings.xml><?xml version="1.0" encoding="utf-8"?>
<sst xmlns="http://schemas.openxmlformats.org/spreadsheetml/2006/main" count="694" uniqueCount="277">
  <si>
    <t>CONSOLIDATED TAX DISTRIBUTION</t>
  </si>
  <si>
    <t>REVENUE SUMMARY BY COUNTY</t>
  </si>
  <si>
    <t>COUNTY</t>
  </si>
  <si>
    <t>BCCRT</t>
  </si>
  <si>
    <t>SCCRT</t>
  </si>
  <si>
    <t>CIGARETTE</t>
  </si>
  <si>
    <t>LIQUOR</t>
  </si>
  <si>
    <t>RPTT</t>
  </si>
  <si>
    <t>GST</t>
  </si>
  <si>
    <t>TOTAL</t>
  </si>
  <si>
    <t>CARSON CITY</t>
  </si>
  <si>
    <t>CHURCHILL</t>
  </si>
  <si>
    <t>CLARK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</si>
  <si>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</si>
  <si>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</si>
  <si>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</si>
  <si>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</si>
  <si>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</si>
  <si>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</si>
  <si>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</si>
  <si>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</si>
  <si>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</si>
  <si>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</si>
  <si>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</si>
  <si>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</si>
  <si>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WASHOE</t>
  </si>
  <si>
    <t>WHITE PINE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</si>
  <si>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</si>
  <si>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</si>
  <si>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</si>
  <si>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</si>
  <si>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</si>
  <si>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</si>
  <si>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</si>
  <si>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</si>
  <si>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</si>
  <si>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</si>
  <si>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</si>
  <si>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</si>
  <si>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DATE</t>
  </si>
  <si>
    <t>GENERAL FUND</t>
  </si>
  <si>
    <t>STAR BONDS</t>
  </si>
  <si>
    <t>Total</t>
  </si>
  <si>
    <t>Less Emergency Fund</t>
  </si>
  <si>
    <t>Gross Revenue Comparison</t>
  </si>
  <si>
    <t>ADMIN. FEES</t>
  </si>
  <si>
    <t>REFUNDS</t>
  </si>
  <si>
    <t>STATE SHARE</t>
  </si>
  <si>
    <t>TOTAL RECEIPTS</t>
  </si>
  <si>
    <t>ASSESSMENTS</t>
  </si>
  <si>
    <t>OTHER TOBACCO PROD.</t>
  </si>
  <si>
    <t>PACKAGES</t>
  </si>
  <si>
    <t>STATE GENERAL FUND</t>
  </si>
  <si>
    <t>LIQUOR PROGRAM ACCT</t>
  </si>
  <si>
    <t>TOTAL DISTRIBUTIONS</t>
  </si>
  <si>
    <t>LICENSE/CERT FEES</t>
  </si>
  <si>
    <t>BEER - GALLONS</t>
  </si>
  <si>
    <t>UNDER 14% - GALLONS</t>
  </si>
  <si>
    <t>14 - 22% - GALLONS</t>
  </si>
  <si>
    <t>OVER 22% - GALLONS</t>
  </si>
  <si>
    <t>ENTITY</t>
  </si>
  <si>
    <t>THE COUNTY OF CARSON CITY</t>
  </si>
  <si>
    <t>SPECIAL DISTRICTS</t>
  </si>
  <si>
    <t>CARSON-TRUCKEE WATER CONSERVANCY</t>
  </si>
  <si>
    <t>SIERRA FOREST FIRE PROTECTION</t>
  </si>
  <si>
    <t>TOTAL CARSON CITY</t>
  </si>
  <si>
    <t xml:space="preserve">THE COUNTY OF CHURCHILL </t>
  </si>
  <si>
    <t>LOCAL GOVERNMENTS</t>
  </si>
  <si>
    <t>CHURCHILL COUNTY</t>
  </si>
  <si>
    <t>FALLON</t>
  </si>
  <si>
    <t>CHURCHILL MOSQUITO ABATEMENT GID</t>
  </si>
  <si>
    <t>TOTAL CHURCHILL COUNTY</t>
  </si>
  <si>
    <t>THE COUNTY OF CLARK</t>
  </si>
  <si>
    <t>ENTERPRISE DISTRICT</t>
  </si>
  <si>
    <t>KYLE CANYON WATER DISTRICT</t>
  </si>
  <si>
    <t>CLARK COUNTY</t>
  </si>
  <si>
    <t>BOULDER CITY</t>
  </si>
  <si>
    <t>HENDERSON</t>
  </si>
  <si>
    <t>LAS VEGAS</t>
  </si>
  <si>
    <t>MESQUITE</t>
  </si>
  <si>
    <t>NORTH LAS VEGAS</t>
  </si>
  <si>
    <t>BUNKERVILLE</t>
  </si>
  <si>
    <t>ENTERPRISE</t>
  </si>
  <si>
    <t>GLENDALE</t>
  </si>
  <si>
    <t>LAUGHLIN</t>
  </si>
  <si>
    <t xml:space="preserve">MOAPA VALLEY </t>
  </si>
  <si>
    <t>PARADISE</t>
  </si>
  <si>
    <t>SEARCHLIGHT</t>
  </si>
  <si>
    <t>SPRING VALLEY</t>
  </si>
  <si>
    <t>SUMMERLIN</t>
  </si>
  <si>
    <t>SUNRISE MANOR</t>
  </si>
  <si>
    <t>WHITNEY</t>
  </si>
  <si>
    <t>WINCHESTER</t>
  </si>
  <si>
    <t>BOULDER LIBRARY DISTRICT</t>
  </si>
  <si>
    <t xml:space="preserve">CLARK COUNTY FIRE PROTECTION </t>
  </si>
  <si>
    <t>HENDERSON LIBRARY DISTRICT</t>
  </si>
  <si>
    <t>LAS VEGAS/CLARK CO LIBRARY DISTRICT</t>
  </si>
  <si>
    <t xml:space="preserve">MOAPA FIRE PROTECTION </t>
  </si>
  <si>
    <t>MT CHARLESTON FIRE PROTECTION</t>
  </si>
  <si>
    <t>TOTAL CLARK COUNTY</t>
  </si>
  <si>
    <t>THE COUNTY OF DOUGLAS</t>
  </si>
  <si>
    <t xml:space="preserve">ENTERPRISE DISTRICTS </t>
  </si>
  <si>
    <t>DOUGLAS COUNTY SEWER IMPROVEMENT GID</t>
  </si>
  <si>
    <t>ELK POINT SANITATION GID</t>
  </si>
  <si>
    <t>MINDEN/GARDNERVILLE SANITATION GID</t>
  </si>
  <si>
    <t>TAHOE DOUGLAS SEWER IMPROVEMENT GID</t>
  </si>
  <si>
    <t>DOUGLAS COUNTY</t>
  </si>
  <si>
    <t>GARDNERVILLE</t>
  </si>
  <si>
    <t>GENOA</t>
  </si>
  <si>
    <t>MINDEN</t>
  </si>
  <si>
    <t>CAVE ROCK GID</t>
  </si>
  <si>
    <t>DOUGLAS MOSQUITO PROTECTION GID</t>
  </si>
  <si>
    <t>EAST FORK FIRE PROTECTION</t>
  </si>
  <si>
    <t>GARDNERVILLE RANCHOS GID</t>
  </si>
  <si>
    <t>INDIAN HILLS GID</t>
  </si>
  <si>
    <t>KINGSBURY GID</t>
  </si>
  <si>
    <t>LAKERIDGE GID</t>
  </si>
  <si>
    <t>LOGAN CREEK GID</t>
  </si>
  <si>
    <t>MARLA BAY GID</t>
  </si>
  <si>
    <t>OLIVER PARK GID</t>
  </si>
  <si>
    <t>ROUND HILL GID</t>
  </si>
  <si>
    <t>SKYLAND GID</t>
  </si>
  <si>
    <t>TAHOE DOUGLAS FIRE PROTECTION</t>
  </si>
  <si>
    <t>TOPAZ RANCH GID</t>
  </si>
  <si>
    <t>ZEPHYR COVE GID</t>
  </si>
  <si>
    <t>ZEPHYR HEIGHTS GID</t>
  </si>
  <si>
    <t>ZEPHYR KNOLLS GID</t>
  </si>
  <si>
    <t>TOTAL DOUGLAS COUNTY</t>
  </si>
  <si>
    <t>THE COUNTY OF ELKO</t>
  </si>
  <si>
    <t xml:space="preserve">ENTERPRISE DISTRICT </t>
  </si>
  <si>
    <t>ELKO CONVENTION/VISITORS AUTHORITY</t>
  </si>
  <si>
    <t>ELKO TELEVISION DISTRICT</t>
  </si>
  <si>
    <t>ELKO COUNTY</t>
  </si>
  <si>
    <t>CARLIN</t>
  </si>
  <si>
    <t>ELKO CITY</t>
  </si>
  <si>
    <t>WELLS</t>
  </si>
  <si>
    <t>WEST WENDOVER</t>
  </si>
  <si>
    <t>JACKPOT</t>
  </si>
  <si>
    <t>MONTELLO</t>
  </si>
  <si>
    <t>MOUNTAIN CITY</t>
  </si>
  <si>
    <t>TOTAL ELKO COUNTY</t>
  </si>
  <si>
    <t xml:space="preserve">THE COUNTY OF ESMERALDA  </t>
  </si>
  <si>
    <t>ESMERALDA COUNTY</t>
  </si>
  <si>
    <t>GOLDFIELD</t>
  </si>
  <si>
    <t>SILVER PEAK</t>
  </si>
  <si>
    <t>TOTAL ESMERALDA COUNTY</t>
  </si>
  <si>
    <t>THE COUNTY OF EUREKA</t>
  </si>
  <si>
    <t>EUREKA TELEVISION DISTRICT</t>
  </si>
  <si>
    <t>EUREKA COUNTY</t>
  </si>
  <si>
    <t>CRESENT VALLEY</t>
  </si>
  <si>
    <t>DIAMOND VALLEY RODENT</t>
  </si>
  <si>
    <t>DIAMOND VALLEY WEED</t>
  </si>
  <si>
    <t>TOTAL EUREKA COUNTY</t>
  </si>
  <si>
    <t>THE COUNTY OF HUMBOLDT</t>
  </si>
  <si>
    <t>HUMBOLDT COUNTY</t>
  </si>
  <si>
    <t>WINNEMUCCA</t>
  </si>
  <si>
    <t>GOLCONDA FIRE PROTECTION</t>
  </si>
  <si>
    <t>HUMBOLDT FIRE PROTECTION</t>
  </si>
  <si>
    <t>HUMBOLDT HOSPITAL DISTRICT</t>
  </si>
  <si>
    <t>MCDERMIT FIRE PROTECTION</t>
  </si>
  <si>
    <t>OROVADA COMMUNITY SERVICES GID</t>
  </si>
  <si>
    <t>OROVADA FIRE PROTECTION</t>
  </si>
  <si>
    <t>PARADISE FIRE PROTECTION</t>
  </si>
  <si>
    <t>PUEBLO FIRE PROTECTION</t>
  </si>
  <si>
    <t>WINNEMUCCA RURAL FIRE PROTECTION</t>
  </si>
  <si>
    <t>TOTAL HUMBOLDT COUNTY</t>
  </si>
  <si>
    <t>THE COUNTY OF LANDER</t>
  </si>
  <si>
    <t>LANDER CO SEWER IMPROVEMENT DISTRICT #2</t>
  </si>
  <si>
    <t>LANDER COUNTY</t>
  </si>
  <si>
    <t>AUSTIN</t>
  </si>
  <si>
    <t>BATTLE MOUNTAIN</t>
  </si>
  <si>
    <t>KINGSTON</t>
  </si>
  <si>
    <t>LANDER HOSPITAL DISTRICT</t>
  </si>
  <si>
    <t>TOTAL LANDER COUNTY</t>
  </si>
  <si>
    <t>THE COUNTY OF LINCOLN</t>
  </si>
  <si>
    <t>LINCOLN COUNTY</t>
  </si>
  <si>
    <t>CALIENTE</t>
  </si>
  <si>
    <t>ALAMO</t>
  </si>
  <si>
    <t>PANACA</t>
  </si>
  <si>
    <t>PIOCHE</t>
  </si>
  <si>
    <t>LINCOLN COUNTY HOSPITAL DISTRICT</t>
  </si>
  <si>
    <t>PAHRANAGAT VALLEY FIRE PROTECTION</t>
  </si>
  <si>
    <t>PIOCHE FIRE PROTECTION</t>
  </si>
  <si>
    <t>TOTAL LINCOLN COUNTY</t>
  </si>
  <si>
    <t>THE COUNTY OF LYON</t>
  </si>
  <si>
    <t>STAGECOACH GID</t>
  </si>
  <si>
    <t>WILLOWCREEK GID</t>
  </si>
  <si>
    <t>LYON COUNTY</t>
  </si>
  <si>
    <t>FERNLEY</t>
  </si>
  <si>
    <t>YERINGTON</t>
  </si>
  <si>
    <t>CENTRAL LYON FIRE PROTECTION</t>
  </si>
  <si>
    <t>MASON VALLEY FIRE PROTECTION</t>
  </si>
  <si>
    <t>MASON VALLEY MOSQUITO ABATEMENT</t>
  </si>
  <si>
    <t>NORTH LYON FIRE PROTECTION</t>
  </si>
  <si>
    <t>SILVER SPRINGS STAGECOACH HOSPITAL</t>
  </si>
  <si>
    <t>SMITH VALLEY FIRE PROTECTION</t>
  </si>
  <si>
    <t>SOUTH  LYON HOSPITAL DISTRICT</t>
  </si>
  <si>
    <t>TOTAL LYON COUNTY</t>
  </si>
  <si>
    <t xml:space="preserve">THE COUNTY OF MINERAL </t>
  </si>
  <si>
    <t>MINERAL COUNTY</t>
  </si>
  <si>
    <t>MINERAL COUNTY HOSPITAL DISTRICT</t>
  </si>
  <si>
    <t>TOTAL MINERAL COUNTY</t>
  </si>
  <si>
    <t>THE COUNTY OF NYE *</t>
  </si>
  <si>
    <t>NYE COUNTY</t>
  </si>
  <si>
    <t>AMARGOSA</t>
  </si>
  <si>
    <t>BEATTY</t>
  </si>
  <si>
    <t>GABBS</t>
  </si>
  <si>
    <t>MANHATTAN</t>
  </si>
  <si>
    <t>PAHRUMP</t>
  </si>
  <si>
    <t>ROUND MOUNTAIN</t>
  </si>
  <si>
    <t>TONOPAH</t>
  </si>
  <si>
    <t>AMARGOSA LIBRARY DISTRICT</t>
  </si>
  <si>
    <t>BEATTY LIBRARY DISTRICT</t>
  </si>
  <si>
    <t>PAHRUMP LIBRARY DISTRICT</t>
  </si>
  <si>
    <t>PAHRUMP SWIM POOL GID</t>
  </si>
  <si>
    <t>SMOKY VALLEY LIBRARY DISTRICT</t>
  </si>
  <si>
    <t>TONOPAH LIBRARY DISTRICT</t>
  </si>
  <si>
    <t>TOTAL NYE COUNTY</t>
  </si>
  <si>
    <t xml:space="preserve">THE COUNTY OF PERSHING </t>
  </si>
  <si>
    <t>PERSHING COUNTY</t>
  </si>
  <si>
    <t>LOVELOCK</t>
  </si>
  <si>
    <t>PERSHING COUNTY HOSPITAL DISTRICT</t>
  </si>
  <si>
    <t>TOTAL PERSHING COUNTY</t>
  </si>
  <si>
    <t>THE COUNTY OF STOREY</t>
  </si>
  <si>
    <t>STOREY COUNTY</t>
  </si>
  <si>
    <t>TOTAL STOREY COUNTY</t>
  </si>
  <si>
    <t>THE COUNTY OF WASHOE</t>
  </si>
  <si>
    <t>SUN VALLEY WATER AND SANITATION GID</t>
  </si>
  <si>
    <t>VERDI TELEVISION GID</t>
  </si>
  <si>
    <t>LEMMON VALLEY UNDERGROUND WATER BASIN</t>
  </si>
  <si>
    <t>WASHOE COUNTY</t>
  </si>
  <si>
    <t>RENO</t>
  </si>
  <si>
    <t>SPARKS</t>
  </si>
  <si>
    <t>INCLINE VILLAGE GID</t>
  </si>
  <si>
    <t xml:space="preserve">NORTH LAKE TAHOE FIRE PROTECTION </t>
  </si>
  <si>
    <t>PALOMINO VALLEY GID</t>
  </si>
  <si>
    <t>TRUCKEE MEADOWS FIRE PROTECTION</t>
  </si>
  <si>
    <t>TOTAL WASHOE COUNTY</t>
  </si>
  <si>
    <t xml:space="preserve">THE COUNTY OF WHITE PINE </t>
  </si>
  <si>
    <t>WHITE PINE COUNTY</t>
  </si>
  <si>
    <t>ELY</t>
  </si>
  <si>
    <t>LUND</t>
  </si>
  <si>
    <t>MCGILL</t>
  </si>
  <si>
    <t>RUTH</t>
  </si>
  <si>
    <t>WHITE PINE HOSPITAL DISTRICT</t>
  </si>
  <si>
    <t>TOTAL WHITE PINE COUNTY</t>
  </si>
  <si>
    <t>INTERLOCAL AGREEMENT</t>
  </si>
  <si>
    <t>Washoe County's distribution reflects an alternate formula created by an interlocal agreement,  between Palomino Valley GID and Truckee Meadows Fire Protection, as allowed by NRS 360.730.</t>
  </si>
  <si>
    <t>INSTATE TOTAL</t>
  </si>
  <si>
    <t>OUT OF STATE</t>
  </si>
  <si>
    <t>OUT OF STATE TOTAL</t>
  </si>
  <si>
    <t>MALT KEG</t>
  </si>
  <si>
    <t>BEER</t>
  </si>
  <si>
    <t>UNDER 14%</t>
  </si>
  <si>
    <t>14 - 22%</t>
  </si>
  <si>
    <t>OVER 22%</t>
  </si>
  <si>
    <t>CIG LICENSE FEES</t>
  </si>
  <si>
    <t>OTP LICENSE FEES</t>
  </si>
  <si>
    <t>Reported difference between this and SCCR_IN_STATE FYXX amount relates to STAR bond collections and GF Commissions</t>
  </si>
  <si>
    <t xml:space="preserve"> </t>
  </si>
  <si>
    <t>\\taxation\ccshared\Div - Adm Svc\Distribution &amp; Statistics\Distributions\WEB\[Consolidated_Tax_23.xlsx]RPTT</t>
  </si>
  <si>
    <t>\\taxation\ccshared\Div - Adm Svc\Distribution &amp; Statistics\Distributions\WEB\[Consolidated_Tax_23.xlsx]Gov't Services</t>
  </si>
  <si>
    <r>
      <t>TOTAL RECEIPTS  (</t>
    </r>
    <r>
      <rPr>
        <b/>
        <sz val="11"/>
        <rFont val="DengXian"/>
        <charset val="134"/>
      </rPr>
      <t>$)</t>
    </r>
  </si>
  <si>
    <r>
      <t>TOTAL IMPORTS  (</t>
    </r>
    <r>
      <rPr>
        <b/>
        <sz val="11"/>
        <rFont val="DengXian"/>
        <charset val="134"/>
      </rPr>
      <t>GAL)</t>
    </r>
  </si>
  <si>
    <t>SB450 MODIFIED DISTRIBUTION</t>
  </si>
  <si>
    <t>BASIC CITY-COUNTY RELIEF TAX - FISCAL YEAR 2024-25</t>
  </si>
  <si>
    <t>SUPPLEMENTAL CITY-COUNTY RELIEF TAX DISTRIBUTION TO THE COUNTY LEVEL FOR FISCAL YEAR 2024-25</t>
  </si>
  <si>
    <t>FISCAL YEAR 2024-25</t>
  </si>
  <si>
    <t>CIGARETTE TAX - FISCAL YEAR 2024-25</t>
  </si>
  <si>
    <t>LIQUOR TAX - FISCAL YEAR 2024-25</t>
  </si>
  <si>
    <t>REAL PROPERTY TRANSFER TAX - FISCAL YEAR 2024-25</t>
  </si>
  <si>
    <t>GOVERNMENTAL SERVICES TAX - FISCAL YEAR 2024-25</t>
  </si>
  <si>
    <t>MONTHLY WASHOE COUNTY CTX DISTRIBUTIONS  FISCAL YEAR 2024-25 - INTERLOCAL AGREEMENT</t>
  </si>
  <si>
    <t>MONTHLY LYON COUNTY CTX DISTRIBUTIONS  FISCAL YEAR 2024-25 - INTERLOCAL AGREEMENT</t>
  </si>
  <si>
    <t>MONTHLY CLARK COUNTY CTX DISTRIBUTIONS  FISCAL YEAR 2024-25 - MODIFIED DISTRIBUTION</t>
  </si>
  <si>
    <t>SUPPLEMENTAL CITY-COUNTY RELIEF TAX INSTATE COLLECTIONS FOR FISCAL YEAR 2024-25</t>
  </si>
  <si>
    <t>SUPPLEMENTAL CITY-COUNTY RELIEF TAX OUT OF STATE COLLECTIONS FOR FISCAL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</si>
</sst>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&quot;$&quot;#,##0.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DengXian"/>
      <family val="2"/>
    </font>
    <font>
      <sz val="10"/>
      <name val="DengXian"/>
      <charset val="134"/>
    </font>
    <font>
      <b/>
      <sz val="14"/>
      <name val="DengXian"/>
      <charset val="134"/>
    </font>
    <font>
      <b/>
      <u/>
      <sz val="10"/>
      <name val="DengXian"/>
      <charset val="134"/>
    </font>
    <font>
      <sz val="11"/>
      <name val="DengXian"/>
      <charset val="134"/>
    </font>
    <font>
      <b/>
      <sz val="11"/>
      <name val="DengXian"/>
      <charset val="134"/>
    </font>
    <font>
      <b/>
      <u/>
      <sz val="11"/>
      <name val="DengXian"/>
      <charset val="134"/>
    </font>
    <font>
      <u val="singleAccounting"/>
      <sz val="11"/>
      <name val="DengXian"/>
      <charset val="134"/>
    </font>
    <font>
      <b/>
      <sz val="12"/>
      <name val="DengXian"/>
      <charset val="134"/>
    </font>
    <font>
      <sz val="12"/>
      <name val="DengXian"/>
      <charset val="134"/>
    </font>
    <font>
      <sz val="8"/>
      <name val="DengXian"/>
      <charset val="134"/>
    </font>
    <font>
      <b/>
      <sz val="16"/>
      <name val="DengXian"/>
      <charset val="134"/>
    </font>
    <font>
      <sz val="11"/>
      <color theme="1"/>
      <name val="DengXian"/>
      <charset val="134"/>
    </font>
    <font>
      <i/>
      <sz val="11"/>
      <color rgb="FF7F7F7F"/>
      <name val="DengXian"/>
      <charset val="134"/>
    </font>
    <font>
      <i/>
      <sz val="11"/>
      <color rgb="FF7030A0"/>
      <name val="DengXian"/>
      <charset val="134"/>
    </font>
    <font>
      <sz val="9"/>
      <name val="DengXian"/>
      <charset val="134"/>
    </font>
    <font>
      <b/>
      <u/>
      <sz val="9"/>
      <name val="DengXian"/>
      <charset val="134"/>
    </font>
    <font>
      <i/>
      <sz val="11"/>
      <name val="DengXian"/>
      <charset val="134"/>
    </font>
    <font>
      <b/>
      <u/>
      <sz val="12"/>
      <name val="DengXian"/>
      <charset val="134"/>
    </font>
    <font>
      <sz val="14"/>
      <name val="DengXian"/>
      <charset val="134"/>
    </font>
    <font>
      <b/>
      <sz val="11"/>
      <color rgb="FFFA7D00"/>
      <name val="DengXian"/>
      <charset val="134"/>
    </font>
    <font>
      <b/>
      <u/>
      <sz val="14"/>
      <name val="DengXian"/>
      <charset val="134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4" borderId="7" applyNumberFormat="0" applyAlignment="0" applyProtection="0"/>
    <xf numFmtId="0" fontId="4" fillId="5" borderId="8" applyNumberFormat="0" applyFont="0" applyAlignment="0" applyProtection="0"/>
    <xf numFmtId="0" fontId="9" fillId="6" borderId="0" applyNumberFormat="0" applyBorder="0" applyAlignment="0" applyProtection="0"/>
    <xf numFmtId="0" fontId="1" fillId="5" borderId="8" applyNumberFormat="0" applyFont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</cellStyleXfs>
  <cellXfs count="102">
    <xf numFmtId="0" fontId="0" fillId="0" borderId="0" xfId="0"/>
    <xf numFmtId="43" fontId="10" fillId="0" borderId="0" xfId="1" applyNumberFormat="1" applyFont="1"/>
    <xf numFmtId="43" fontId="13" fillId="0" borderId="0" xfId="1" applyNumberFormat="1" applyFont="1"/>
    <xf numFmtId="43" fontId="15" fillId="0" borderId="0" xfId="1" applyNumberFormat="1" applyFont="1" applyAlignment="1">
      <alignment horizontal="center"/>
    </xf>
    <xf numFmtId="43" fontId="13" fillId="0" borderId="0" xfId="2" applyFont="1" applyFill="1"/>
    <xf numFmtId="43" fontId="13" fillId="0" borderId="0" xfId="2" applyFont="1"/>
    <xf numFmtId="43" fontId="14" fillId="0" borderId="0" xfId="1" applyNumberFormat="1" applyFont="1"/>
    <xf numFmtId="43" fontId="13" fillId="0" borderId="1" xfId="2" applyFont="1" applyFill="1" applyBorder="1"/>
    <xf numFmtId="43" fontId="13" fillId="0" borderId="1" xfId="2" applyFont="1" applyBorder="1"/>
    <xf numFmtId="43" fontId="14" fillId="0" borderId="1" xfId="1" applyNumberFormat="1" applyFont="1" applyBorder="1"/>
    <xf numFmtId="43" fontId="16" fillId="0" borderId="0" xfId="2" applyFont="1"/>
    <xf numFmtId="43" fontId="13" fillId="0" borderId="2" xfId="2" applyFont="1" applyBorder="1"/>
    <xf numFmtId="0" fontId="10" fillId="0" borderId="0" xfId="1" applyFont="1"/>
    <xf numFmtId="0" fontId="12" fillId="0" borderId="0" xfId="1" applyFont="1" applyAlignment="1">
      <alignment horizontal="center"/>
    </xf>
    <xf numFmtId="43" fontId="10" fillId="0" borderId="0" xfId="3" applyNumberFormat="1" applyFont="1"/>
    <xf numFmtId="0" fontId="19" fillId="0" borderId="0" xfId="1" applyFont="1"/>
    <xf numFmtId="0" fontId="20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43" fontId="13" fillId="0" borderId="0" xfId="3" applyNumberFormat="1" applyFont="1"/>
    <xf numFmtId="43" fontId="13" fillId="0" borderId="0" xfId="1" applyNumberFormat="1" applyFont="1" applyAlignment="1">
      <alignment horizontal="left"/>
    </xf>
    <xf numFmtId="43" fontId="13" fillId="0" borderId="1" xfId="1" applyNumberFormat="1" applyFont="1" applyBorder="1"/>
    <xf numFmtId="43" fontId="13" fillId="0" borderId="3" xfId="3" applyNumberFormat="1" applyFont="1" applyBorder="1"/>
    <xf numFmtId="4" fontId="10" fillId="0" borderId="0" xfId="1" applyNumberFormat="1" applyFont="1"/>
    <xf numFmtId="43" fontId="21" fillId="0" borderId="0" xfId="2" applyFont="1" applyFill="1"/>
    <xf numFmtId="43" fontId="22" fillId="3" borderId="0" xfId="38" applyNumberFormat="1" applyFont="1" applyFill="1"/>
    <xf numFmtId="41" fontId="10" fillId="0" borderId="0" xfId="1" applyNumberFormat="1" applyFont="1"/>
    <xf numFmtId="43" fontId="21" fillId="0" borderId="0" xfId="2" applyFont="1"/>
    <xf numFmtId="9" fontId="10" fillId="0" borderId="0" xfId="1" applyNumberFormat="1" applyFont="1"/>
    <xf numFmtId="43" fontId="13" fillId="0" borderId="3" xfId="3" applyNumberFormat="1" applyFont="1" applyFill="1" applyBorder="1"/>
    <xf numFmtId="43" fontId="23" fillId="0" borderId="0" xfId="39" applyFont="1"/>
    <xf numFmtId="4" fontId="13" fillId="0" borderId="0" xfId="1" applyNumberFormat="1" applyFont="1"/>
    <xf numFmtId="44" fontId="13" fillId="0" borderId="4" xfId="37" applyFont="1" applyBorder="1"/>
    <xf numFmtId="41" fontId="13" fillId="0" borderId="0" xfId="1" applyNumberFormat="1" applyFont="1"/>
    <xf numFmtId="164" fontId="13" fillId="0" borderId="0" xfId="3" applyNumberFormat="1" applyFont="1"/>
    <xf numFmtId="43" fontId="13" fillId="0" borderId="0" xfId="2" applyFont="1" applyBorder="1"/>
    <xf numFmtId="43" fontId="13" fillId="0" borderId="0" xfId="39" applyFont="1"/>
    <xf numFmtId="41" fontId="13" fillId="0" borderId="1" xfId="1" applyNumberFormat="1" applyFont="1" applyBorder="1"/>
    <xf numFmtId="43" fontId="13" fillId="0" borderId="1" xfId="3" applyNumberFormat="1" applyFont="1" applyBorder="1"/>
    <xf numFmtId="42" fontId="13" fillId="0" borderId="0" xfId="1" applyNumberFormat="1" applyFont="1"/>
    <xf numFmtId="165" fontId="13" fillId="0" borderId="0" xfId="1" applyNumberFormat="1" applyFont="1"/>
    <xf numFmtId="43" fontId="13" fillId="0" borderId="0" xfId="2" applyFont="1" applyFill="1" applyBorder="1"/>
    <xf numFmtId="43" fontId="13" fillId="0" borderId="4" xfId="3" applyNumberFormat="1" applyFont="1" applyBorder="1"/>
    <xf numFmtId="43" fontId="21" fillId="0" borderId="0" xfId="39" applyFont="1" applyFill="1"/>
    <xf numFmtId="0" fontId="13" fillId="0" borderId="0" xfId="0" applyFont="1"/>
    <xf numFmtId="0" fontId="14" fillId="0" borderId="0" xfId="1" applyFont="1"/>
    <xf numFmtId="43" fontId="13" fillId="0" borderId="0" xfId="0" applyNumberFormat="1" applyFont="1"/>
    <xf numFmtId="0" fontId="15" fillId="0" borderId="0" xfId="1" applyFont="1"/>
    <xf numFmtId="43" fontId="14" fillId="0" borderId="0" xfId="0" applyNumberFormat="1" applyFont="1"/>
    <xf numFmtId="0" fontId="26" fillId="0" borderId="0" xfId="1" applyFont="1"/>
    <xf numFmtId="0" fontId="26" fillId="0" borderId="0" xfId="1" applyFont="1" applyAlignment="1">
      <alignment horizontal="center"/>
    </xf>
    <xf numFmtId="43" fontId="14" fillId="2" borderId="6" xfId="1" applyNumberFormat="1" applyFont="1" applyFill="1" applyBorder="1"/>
    <xf numFmtId="43" fontId="27" fillId="0" borderId="0" xfId="1" applyNumberFormat="1" applyFont="1" applyAlignment="1">
      <alignment horizontal="center"/>
    </xf>
    <xf numFmtId="0" fontId="27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18" fillId="0" borderId="0" xfId="1" applyFont="1"/>
    <xf numFmtId="0" fontId="17" fillId="0" borderId="0" xfId="1" applyFont="1" applyAlignment="1">
      <alignment horizontal="center"/>
    </xf>
    <xf numFmtId="4" fontId="11" fillId="0" borderId="0" xfId="1" applyNumberFormat="1" applyFont="1"/>
    <xf numFmtId="4" fontId="24" fillId="0" borderId="0" xfId="1" applyNumberFormat="1" applyFont="1"/>
    <xf numFmtId="0" fontId="10" fillId="0" borderId="0" xfId="1" applyFont="1" applyAlignment="1">
      <alignment vertical="top" wrapText="1"/>
    </xf>
    <xf numFmtId="4" fontId="15" fillId="0" borderId="0" xfId="1" applyNumberFormat="1" applyFont="1" applyAlignment="1">
      <alignment horizontal="center"/>
    </xf>
    <xf numFmtId="43" fontId="13" fillId="5" borderId="8" xfId="41" applyNumberFormat="1" applyFont="1"/>
    <xf numFmtId="4" fontId="21" fillId="0" borderId="0" xfId="0" applyNumberFormat="1" applyFont="1"/>
    <xf numFmtId="4" fontId="11" fillId="0" borderId="0" xfId="0" applyNumberFormat="1" applyFont="1"/>
    <xf numFmtId="4" fontId="24" fillId="0" borderId="0" xfId="0" applyNumberFormat="1" applyFont="1"/>
    <xf numFmtId="4" fontId="25" fillId="0" borderId="0" xfId="0" applyNumberFormat="1" applyFont="1"/>
    <xf numFmtId="166" fontId="9" fillId="6" borderId="9" xfId="42" applyNumberFormat="1" applyBorder="1"/>
    <xf numFmtId="4" fontId="15" fillId="0" borderId="0" xfId="0" applyNumberFormat="1" applyFont="1" applyAlignment="1">
      <alignment horizontal="center"/>
    </xf>
    <xf numFmtId="4" fontId="13" fillId="0" borderId="0" xfId="0" applyNumberFormat="1" applyFont="1"/>
    <xf numFmtId="0" fontId="14" fillId="0" borderId="0" xfId="0" applyFont="1"/>
    <xf numFmtId="43" fontId="29" fillId="4" borderId="7" xfId="40" applyNumberFormat="1" applyFont="1"/>
    <xf numFmtId="39" fontId="29" fillId="4" borderId="7" xfId="40" applyNumberFormat="1" applyFont="1" applyProtection="1"/>
    <xf numFmtId="39" fontId="13" fillId="0" borderId="0" xfId="1" applyNumberFormat="1" applyFont="1"/>
    <xf numFmtId="43" fontId="13" fillId="0" borderId="5" xfId="1" applyNumberFormat="1" applyFont="1" applyBorder="1"/>
    <xf numFmtId="43" fontId="28" fillId="0" borderId="0" xfId="1" applyNumberFormat="1" applyFont="1"/>
    <xf numFmtId="43" fontId="11" fillId="0" borderId="0" xfId="1" applyNumberFormat="1" applyFont="1" applyAlignment="1">
      <alignment horizontal="center"/>
    </xf>
    <xf numFmtId="43" fontId="21" fillId="0" borderId="0" xfId="0" applyNumberFormat="1" applyFont="1"/>
    <xf numFmtId="43" fontId="13" fillId="0" borderId="0" xfId="41" applyNumberFormat="1" applyFont="1" applyFill="1" applyBorder="1"/>
    <xf numFmtId="43" fontId="13" fillId="5" borderId="8" xfId="43" applyNumberFormat="1" applyFont="1"/>
    <xf numFmtId="43" fontId="13" fillId="0" borderId="0" xfId="43" applyNumberFormat="1" applyFont="1" applyFill="1" applyBorder="1"/>
    <xf numFmtId="0" fontId="29" fillId="4" borderId="7" xfId="40" applyFont="1"/>
    <xf numFmtId="0" fontId="13" fillId="5" borderId="8" xfId="43" applyFont="1"/>
    <xf numFmtId="43" fontId="16" fillId="5" borderId="8" xfId="43" applyNumberFormat="1" applyFont="1"/>
    <xf numFmtId="44" fontId="13" fillId="5" borderId="8" xfId="43" applyNumberFormat="1" applyFont="1"/>
    <xf numFmtId="44" fontId="13" fillId="0" borderId="0" xfId="3" applyFont="1" applyBorder="1"/>
    <xf numFmtId="43" fontId="1" fillId="0" borderId="0" xfId="3" applyNumberFormat="1"/>
    <xf numFmtId="43" fontId="1" fillId="0" borderId="1" xfId="3" applyNumberFormat="1" applyBorder="1"/>
    <xf numFmtId="43" fontId="1" fillId="5" borderId="8" xfId="43" applyNumberFormat="1" applyFont="1"/>
    <xf numFmtId="43" fontId="1" fillId="0" borderId="0" xfId="43" applyNumberFormat="1" applyFont="1" applyFill="1" applyBorder="1"/>
    <xf numFmtId="43" fontId="0" fillId="0" borderId="0" xfId="0" applyNumberFormat="1"/>
    <xf numFmtId="4" fontId="0" fillId="0" borderId="0" xfId="0" applyNumberFormat="1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0" fontId="34" fillId="0" borderId="0" xfId="0" applyFont="1"/>
    <xf numFmtId="43" fontId="1" fillId="0" borderId="8" xfId="43" applyNumberFormat="1" applyFont="1" applyFill="1"/>
    <xf numFmtId="166" fontId="31" fillId="8" borderId="10" xfId="45" applyNumberFormat="1" applyFill="1" applyBorder="1"/>
    <xf numFmtId="4" fontId="35" fillId="0" borderId="0" xfId="0" applyNumberFormat="1" applyFont="1" applyAlignment="1">
      <alignment horizontal="center"/>
    </xf>
    <xf numFmtId="43" fontId="20" fillId="0" borderId="0" xfId="1" applyNumberFormat="1" applyFont="1" applyAlignment="1">
      <alignment horizontal="center"/>
    </xf>
    <xf numFmtId="43" fontId="11" fillId="0" borderId="0" xfId="1" applyNumberFormat="1" applyFont="1" applyAlignment="1">
      <alignment horizontal="center"/>
    </xf>
    <xf numFmtId="0" fontId="30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6">
    <cellStyle name="Accent1" xfId="42" builtinId="29"/>
    <cellStyle name="Accent2" xfId="45" builtinId="33"/>
    <cellStyle name="Accent2 2" xfId="44" xr:uid="{7158A55B-3926-453B-9445-13EED58A77C1}"/>
    <cellStyle name="Calculation" xfId="40" builtinId="22"/>
    <cellStyle name="Comma" xfId="39" builtinId="3"/>
    <cellStyle name="Comma 2" xfId="2" xr:uid="{00000000-0005-0000-0000-000000000000}"/>
    <cellStyle name="Comma 3" xfId="4" xr:uid="{00000000-0005-0000-0000-000001000000}"/>
    <cellStyle name="Comma 3 2" xfId="13" xr:uid="{00000000-0005-0000-0000-000002000000}"/>
    <cellStyle name="Comma 3 3" xfId="14" xr:uid="{00000000-0005-0000-0000-000003000000}"/>
    <cellStyle name="Comma 4" xfId="11" xr:uid="{00000000-0005-0000-0000-000004000000}"/>
    <cellStyle name="Comma 4 2" xfId="15" xr:uid="{00000000-0005-0000-0000-000005000000}"/>
    <cellStyle name="Comma 4 2 2" xfId="16" xr:uid="{00000000-0005-0000-0000-000006000000}"/>
    <cellStyle name="Comma 4 3" xfId="17" xr:uid="{00000000-0005-0000-0000-000007000000}"/>
    <cellStyle name="Comma 5" xfId="18" xr:uid="{00000000-0005-0000-0000-000008000000}"/>
    <cellStyle name="Comma 5 2" xfId="19" xr:uid="{00000000-0005-0000-0000-000009000000}"/>
    <cellStyle name="Comma 6" xfId="20" xr:uid="{00000000-0005-0000-0000-00000A000000}"/>
    <cellStyle name="Comma 6 2" xfId="21" xr:uid="{00000000-0005-0000-0000-00000B000000}"/>
    <cellStyle name="Currency" xfId="37" builtinId="4"/>
    <cellStyle name="Currency 2" xfId="3" xr:uid="{00000000-0005-0000-0000-00000D000000}"/>
    <cellStyle name="Currency 2 2" xfId="5" xr:uid="{00000000-0005-0000-0000-00000E000000}"/>
    <cellStyle name="Currency 3" xfId="6" xr:uid="{00000000-0005-0000-0000-00000F000000}"/>
    <cellStyle name="Currency 3 2" xfId="22" xr:uid="{00000000-0005-0000-0000-000010000000}"/>
    <cellStyle name="Currency 3 3" xfId="23" xr:uid="{00000000-0005-0000-0000-000011000000}"/>
    <cellStyle name="Currency 4" xfId="7" xr:uid="{00000000-0005-0000-0000-000012000000}"/>
    <cellStyle name="Currency 5" xfId="24" xr:uid="{00000000-0005-0000-0000-000013000000}"/>
    <cellStyle name="Currency 6" xfId="25" xr:uid="{00000000-0005-0000-0000-000014000000}"/>
    <cellStyle name="Currency 6 2" xfId="26" xr:uid="{00000000-0005-0000-0000-000015000000}"/>
    <cellStyle name="Explanatory Text" xfId="38" builtinId="53"/>
    <cellStyle name="Normal" xfId="0" builtinId="0"/>
    <cellStyle name="Normal 2" xfId="1" xr:uid="{00000000-0005-0000-0000-000017000000}"/>
    <cellStyle name="Normal 2 2" xfId="8" xr:uid="{00000000-0005-0000-0000-000018000000}"/>
    <cellStyle name="Normal 3" xfId="12" xr:uid="{00000000-0005-0000-0000-000019000000}"/>
    <cellStyle name="Normal 3 2" xfId="27" xr:uid="{00000000-0005-0000-0000-00001A000000}"/>
    <cellStyle name="Normal 3 2 2" xfId="28" xr:uid="{00000000-0005-0000-0000-00001B000000}"/>
    <cellStyle name="Normal 3 3" xfId="29" xr:uid="{00000000-0005-0000-0000-00001C000000}"/>
    <cellStyle name="Normal 4" xfId="30" xr:uid="{00000000-0005-0000-0000-00001D000000}"/>
    <cellStyle name="Normal 4 2" xfId="31" xr:uid="{00000000-0005-0000-0000-00001E000000}"/>
    <cellStyle name="Note" xfId="41" builtinId="10"/>
    <cellStyle name="Note 2" xfId="43" xr:uid="{49F962B7-947E-4C73-B761-1F1EF2779F0F}"/>
    <cellStyle name="Percent 2" xfId="9" xr:uid="{00000000-0005-0000-0000-00001F000000}"/>
    <cellStyle name="Percent 2 2" xfId="32" xr:uid="{00000000-0005-0000-0000-000020000000}"/>
    <cellStyle name="Percent 2 3" xfId="33" xr:uid="{00000000-0005-0000-0000-000021000000}"/>
    <cellStyle name="Percent 3" xfId="10" xr:uid="{00000000-0005-0000-0000-000022000000}"/>
    <cellStyle name="Percent 4" xfId="34" xr:uid="{00000000-0005-0000-0000-000023000000}"/>
    <cellStyle name="Percent 5" xfId="35" xr:uid="{00000000-0005-0000-0000-000024000000}"/>
    <cellStyle name="Percent 5 2" xfId="36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152399</xdr:rowOff>
        </xdr:from>
        <xdr:to>
          <xdr:col>8</xdr:col>
          <xdr:colOff>28575</xdr:colOff>
          <xdr:row>30</xdr:row>
          <xdr:rowOff>166121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A9177B30-6EEE-9145-B49A-CD81B626ED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TX DISTRIBUTION'!$N$308" spid="_x0000_s95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267575" y="5619749"/>
              <a:ext cx="1276350" cy="19469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8"/>
  <sheetViews>
    <sheetView workbookViewId="0"/>
  </sheetViews>
  <sheetFormatPr defaultRowHeight="14.25" x14ac:dyDescent="0.2"/>
  <cols>
    <col min="1" max="1" width="14.7109375" style="2" customWidth="1"/>
    <col min="2" max="2" width="16.140625" style="2" bestFit="1" customWidth="1"/>
    <col min="3" max="3" width="17.85546875" style="2" bestFit="1" customWidth="1"/>
    <col min="4" max="6" width="14.7109375" style="2" customWidth="1"/>
    <col min="7" max="7" width="16.140625" style="2" bestFit="1" customWidth="1"/>
    <col min="8" max="8" width="18.7109375" style="2" bestFit="1" customWidth="1"/>
    <col min="9" max="256" width="9.140625" style="2"/>
    <col min="257" max="263" width="14.7109375" style="2" customWidth="1"/>
    <col min="264" max="264" width="16.5703125" style="2" bestFit="1" customWidth="1"/>
    <col min="265" max="512" width="9.140625" style="2"/>
    <col min="513" max="519" width="14.7109375" style="2" customWidth="1"/>
    <col min="520" max="520" width="16.5703125" style="2" bestFit="1" customWidth="1"/>
    <col min="521" max="768" width="9.140625" style="2"/>
    <col min="769" max="775" width="14.7109375" style="2" customWidth="1"/>
    <col min="776" max="776" width="16.5703125" style="2" bestFit="1" customWidth="1"/>
    <col min="777" max="1024" width="9.140625" style="2"/>
    <col min="1025" max="1031" width="14.7109375" style="2" customWidth="1"/>
    <col min="1032" max="1032" width="16.5703125" style="2" bestFit="1" customWidth="1"/>
    <col min="1033" max="1280" width="9.140625" style="2"/>
    <col min="1281" max="1287" width="14.7109375" style="2" customWidth="1"/>
    <col min="1288" max="1288" width="16.5703125" style="2" bestFit="1" customWidth="1"/>
    <col min="1289" max="1536" width="9.140625" style="2"/>
    <col min="1537" max="1543" width="14.7109375" style="2" customWidth="1"/>
    <col min="1544" max="1544" width="16.5703125" style="2" bestFit="1" customWidth="1"/>
    <col min="1545" max="1792" width="9.140625" style="2"/>
    <col min="1793" max="1799" width="14.7109375" style="2" customWidth="1"/>
    <col min="1800" max="1800" width="16.5703125" style="2" bestFit="1" customWidth="1"/>
    <col min="1801" max="2048" width="9.140625" style="2"/>
    <col min="2049" max="2055" width="14.7109375" style="2" customWidth="1"/>
    <col min="2056" max="2056" width="16.5703125" style="2" bestFit="1" customWidth="1"/>
    <col min="2057" max="2304" width="9.140625" style="2"/>
    <col min="2305" max="2311" width="14.7109375" style="2" customWidth="1"/>
    <col min="2312" max="2312" width="16.5703125" style="2" bestFit="1" customWidth="1"/>
    <col min="2313" max="2560" width="9.140625" style="2"/>
    <col min="2561" max="2567" width="14.7109375" style="2" customWidth="1"/>
    <col min="2568" max="2568" width="16.5703125" style="2" bestFit="1" customWidth="1"/>
    <col min="2569" max="2816" width="9.140625" style="2"/>
    <col min="2817" max="2823" width="14.7109375" style="2" customWidth="1"/>
    <col min="2824" max="2824" width="16.5703125" style="2" bestFit="1" customWidth="1"/>
    <col min="2825" max="3072" width="9.140625" style="2"/>
    <col min="3073" max="3079" width="14.7109375" style="2" customWidth="1"/>
    <col min="3080" max="3080" width="16.5703125" style="2" bestFit="1" customWidth="1"/>
    <col min="3081" max="3328" width="9.140625" style="2"/>
    <col min="3329" max="3335" width="14.7109375" style="2" customWidth="1"/>
    <col min="3336" max="3336" width="16.5703125" style="2" bestFit="1" customWidth="1"/>
    <col min="3337" max="3584" width="9.140625" style="2"/>
    <col min="3585" max="3591" width="14.7109375" style="2" customWidth="1"/>
    <col min="3592" max="3592" width="16.5703125" style="2" bestFit="1" customWidth="1"/>
    <col min="3593" max="3840" width="9.140625" style="2"/>
    <col min="3841" max="3847" width="14.7109375" style="2" customWidth="1"/>
    <col min="3848" max="3848" width="16.5703125" style="2" bestFit="1" customWidth="1"/>
    <col min="3849" max="4096" width="9.140625" style="2"/>
    <col min="4097" max="4103" width="14.7109375" style="2" customWidth="1"/>
    <col min="4104" max="4104" width="16.5703125" style="2" bestFit="1" customWidth="1"/>
    <col min="4105" max="4352" width="9.140625" style="2"/>
    <col min="4353" max="4359" width="14.7109375" style="2" customWidth="1"/>
    <col min="4360" max="4360" width="16.5703125" style="2" bestFit="1" customWidth="1"/>
    <col min="4361" max="4608" width="9.140625" style="2"/>
    <col min="4609" max="4615" width="14.7109375" style="2" customWidth="1"/>
    <col min="4616" max="4616" width="16.5703125" style="2" bestFit="1" customWidth="1"/>
    <col min="4617" max="4864" width="9.140625" style="2"/>
    <col min="4865" max="4871" width="14.7109375" style="2" customWidth="1"/>
    <col min="4872" max="4872" width="16.5703125" style="2" bestFit="1" customWidth="1"/>
    <col min="4873" max="5120" width="9.140625" style="2"/>
    <col min="5121" max="5127" width="14.7109375" style="2" customWidth="1"/>
    <col min="5128" max="5128" width="16.5703125" style="2" bestFit="1" customWidth="1"/>
    <col min="5129" max="5376" width="9.140625" style="2"/>
    <col min="5377" max="5383" width="14.7109375" style="2" customWidth="1"/>
    <col min="5384" max="5384" width="16.5703125" style="2" bestFit="1" customWidth="1"/>
    <col min="5385" max="5632" width="9.140625" style="2"/>
    <col min="5633" max="5639" width="14.7109375" style="2" customWidth="1"/>
    <col min="5640" max="5640" width="16.5703125" style="2" bestFit="1" customWidth="1"/>
    <col min="5641" max="5888" width="9.140625" style="2"/>
    <col min="5889" max="5895" width="14.7109375" style="2" customWidth="1"/>
    <col min="5896" max="5896" width="16.5703125" style="2" bestFit="1" customWidth="1"/>
    <col min="5897" max="6144" width="9.140625" style="2"/>
    <col min="6145" max="6151" width="14.7109375" style="2" customWidth="1"/>
    <col min="6152" max="6152" width="16.5703125" style="2" bestFit="1" customWidth="1"/>
    <col min="6153" max="6400" width="9.140625" style="2"/>
    <col min="6401" max="6407" width="14.7109375" style="2" customWidth="1"/>
    <col min="6408" max="6408" width="16.5703125" style="2" bestFit="1" customWidth="1"/>
    <col min="6409" max="6656" width="9.140625" style="2"/>
    <col min="6657" max="6663" width="14.7109375" style="2" customWidth="1"/>
    <col min="6664" max="6664" width="16.5703125" style="2" bestFit="1" customWidth="1"/>
    <col min="6665" max="6912" width="9.140625" style="2"/>
    <col min="6913" max="6919" width="14.7109375" style="2" customWidth="1"/>
    <col min="6920" max="6920" width="16.5703125" style="2" bestFit="1" customWidth="1"/>
    <col min="6921" max="7168" width="9.140625" style="2"/>
    <col min="7169" max="7175" width="14.7109375" style="2" customWidth="1"/>
    <col min="7176" max="7176" width="16.5703125" style="2" bestFit="1" customWidth="1"/>
    <col min="7177" max="7424" width="9.140625" style="2"/>
    <col min="7425" max="7431" width="14.7109375" style="2" customWidth="1"/>
    <col min="7432" max="7432" width="16.5703125" style="2" bestFit="1" customWidth="1"/>
    <col min="7433" max="7680" width="9.140625" style="2"/>
    <col min="7681" max="7687" width="14.7109375" style="2" customWidth="1"/>
    <col min="7688" max="7688" width="16.5703125" style="2" bestFit="1" customWidth="1"/>
    <col min="7689" max="7936" width="9.140625" style="2"/>
    <col min="7937" max="7943" width="14.7109375" style="2" customWidth="1"/>
    <col min="7944" max="7944" width="16.5703125" style="2" bestFit="1" customWidth="1"/>
    <col min="7945" max="8192" width="9.140625" style="2"/>
    <col min="8193" max="8199" width="14.7109375" style="2" customWidth="1"/>
    <col min="8200" max="8200" width="16.5703125" style="2" bestFit="1" customWidth="1"/>
    <col min="8201" max="8448" width="9.140625" style="2"/>
    <col min="8449" max="8455" width="14.7109375" style="2" customWidth="1"/>
    <col min="8456" max="8456" width="16.5703125" style="2" bestFit="1" customWidth="1"/>
    <col min="8457" max="8704" width="9.140625" style="2"/>
    <col min="8705" max="8711" width="14.7109375" style="2" customWidth="1"/>
    <col min="8712" max="8712" width="16.5703125" style="2" bestFit="1" customWidth="1"/>
    <col min="8713" max="8960" width="9.140625" style="2"/>
    <col min="8961" max="8967" width="14.7109375" style="2" customWidth="1"/>
    <col min="8968" max="8968" width="16.5703125" style="2" bestFit="1" customWidth="1"/>
    <col min="8969" max="9216" width="9.140625" style="2"/>
    <col min="9217" max="9223" width="14.7109375" style="2" customWidth="1"/>
    <col min="9224" max="9224" width="16.5703125" style="2" bestFit="1" customWidth="1"/>
    <col min="9225" max="9472" width="9.140625" style="2"/>
    <col min="9473" max="9479" width="14.7109375" style="2" customWidth="1"/>
    <col min="9480" max="9480" width="16.5703125" style="2" bestFit="1" customWidth="1"/>
    <col min="9481" max="9728" width="9.140625" style="2"/>
    <col min="9729" max="9735" width="14.7109375" style="2" customWidth="1"/>
    <col min="9736" max="9736" width="16.5703125" style="2" bestFit="1" customWidth="1"/>
    <col min="9737" max="9984" width="9.140625" style="2"/>
    <col min="9985" max="9991" width="14.7109375" style="2" customWidth="1"/>
    <col min="9992" max="9992" width="16.5703125" style="2" bestFit="1" customWidth="1"/>
    <col min="9993" max="10240" width="9.140625" style="2"/>
    <col min="10241" max="10247" width="14.7109375" style="2" customWidth="1"/>
    <col min="10248" max="10248" width="16.5703125" style="2" bestFit="1" customWidth="1"/>
    <col min="10249" max="10496" width="9.140625" style="2"/>
    <col min="10497" max="10503" width="14.7109375" style="2" customWidth="1"/>
    <col min="10504" max="10504" width="16.5703125" style="2" bestFit="1" customWidth="1"/>
    <col min="10505" max="10752" width="9.140625" style="2"/>
    <col min="10753" max="10759" width="14.7109375" style="2" customWidth="1"/>
    <col min="10760" max="10760" width="16.5703125" style="2" bestFit="1" customWidth="1"/>
    <col min="10761" max="11008" width="9.140625" style="2"/>
    <col min="11009" max="11015" width="14.7109375" style="2" customWidth="1"/>
    <col min="11016" max="11016" width="16.5703125" style="2" bestFit="1" customWidth="1"/>
    <col min="11017" max="11264" width="9.140625" style="2"/>
    <col min="11265" max="11271" width="14.7109375" style="2" customWidth="1"/>
    <col min="11272" max="11272" width="16.5703125" style="2" bestFit="1" customWidth="1"/>
    <col min="11273" max="11520" width="9.140625" style="2"/>
    <col min="11521" max="11527" width="14.7109375" style="2" customWidth="1"/>
    <col min="11528" max="11528" width="16.5703125" style="2" bestFit="1" customWidth="1"/>
    <col min="11529" max="11776" width="9.140625" style="2"/>
    <col min="11777" max="11783" width="14.7109375" style="2" customWidth="1"/>
    <col min="11784" max="11784" width="16.5703125" style="2" bestFit="1" customWidth="1"/>
    <col min="11785" max="12032" width="9.140625" style="2"/>
    <col min="12033" max="12039" width="14.7109375" style="2" customWidth="1"/>
    <col min="12040" max="12040" width="16.5703125" style="2" bestFit="1" customWidth="1"/>
    <col min="12041" max="12288" width="9.140625" style="2"/>
    <col min="12289" max="12295" width="14.7109375" style="2" customWidth="1"/>
    <col min="12296" max="12296" width="16.5703125" style="2" bestFit="1" customWidth="1"/>
    <col min="12297" max="12544" width="9.140625" style="2"/>
    <col min="12545" max="12551" width="14.7109375" style="2" customWidth="1"/>
    <col min="12552" max="12552" width="16.5703125" style="2" bestFit="1" customWidth="1"/>
    <col min="12553" max="12800" width="9.140625" style="2"/>
    <col min="12801" max="12807" width="14.7109375" style="2" customWidth="1"/>
    <col min="12808" max="12808" width="16.5703125" style="2" bestFit="1" customWidth="1"/>
    <col min="12809" max="13056" width="9.140625" style="2"/>
    <col min="13057" max="13063" width="14.7109375" style="2" customWidth="1"/>
    <col min="13064" max="13064" width="16.5703125" style="2" bestFit="1" customWidth="1"/>
    <col min="13065" max="13312" width="9.140625" style="2"/>
    <col min="13313" max="13319" width="14.7109375" style="2" customWidth="1"/>
    <col min="13320" max="13320" width="16.5703125" style="2" bestFit="1" customWidth="1"/>
    <col min="13321" max="13568" width="9.140625" style="2"/>
    <col min="13569" max="13575" width="14.7109375" style="2" customWidth="1"/>
    <col min="13576" max="13576" width="16.5703125" style="2" bestFit="1" customWidth="1"/>
    <col min="13577" max="13824" width="9.140625" style="2"/>
    <col min="13825" max="13831" width="14.7109375" style="2" customWidth="1"/>
    <col min="13832" max="13832" width="16.5703125" style="2" bestFit="1" customWidth="1"/>
    <col min="13833" max="14080" width="9.140625" style="2"/>
    <col min="14081" max="14087" width="14.7109375" style="2" customWidth="1"/>
    <col min="14088" max="14088" width="16.5703125" style="2" bestFit="1" customWidth="1"/>
    <col min="14089" max="14336" width="9.140625" style="2"/>
    <col min="14337" max="14343" width="14.7109375" style="2" customWidth="1"/>
    <col min="14344" max="14344" width="16.5703125" style="2" bestFit="1" customWidth="1"/>
    <col min="14345" max="14592" width="9.140625" style="2"/>
    <col min="14593" max="14599" width="14.7109375" style="2" customWidth="1"/>
    <col min="14600" max="14600" width="16.5703125" style="2" bestFit="1" customWidth="1"/>
    <col min="14601" max="14848" width="9.140625" style="2"/>
    <col min="14849" max="14855" width="14.7109375" style="2" customWidth="1"/>
    <col min="14856" max="14856" width="16.5703125" style="2" bestFit="1" customWidth="1"/>
    <col min="14857" max="15104" width="9.140625" style="2"/>
    <col min="15105" max="15111" width="14.7109375" style="2" customWidth="1"/>
    <col min="15112" max="15112" width="16.5703125" style="2" bestFit="1" customWidth="1"/>
    <col min="15113" max="15360" width="9.140625" style="2"/>
    <col min="15361" max="15367" width="14.7109375" style="2" customWidth="1"/>
    <col min="15368" max="15368" width="16.5703125" style="2" bestFit="1" customWidth="1"/>
    <col min="15369" max="15616" width="9.140625" style="2"/>
    <col min="15617" max="15623" width="14.7109375" style="2" customWidth="1"/>
    <col min="15624" max="15624" width="16.5703125" style="2" bestFit="1" customWidth="1"/>
    <col min="15625" max="15872" width="9.140625" style="2"/>
    <col min="15873" max="15879" width="14.7109375" style="2" customWidth="1"/>
    <col min="15880" max="15880" width="16.5703125" style="2" bestFit="1" customWidth="1"/>
    <col min="15881" max="16128" width="9.140625" style="2"/>
    <col min="16129" max="16135" width="14.7109375" style="2" customWidth="1"/>
    <col min="16136" max="16136" width="16.5703125" style="2" bestFit="1" customWidth="1"/>
    <col min="16137" max="16384" width="9.140625" style="2"/>
  </cols>
  <sheetData>
    <row r="2" spans="1:8" ht="20.25" x14ac:dyDescent="0.3">
      <c r="C2" s="98" t="s">
        <v>0</v>
      </c>
      <c r="D2" s="98"/>
      <c r="E2" s="98"/>
      <c r="F2" s="98"/>
      <c r="G2" s="98"/>
    </row>
    <row r="3" spans="1:8" ht="18" x14ac:dyDescent="0.25">
      <c r="C3" s="99" t="s">
        <v>1</v>
      </c>
      <c r="D3" s="99"/>
      <c r="E3" s="99"/>
      <c r="F3" s="99"/>
      <c r="G3" s="99"/>
    </row>
    <row r="4" spans="1:8" ht="18" x14ac:dyDescent="0.25">
      <c r="C4" s="74"/>
      <c r="D4" s="74"/>
      <c r="E4" s="75" t="s">
        <v>267</v>
      </c>
      <c r="F4" s="74"/>
      <c r="G4" s="74"/>
    </row>
    <row r="7" spans="1:8" x14ac:dyDescent="0.2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</row>
    <row r="9" spans="1:8" x14ac:dyDescent="0.2">
      <c r="A9" s="2" t="s">
        <v>10</v>
      </c>
      <c r="B9" s="4">
        <v>1471980.96</v>
      </c>
      <c r="C9" s="4">
        <v>5314035.4399999995</v>
      </c>
      <c r="D9" s="5">
        <v>21428.05</v>
      </c>
      <c r="E9" s="5">
        <v>11399.58</v>
      </c>
      <c r="F9" s="4">
        <v>0</v>
      </c>
      <c r="G9" s="4">
        <v>611513.66999999993</v>
      </c>
      <c r="H9" s="6">
        <v>7430357.6999999993</v>
      </c>
    </row>
    <row r="10" spans="1:8" x14ac:dyDescent="0.2">
      <c r="A10" s="2" t="s">
        <v>11</v>
      </c>
      <c r="B10" s="4">
        <v>372953.55</v>
      </c>
      <c r="C10" s="4">
        <v>1150148.5</v>
      </c>
      <c r="D10" s="5">
        <v>9797.0499999999993</v>
      </c>
      <c r="E10" s="5">
        <v>5211.96</v>
      </c>
      <c r="F10" s="4">
        <v>0</v>
      </c>
      <c r="G10" s="4">
        <v>283577.12</v>
      </c>
      <c r="H10" s="6">
        <v>1821688.1800000002</v>
      </c>
    </row>
    <row r="11" spans="1:8" x14ac:dyDescent="0.2">
      <c r="A11" s="2" t="s">
        <v>12</v>
      </c>
      <c r="B11" s="4">
        <v>50768752.620000005</v>
      </c>
      <c r="C11" s="4">
        <v>177918886.69999999</v>
      </c>
      <c r="D11" s="5">
        <v>858709.41999999993</v>
      </c>
      <c r="E11" s="5">
        <v>456827.65</v>
      </c>
      <c r="F11" s="4">
        <v>0</v>
      </c>
      <c r="G11" s="4">
        <v>26117528.920000002</v>
      </c>
      <c r="H11" s="6">
        <v>256120705.31</v>
      </c>
    </row>
    <row r="12" spans="1:8" x14ac:dyDescent="0.2">
      <c r="A12" s="2" t="s">
        <v>13</v>
      </c>
      <c r="B12" s="4">
        <v>1031038.77</v>
      </c>
      <c r="C12" s="4">
        <v>3508526.06</v>
      </c>
      <c r="D12" s="5">
        <v>19762.48</v>
      </c>
      <c r="E12" s="5">
        <v>10513.5</v>
      </c>
      <c r="F12" s="4">
        <v>0</v>
      </c>
      <c r="G12" s="4">
        <v>619415.43999999994</v>
      </c>
      <c r="H12" s="6">
        <v>5189256.25</v>
      </c>
    </row>
    <row r="13" spans="1:8" x14ac:dyDescent="0.2">
      <c r="A13" s="2" t="s">
        <v>14</v>
      </c>
      <c r="B13" s="4">
        <v>1536225.46</v>
      </c>
      <c r="C13" s="4">
        <v>5610822.9299999997</v>
      </c>
      <c r="D13" s="5">
        <v>20924.38</v>
      </c>
      <c r="E13" s="5">
        <v>11131.630000000001</v>
      </c>
      <c r="F13" s="4">
        <v>100324.4</v>
      </c>
      <c r="G13" s="4">
        <v>885427.74</v>
      </c>
      <c r="H13" s="6">
        <v>8164856.54</v>
      </c>
    </row>
    <row r="14" spans="1:8" x14ac:dyDescent="0.2">
      <c r="A14" s="2" t="s">
        <v>15</v>
      </c>
      <c r="B14" s="4">
        <v>20783.98</v>
      </c>
      <c r="C14" s="4">
        <v>247717.72</v>
      </c>
      <c r="D14" s="5">
        <v>388.02</v>
      </c>
      <c r="E14" s="5">
        <v>206.43</v>
      </c>
      <c r="F14" s="4">
        <v>0</v>
      </c>
      <c r="G14" s="4">
        <v>24188.959999999999</v>
      </c>
      <c r="H14" s="6">
        <v>293285.11000000004</v>
      </c>
    </row>
    <row r="15" spans="1:8" x14ac:dyDescent="0.2">
      <c r="A15" s="2" t="s">
        <v>16</v>
      </c>
      <c r="B15" s="4">
        <v>332977.94999999995</v>
      </c>
      <c r="C15" s="4">
        <v>1390812.6099999999</v>
      </c>
      <c r="D15" s="5">
        <v>645.87</v>
      </c>
      <c r="E15" s="5">
        <v>343.59000000000003</v>
      </c>
      <c r="F15" s="4">
        <v>2282.5</v>
      </c>
      <c r="G15" s="4">
        <v>44197.29</v>
      </c>
      <c r="H15" s="6">
        <v>1771259.81</v>
      </c>
    </row>
    <row r="16" spans="1:8" x14ac:dyDescent="0.2">
      <c r="A16" s="2" t="s">
        <v>17</v>
      </c>
      <c r="B16" s="4">
        <v>642024.37</v>
      </c>
      <c r="C16" s="4">
        <v>2448347.33</v>
      </c>
      <c r="D16" s="5">
        <v>6435.3600000000006</v>
      </c>
      <c r="E16" s="5">
        <v>3423.5699999999997</v>
      </c>
      <c r="F16" s="4">
        <v>0</v>
      </c>
      <c r="G16" s="4">
        <v>304799</v>
      </c>
      <c r="H16" s="6">
        <v>3405029.63</v>
      </c>
    </row>
    <row r="17" spans="1:8" x14ac:dyDescent="0.2">
      <c r="A17" s="2" t="s">
        <v>18</v>
      </c>
      <c r="B17" s="4">
        <v>241944.59999999998</v>
      </c>
      <c r="C17" s="4">
        <v>515783.12</v>
      </c>
      <c r="D17" s="5">
        <v>2225.98</v>
      </c>
      <c r="E17" s="5">
        <v>1184.1999999999998</v>
      </c>
      <c r="F17" s="4">
        <v>8911.65</v>
      </c>
      <c r="G17" s="4">
        <v>120713.32</v>
      </c>
      <c r="H17" s="6">
        <v>890762.86999999988</v>
      </c>
    </row>
    <row r="18" spans="1:8" x14ac:dyDescent="0.2">
      <c r="A18" s="2" t="s">
        <v>19</v>
      </c>
      <c r="B18" s="4">
        <v>45787.14</v>
      </c>
      <c r="C18" s="4">
        <v>219723.44</v>
      </c>
      <c r="D18" s="5">
        <v>1748.49</v>
      </c>
      <c r="E18" s="5">
        <v>930.18000000000006</v>
      </c>
      <c r="F18" s="4">
        <v>0</v>
      </c>
      <c r="G18" s="4">
        <v>73889.22</v>
      </c>
      <c r="H18" s="6">
        <v>342078.47</v>
      </c>
    </row>
    <row r="19" spans="1:8" x14ac:dyDescent="0.2">
      <c r="A19" s="2" t="s">
        <v>20</v>
      </c>
      <c r="B19" s="4">
        <v>815365.58000000007</v>
      </c>
      <c r="C19" s="4">
        <v>2444459.9299999997</v>
      </c>
      <c r="D19" s="5">
        <v>22975.800000000003</v>
      </c>
      <c r="E19" s="5">
        <v>12222.970000000001</v>
      </c>
      <c r="F19" s="4">
        <v>149675.9</v>
      </c>
      <c r="G19" s="4">
        <v>801419.37999999989</v>
      </c>
      <c r="H19" s="6">
        <v>4246119.5599999996</v>
      </c>
    </row>
    <row r="20" spans="1:8" x14ac:dyDescent="0.2">
      <c r="A20" s="2" t="s">
        <v>21</v>
      </c>
      <c r="B20" s="4">
        <v>54654.880000000005</v>
      </c>
      <c r="C20" s="4">
        <v>317951.78000000003</v>
      </c>
      <c r="D20" s="5">
        <v>1760.85</v>
      </c>
      <c r="E20" s="5">
        <v>936.76</v>
      </c>
      <c r="F20" s="4">
        <v>0</v>
      </c>
      <c r="G20" s="4">
        <v>75031.87</v>
      </c>
      <c r="H20" s="6">
        <v>450336.14</v>
      </c>
    </row>
    <row r="21" spans="1:8" x14ac:dyDescent="0.2">
      <c r="A21" s="2" t="s">
        <v>22</v>
      </c>
      <c r="B21" s="4">
        <v>856190.86</v>
      </c>
      <c r="C21" s="4">
        <v>2793575.34</v>
      </c>
      <c r="D21" s="5">
        <v>19084.25</v>
      </c>
      <c r="E21" s="5">
        <v>10152.689999999999</v>
      </c>
      <c r="F21" s="4">
        <v>0</v>
      </c>
      <c r="G21" s="4">
        <v>560935.93999999994</v>
      </c>
      <c r="H21" s="6">
        <v>4239939.08</v>
      </c>
    </row>
    <row r="22" spans="1:8" x14ac:dyDescent="0.2">
      <c r="A22" s="2" t="s">
        <v>23</v>
      </c>
      <c r="B22" s="4">
        <v>147717.12</v>
      </c>
      <c r="C22" s="4">
        <v>419653.12</v>
      </c>
      <c r="D22" s="5">
        <v>2714.38</v>
      </c>
      <c r="E22" s="5">
        <v>1444.0300000000002</v>
      </c>
      <c r="F22" s="4">
        <v>0</v>
      </c>
      <c r="G22" s="4">
        <v>87674.58</v>
      </c>
      <c r="H22" s="6">
        <v>659203.23</v>
      </c>
    </row>
    <row r="23" spans="1:8" x14ac:dyDescent="0.2">
      <c r="A23" s="2" t="s">
        <v>24</v>
      </c>
      <c r="B23" s="4">
        <v>251849.28</v>
      </c>
      <c r="C23" s="4">
        <v>1000912.46</v>
      </c>
      <c r="D23" s="5">
        <v>1619.75</v>
      </c>
      <c r="E23" s="5">
        <v>861.69</v>
      </c>
      <c r="F23" s="4">
        <v>0</v>
      </c>
      <c r="G23" s="4">
        <v>89442.010000000009</v>
      </c>
      <c r="H23" s="6">
        <v>1344685.19</v>
      </c>
    </row>
    <row r="24" spans="1:8" x14ac:dyDescent="0.2">
      <c r="A24" s="2" t="s">
        <v>25</v>
      </c>
      <c r="B24" s="4">
        <v>10296340.26</v>
      </c>
      <c r="C24" s="4">
        <v>35610186.689999998</v>
      </c>
      <c r="D24" s="5">
        <v>185016.27000000002</v>
      </c>
      <c r="E24" s="5">
        <v>98427.41</v>
      </c>
      <c r="F24" s="4">
        <v>1353157.3</v>
      </c>
      <c r="G24" s="4">
        <v>7011561.4799999995</v>
      </c>
      <c r="H24" s="6">
        <v>54554689.409999989</v>
      </c>
    </row>
    <row r="25" spans="1:8" x14ac:dyDescent="0.2">
      <c r="A25" s="2" t="s">
        <v>26</v>
      </c>
      <c r="B25" s="7">
        <v>405790.92000000004</v>
      </c>
      <c r="C25" s="7">
        <v>1567613.05</v>
      </c>
      <c r="D25" s="8">
        <v>3638.44</v>
      </c>
      <c r="E25" s="8">
        <v>1935.63</v>
      </c>
      <c r="F25" s="7">
        <v>0</v>
      </c>
      <c r="G25" s="7">
        <v>153945.38</v>
      </c>
      <c r="H25" s="9">
        <v>2132923.42</v>
      </c>
    </row>
    <row r="26" spans="1:8" ht="16.5" x14ac:dyDescent="0.35">
      <c r="B26" s="5"/>
      <c r="C26" s="5"/>
      <c r="D26" s="5"/>
      <c r="E26" s="10"/>
      <c r="F26" s="5"/>
      <c r="G26" s="5"/>
      <c r="H26" s="6"/>
    </row>
    <row r="27" spans="1:8" ht="15" thickBot="1" x14ac:dyDescent="0.25">
      <c r="A27" s="2" t="s">
        <v>9</v>
      </c>
      <c r="B27" s="11">
        <v>69292378.300000012</v>
      </c>
      <c r="C27" s="11">
        <v>242479156.22000006</v>
      </c>
      <c r="D27" s="11">
        <v>1178874.8399999999</v>
      </c>
      <c r="E27" s="11">
        <v>627153.47</v>
      </c>
      <c r="F27" s="11">
        <v>1614351.75</v>
      </c>
      <c r="G27" s="11">
        <v>37865261.32</v>
      </c>
      <c r="H27" s="11">
        <v>353057175.90000004</v>
      </c>
    </row>
    <row r="28" spans="1:8" ht="15" thickTop="1" x14ac:dyDescent="0.2"/>
  </sheetData>
  <mergeCells count="2">
    <mergeCell ref="C2:G2"/>
    <mergeCell ref="C3:G3"/>
  </mergeCells>
  <pageMargins left="0.75" right="0.75" top="1" bottom="1" header="0.5" footer="0.5"/>
  <pageSetup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D4BB-E6DA-4EAB-AF57-12980112DBFA}">
  <dimension ref="A1:O41"/>
  <sheetViews>
    <sheetView workbookViewId="0">
      <selection activeCell="C14" sqref="C14:C31"/>
    </sheetView>
  </sheetViews>
  <sheetFormatPr defaultRowHeight="14.25" x14ac:dyDescent="0.2"/>
  <cols>
    <col min="1" max="1" width="31.7109375" style="62" customWidth="1"/>
    <col min="2" max="2" width="13.140625" style="62" customWidth="1"/>
    <col min="3" max="13" width="12.7109375" style="62" bestFit="1" customWidth="1"/>
    <col min="14" max="14" width="13.7109375" style="62" bestFit="1" customWidth="1"/>
    <col min="15" max="256" width="9.140625" style="62"/>
    <col min="257" max="257" width="28.42578125" style="62" customWidth="1"/>
    <col min="258" max="258" width="13.140625" style="62" customWidth="1"/>
    <col min="259" max="269" width="12.7109375" style="62" bestFit="1" customWidth="1"/>
    <col min="270" max="270" width="13.7109375" style="62" bestFit="1" customWidth="1"/>
    <col min="271" max="512" width="9.140625" style="62"/>
    <col min="513" max="513" width="28.42578125" style="62" customWidth="1"/>
    <col min="514" max="514" width="13.140625" style="62" customWidth="1"/>
    <col min="515" max="525" width="12.7109375" style="62" bestFit="1" customWidth="1"/>
    <col min="526" max="526" width="13.7109375" style="62" bestFit="1" customWidth="1"/>
    <col min="527" max="768" width="9.140625" style="62"/>
    <col min="769" max="769" width="28.42578125" style="62" customWidth="1"/>
    <col min="770" max="770" width="13.140625" style="62" customWidth="1"/>
    <col min="771" max="781" width="12.7109375" style="62" bestFit="1" customWidth="1"/>
    <col min="782" max="782" width="13.7109375" style="62" bestFit="1" customWidth="1"/>
    <col min="783" max="1024" width="9.140625" style="62"/>
    <col min="1025" max="1025" width="28.42578125" style="62" customWidth="1"/>
    <col min="1026" max="1026" width="13.140625" style="62" customWidth="1"/>
    <col min="1027" max="1037" width="12.7109375" style="62" bestFit="1" customWidth="1"/>
    <col min="1038" max="1038" width="13.7109375" style="62" bestFit="1" customWidth="1"/>
    <col min="1039" max="1280" width="9.140625" style="62"/>
    <col min="1281" max="1281" width="28.42578125" style="62" customWidth="1"/>
    <col min="1282" max="1282" width="13.140625" style="62" customWidth="1"/>
    <col min="1283" max="1293" width="12.7109375" style="62" bestFit="1" customWidth="1"/>
    <col min="1294" max="1294" width="13.7109375" style="62" bestFit="1" customWidth="1"/>
    <col min="1295" max="1536" width="9.140625" style="62"/>
    <col min="1537" max="1537" width="28.42578125" style="62" customWidth="1"/>
    <col min="1538" max="1538" width="13.140625" style="62" customWidth="1"/>
    <col min="1539" max="1549" width="12.7109375" style="62" bestFit="1" customWidth="1"/>
    <col min="1550" max="1550" width="13.7109375" style="62" bestFit="1" customWidth="1"/>
    <col min="1551" max="1792" width="9.140625" style="62"/>
    <col min="1793" max="1793" width="28.42578125" style="62" customWidth="1"/>
    <col min="1794" max="1794" width="13.140625" style="62" customWidth="1"/>
    <col min="1795" max="1805" width="12.7109375" style="62" bestFit="1" customWidth="1"/>
    <col min="1806" max="1806" width="13.7109375" style="62" bestFit="1" customWidth="1"/>
    <col min="1807" max="2048" width="9.140625" style="62"/>
    <col min="2049" max="2049" width="28.42578125" style="62" customWidth="1"/>
    <col min="2050" max="2050" width="13.140625" style="62" customWidth="1"/>
    <col min="2051" max="2061" width="12.7109375" style="62" bestFit="1" customWidth="1"/>
    <col min="2062" max="2062" width="13.7109375" style="62" bestFit="1" customWidth="1"/>
    <col min="2063" max="2304" width="9.140625" style="62"/>
    <col min="2305" max="2305" width="28.42578125" style="62" customWidth="1"/>
    <col min="2306" max="2306" width="13.140625" style="62" customWidth="1"/>
    <col min="2307" max="2317" width="12.7109375" style="62" bestFit="1" customWidth="1"/>
    <col min="2318" max="2318" width="13.7109375" style="62" bestFit="1" customWidth="1"/>
    <col min="2319" max="2560" width="9.140625" style="62"/>
    <col min="2561" max="2561" width="28.42578125" style="62" customWidth="1"/>
    <col min="2562" max="2562" width="13.140625" style="62" customWidth="1"/>
    <col min="2563" max="2573" width="12.7109375" style="62" bestFit="1" customWidth="1"/>
    <col min="2574" max="2574" width="13.7109375" style="62" bestFit="1" customWidth="1"/>
    <col min="2575" max="2816" width="9.140625" style="62"/>
    <col min="2817" max="2817" width="28.42578125" style="62" customWidth="1"/>
    <col min="2818" max="2818" width="13.140625" style="62" customWidth="1"/>
    <col min="2819" max="2829" width="12.7109375" style="62" bestFit="1" customWidth="1"/>
    <col min="2830" max="2830" width="13.7109375" style="62" bestFit="1" customWidth="1"/>
    <col min="2831" max="3072" width="9.140625" style="62"/>
    <col min="3073" max="3073" width="28.42578125" style="62" customWidth="1"/>
    <col min="3074" max="3074" width="13.140625" style="62" customWidth="1"/>
    <col min="3075" max="3085" width="12.7109375" style="62" bestFit="1" customWidth="1"/>
    <col min="3086" max="3086" width="13.7109375" style="62" bestFit="1" customWidth="1"/>
    <col min="3087" max="3328" width="9.140625" style="62"/>
    <col min="3329" max="3329" width="28.42578125" style="62" customWidth="1"/>
    <col min="3330" max="3330" width="13.140625" style="62" customWidth="1"/>
    <col min="3331" max="3341" width="12.7109375" style="62" bestFit="1" customWidth="1"/>
    <col min="3342" max="3342" width="13.7109375" style="62" bestFit="1" customWidth="1"/>
    <col min="3343" max="3584" width="9.140625" style="62"/>
    <col min="3585" max="3585" width="28.42578125" style="62" customWidth="1"/>
    <col min="3586" max="3586" width="13.140625" style="62" customWidth="1"/>
    <col min="3587" max="3597" width="12.7109375" style="62" bestFit="1" customWidth="1"/>
    <col min="3598" max="3598" width="13.7109375" style="62" bestFit="1" customWidth="1"/>
    <col min="3599" max="3840" width="9.140625" style="62"/>
    <col min="3841" max="3841" width="28.42578125" style="62" customWidth="1"/>
    <col min="3842" max="3842" width="13.140625" style="62" customWidth="1"/>
    <col min="3843" max="3853" width="12.7109375" style="62" bestFit="1" customWidth="1"/>
    <col min="3854" max="3854" width="13.7109375" style="62" bestFit="1" customWidth="1"/>
    <col min="3855" max="4096" width="9.140625" style="62"/>
    <col min="4097" max="4097" width="28.42578125" style="62" customWidth="1"/>
    <col min="4098" max="4098" width="13.140625" style="62" customWidth="1"/>
    <col min="4099" max="4109" width="12.7109375" style="62" bestFit="1" customWidth="1"/>
    <col min="4110" max="4110" width="13.7109375" style="62" bestFit="1" customWidth="1"/>
    <col min="4111" max="4352" width="9.140625" style="62"/>
    <col min="4353" max="4353" width="28.42578125" style="62" customWidth="1"/>
    <col min="4354" max="4354" width="13.140625" style="62" customWidth="1"/>
    <col min="4355" max="4365" width="12.7109375" style="62" bestFit="1" customWidth="1"/>
    <col min="4366" max="4366" width="13.7109375" style="62" bestFit="1" customWidth="1"/>
    <col min="4367" max="4608" width="9.140625" style="62"/>
    <col min="4609" max="4609" width="28.42578125" style="62" customWidth="1"/>
    <col min="4610" max="4610" width="13.140625" style="62" customWidth="1"/>
    <col min="4611" max="4621" width="12.7109375" style="62" bestFit="1" customWidth="1"/>
    <col min="4622" max="4622" width="13.7109375" style="62" bestFit="1" customWidth="1"/>
    <col min="4623" max="4864" width="9.140625" style="62"/>
    <col min="4865" max="4865" width="28.42578125" style="62" customWidth="1"/>
    <col min="4866" max="4866" width="13.140625" style="62" customWidth="1"/>
    <col min="4867" max="4877" width="12.7109375" style="62" bestFit="1" customWidth="1"/>
    <col min="4878" max="4878" width="13.7109375" style="62" bestFit="1" customWidth="1"/>
    <col min="4879" max="5120" width="9.140625" style="62"/>
    <col min="5121" max="5121" width="28.42578125" style="62" customWidth="1"/>
    <col min="5122" max="5122" width="13.140625" style="62" customWidth="1"/>
    <col min="5123" max="5133" width="12.7109375" style="62" bestFit="1" customWidth="1"/>
    <col min="5134" max="5134" width="13.7109375" style="62" bestFit="1" customWidth="1"/>
    <col min="5135" max="5376" width="9.140625" style="62"/>
    <col min="5377" max="5377" width="28.42578125" style="62" customWidth="1"/>
    <col min="5378" max="5378" width="13.140625" style="62" customWidth="1"/>
    <col min="5379" max="5389" width="12.7109375" style="62" bestFit="1" customWidth="1"/>
    <col min="5390" max="5390" width="13.7109375" style="62" bestFit="1" customWidth="1"/>
    <col min="5391" max="5632" width="9.140625" style="62"/>
    <col min="5633" max="5633" width="28.42578125" style="62" customWidth="1"/>
    <col min="5634" max="5634" width="13.140625" style="62" customWidth="1"/>
    <col min="5635" max="5645" width="12.7109375" style="62" bestFit="1" customWidth="1"/>
    <col min="5646" max="5646" width="13.7109375" style="62" bestFit="1" customWidth="1"/>
    <col min="5647" max="5888" width="9.140625" style="62"/>
    <col min="5889" max="5889" width="28.42578125" style="62" customWidth="1"/>
    <col min="5890" max="5890" width="13.140625" style="62" customWidth="1"/>
    <col min="5891" max="5901" width="12.7109375" style="62" bestFit="1" customWidth="1"/>
    <col min="5902" max="5902" width="13.7109375" style="62" bestFit="1" customWidth="1"/>
    <col min="5903" max="6144" width="9.140625" style="62"/>
    <col min="6145" max="6145" width="28.42578125" style="62" customWidth="1"/>
    <col min="6146" max="6146" width="13.140625" style="62" customWidth="1"/>
    <col min="6147" max="6157" width="12.7109375" style="62" bestFit="1" customWidth="1"/>
    <col min="6158" max="6158" width="13.7109375" style="62" bestFit="1" customWidth="1"/>
    <col min="6159" max="6400" width="9.140625" style="62"/>
    <col min="6401" max="6401" width="28.42578125" style="62" customWidth="1"/>
    <col min="6402" max="6402" width="13.140625" style="62" customWidth="1"/>
    <col min="6403" max="6413" width="12.7109375" style="62" bestFit="1" customWidth="1"/>
    <col min="6414" max="6414" width="13.7109375" style="62" bestFit="1" customWidth="1"/>
    <col min="6415" max="6656" width="9.140625" style="62"/>
    <col min="6657" max="6657" width="28.42578125" style="62" customWidth="1"/>
    <col min="6658" max="6658" width="13.140625" style="62" customWidth="1"/>
    <col min="6659" max="6669" width="12.7109375" style="62" bestFit="1" customWidth="1"/>
    <col min="6670" max="6670" width="13.7109375" style="62" bestFit="1" customWidth="1"/>
    <col min="6671" max="6912" width="9.140625" style="62"/>
    <col min="6913" max="6913" width="28.42578125" style="62" customWidth="1"/>
    <col min="6914" max="6914" width="13.140625" style="62" customWidth="1"/>
    <col min="6915" max="6925" width="12.7109375" style="62" bestFit="1" customWidth="1"/>
    <col min="6926" max="6926" width="13.7109375" style="62" bestFit="1" customWidth="1"/>
    <col min="6927" max="7168" width="9.140625" style="62"/>
    <col min="7169" max="7169" width="28.42578125" style="62" customWidth="1"/>
    <col min="7170" max="7170" width="13.140625" style="62" customWidth="1"/>
    <col min="7171" max="7181" width="12.7109375" style="62" bestFit="1" customWidth="1"/>
    <col min="7182" max="7182" width="13.7109375" style="62" bestFit="1" customWidth="1"/>
    <col min="7183" max="7424" width="9.140625" style="62"/>
    <col min="7425" max="7425" width="28.42578125" style="62" customWidth="1"/>
    <col min="7426" max="7426" width="13.140625" style="62" customWidth="1"/>
    <col min="7427" max="7437" width="12.7109375" style="62" bestFit="1" customWidth="1"/>
    <col min="7438" max="7438" width="13.7109375" style="62" bestFit="1" customWidth="1"/>
    <col min="7439" max="7680" width="9.140625" style="62"/>
    <col min="7681" max="7681" width="28.42578125" style="62" customWidth="1"/>
    <col min="7682" max="7682" width="13.140625" style="62" customWidth="1"/>
    <col min="7683" max="7693" width="12.7109375" style="62" bestFit="1" customWidth="1"/>
    <col min="7694" max="7694" width="13.7109375" style="62" bestFit="1" customWidth="1"/>
    <col min="7695" max="7936" width="9.140625" style="62"/>
    <col min="7937" max="7937" width="28.42578125" style="62" customWidth="1"/>
    <col min="7938" max="7938" width="13.140625" style="62" customWidth="1"/>
    <col min="7939" max="7949" width="12.7109375" style="62" bestFit="1" customWidth="1"/>
    <col min="7950" max="7950" width="13.7109375" style="62" bestFit="1" customWidth="1"/>
    <col min="7951" max="8192" width="9.140625" style="62"/>
    <col min="8193" max="8193" width="28.42578125" style="62" customWidth="1"/>
    <col min="8194" max="8194" width="13.140625" style="62" customWidth="1"/>
    <col min="8195" max="8205" width="12.7109375" style="62" bestFit="1" customWidth="1"/>
    <col min="8206" max="8206" width="13.7109375" style="62" bestFit="1" customWidth="1"/>
    <col min="8207" max="8448" width="9.140625" style="62"/>
    <col min="8449" max="8449" width="28.42578125" style="62" customWidth="1"/>
    <col min="8450" max="8450" width="13.140625" style="62" customWidth="1"/>
    <col min="8451" max="8461" width="12.7109375" style="62" bestFit="1" customWidth="1"/>
    <col min="8462" max="8462" width="13.7109375" style="62" bestFit="1" customWidth="1"/>
    <col min="8463" max="8704" width="9.140625" style="62"/>
    <col min="8705" max="8705" width="28.42578125" style="62" customWidth="1"/>
    <col min="8706" max="8706" width="13.140625" style="62" customWidth="1"/>
    <col min="8707" max="8717" width="12.7109375" style="62" bestFit="1" customWidth="1"/>
    <col min="8718" max="8718" width="13.7109375" style="62" bestFit="1" customWidth="1"/>
    <col min="8719" max="8960" width="9.140625" style="62"/>
    <col min="8961" max="8961" width="28.42578125" style="62" customWidth="1"/>
    <col min="8962" max="8962" width="13.140625" style="62" customWidth="1"/>
    <col min="8963" max="8973" width="12.7109375" style="62" bestFit="1" customWidth="1"/>
    <col min="8974" max="8974" width="13.7109375" style="62" bestFit="1" customWidth="1"/>
    <col min="8975" max="9216" width="9.140625" style="62"/>
    <col min="9217" max="9217" width="28.42578125" style="62" customWidth="1"/>
    <col min="9218" max="9218" width="13.140625" style="62" customWidth="1"/>
    <col min="9219" max="9229" width="12.7109375" style="62" bestFit="1" customWidth="1"/>
    <col min="9230" max="9230" width="13.7109375" style="62" bestFit="1" customWidth="1"/>
    <col min="9231" max="9472" width="9.140625" style="62"/>
    <col min="9473" max="9473" width="28.42578125" style="62" customWidth="1"/>
    <col min="9474" max="9474" width="13.140625" style="62" customWidth="1"/>
    <col min="9475" max="9485" width="12.7109375" style="62" bestFit="1" customWidth="1"/>
    <col min="9486" max="9486" width="13.7109375" style="62" bestFit="1" customWidth="1"/>
    <col min="9487" max="9728" width="9.140625" style="62"/>
    <col min="9729" max="9729" width="28.42578125" style="62" customWidth="1"/>
    <col min="9730" max="9730" width="13.140625" style="62" customWidth="1"/>
    <col min="9731" max="9741" width="12.7109375" style="62" bestFit="1" customWidth="1"/>
    <col min="9742" max="9742" width="13.7109375" style="62" bestFit="1" customWidth="1"/>
    <col min="9743" max="9984" width="9.140625" style="62"/>
    <col min="9985" max="9985" width="28.42578125" style="62" customWidth="1"/>
    <col min="9986" max="9986" width="13.140625" style="62" customWidth="1"/>
    <col min="9987" max="9997" width="12.7109375" style="62" bestFit="1" customWidth="1"/>
    <col min="9998" max="9998" width="13.7109375" style="62" bestFit="1" customWidth="1"/>
    <col min="9999" max="10240" width="9.140625" style="62"/>
    <col min="10241" max="10241" width="28.42578125" style="62" customWidth="1"/>
    <col min="10242" max="10242" width="13.140625" style="62" customWidth="1"/>
    <col min="10243" max="10253" width="12.7109375" style="62" bestFit="1" customWidth="1"/>
    <col min="10254" max="10254" width="13.7109375" style="62" bestFit="1" customWidth="1"/>
    <col min="10255" max="10496" width="9.140625" style="62"/>
    <col min="10497" max="10497" width="28.42578125" style="62" customWidth="1"/>
    <col min="10498" max="10498" width="13.140625" style="62" customWidth="1"/>
    <col min="10499" max="10509" width="12.7109375" style="62" bestFit="1" customWidth="1"/>
    <col min="10510" max="10510" width="13.7109375" style="62" bestFit="1" customWidth="1"/>
    <col min="10511" max="10752" width="9.140625" style="62"/>
    <col min="10753" max="10753" width="28.42578125" style="62" customWidth="1"/>
    <col min="10754" max="10754" width="13.140625" style="62" customWidth="1"/>
    <col min="10755" max="10765" width="12.7109375" style="62" bestFit="1" customWidth="1"/>
    <col min="10766" max="10766" width="13.7109375" style="62" bestFit="1" customWidth="1"/>
    <col min="10767" max="11008" width="9.140625" style="62"/>
    <col min="11009" max="11009" width="28.42578125" style="62" customWidth="1"/>
    <col min="11010" max="11010" width="13.140625" style="62" customWidth="1"/>
    <col min="11011" max="11021" width="12.7109375" style="62" bestFit="1" customWidth="1"/>
    <col min="11022" max="11022" width="13.7109375" style="62" bestFit="1" customWidth="1"/>
    <col min="11023" max="11264" width="9.140625" style="62"/>
    <col min="11265" max="11265" width="28.42578125" style="62" customWidth="1"/>
    <col min="11266" max="11266" width="13.140625" style="62" customWidth="1"/>
    <col min="11267" max="11277" width="12.7109375" style="62" bestFit="1" customWidth="1"/>
    <col min="11278" max="11278" width="13.7109375" style="62" bestFit="1" customWidth="1"/>
    <col min="11279" max="11520" width="9.140625" style="62"/>
    <col min="11521" max="11521" width="28.42578125" style="62" customWidth="1"/>
    <col min="11522" max="11522" width="13.140625" style="62" customWidth="1"/>
    <col min="11523" max="11533" width="12.7109375" style="62" bestFit="1" customWidth="1"/>
    <col min="11534" max="11534" width="13.7109375" style="62" bestFit="1" customWidth="1"/>
    <col min="11535" max="11776" width="9.140625" style="62"/>
    <col min="11777" max="11777" width="28.42578125" style="62" customWidth="1"/>
    <col min="11778" max="11778" width="13.140625" style="62" customWidth="1"/>
    <col min="11779" max="11789" width="12.7109375" style="62" bestFit="1" customWidth="1"/>
    <col min="11790" max="11790" width="13.7109375" style="62" bestFit="1" customWidth="1"/>
    <col min="11791" max="12032" width="9.140625" style="62"/>
    <col min="12033" max="12033" width="28.42578125" style="62" customWidth="1"/>
    <col min="12034" max="12034" width="13.140625" style="62" customWidth="1"/>
    <col min="12035" max="12045" width="12.7109375" style="62" bestFit="1" customWidth="1"/>
    <col min="12046" max="12046" width="13.7109375" style="62" bestFit="1" customWidth="1"/>
    <col min="12047" max="12288" width="9.140625" style="62"/>
    <col min="12289" max="12289" width="28.42578125" style="62" customWidth="1"/>
    <col min="12290" max="12290" width="13.140625" style="62" customWidth="1"/>
    <col min="12291" max="12301" width="12.7109375" style="62" bestFit="1" customWidth="1"/>
    <col min="12302" max="12302" width="13.7109375" style="62" bestFit="1" customWidth="1"/>
    <col min="12303" max="12544" width="9.140625" style="62"/>
    <col min="12545" max="12545" width="28.42578125" style="62" customWidth="1"/>
    <col min="12546" max="12546" width="13.140625" style="62" customWidth="1"/>
    <col min="12547" max="12557" width="12.7109375" style="62" bestFit="1" customWidth="1"/>
    <col min="12558" max="12558" width="13.7109375" style="62" bestFit="1" customWidth="1"/>
    <col min="12559" max="12800" width="9.140625" style="62"/>
    <col min="12801" max="12801" width="28.42578125" style="62" customWidth="1"/>
    <col min="12802" max="12802" width="13.140625" style="62" customWidth="1"/>
    <col min="12803" max="12813" width="12.7109375" style="62" bestFit="1" customWidth="1"/>
    <col min="12814" max="12814" width="13.7109375" style="62" bestFit="1" customWidth="1"/>
    <col min="12815" max="13056" width="9.140625" style="62"/>
    <col min="13057" max="13057" width="28.42578125" style="62" customWidth="1"/>
    <col min="13058" max="13058" width="13.140625" style="62" customWidth="1"/>
    <col min="13059" max="13069" width="12.7109375" style="62" bestFit="1" customWidth="1"/>
    <col min="13070" max="13070" width="13.7109375" style="62" bestFit="1" customWidth="1"/>
    <col min="13071" max="13312" width="9.140625" style="62"/>
    <col min="13313" max="13313" width="28.42578125" style="62" customWidth="1"/>
    <col min="13314" max="13314" width="13.140625" style="62" customWidth="1"/>
    <col min="13315" max="13325" width="12.7109375" style="62" bestFit="1" customWidth="1"/>
    <col min="13326" max="13326" width="13.7109375" style="62" bestFit="1" customWidth="1"/>
    <col min="13327" max="13568" width="9.140625" style="62"/>
    <col min="13569" max="13569" width="28.42578125" style="62" customWidth="1"/>
    <col min="13570" max="13570" width="13.140625" style="62" customWidth="1"/>
    <col min="13571" max="13581" width="12.7109375" style="62" bestFit="1" customWidth="1"/>
    <col min="13582" max="13582" width="13.7109375" style="62" bestFit="1" customWidth="1"/>
    <col min="13583" max="13824" width="9.140625" style="62"/>
    <col min="13825" max="13825" width="28.42578125" style="62" customWidth="1"/>
    <col min="13826" max="13826" width="13.140625" style="62" customWidth="1"/>
    <col min="13827" max="13837" width="12.7109375" style="62" bestFit="1" customWidth="1"/>
    <col min="13838" max="13838" width="13.7109375" style="62" bestFit="1" customWidth="1"/>
    <col min="13839" max="14080" width="9.140625" style="62"/>
    <col min="14081" max="14081" width="28.42578125" style="62" customWidth="1"/>
    <col min="14082" max="14082" width="13.140625" style="62" customWidth="1"/>
    <col min="14083" max="14093" width="12.7109375" style="62" bestFit="1" customWidth="1"/>
    <col min="14094" max="14094" width="13.7109375" style="62" bestFit="1" customWidth="1"/>
    <col min="14095" max="14336" width="9.140625" style="62"/>
    <col min="14337" max="14337" width="28.42578125" style="62" customWidth="1"/>
    <col min="14338" max="14338" width="13.140625" style="62" customWidth="1"/>
    <col min="14339" max="14349" width="12.7109375" style="62" bestFit="1" customWidth="1"/>
    <col min="14350" max="14350" width="13.7109375" style="62" bestFit="1" customWidth="1"/>
    <col min="14351" max="14592" width="9.140625" style="62"/>
    <col min="14593" max="14593" width="28.42578125" style="62" customWidth="1"/>
    <col min="14594" max="14594" width="13.140625" style="62" customWidth="1"/>
    <col min="14595" max="14605" width="12.7109375" style="62" bestFit="1" customWidth="1"/>
    <col min="14606" max="14606" width="13.7109375" style="62" bestFit="1" customWidth="1"/>
    <col min="14607" max="14848" width="9.140625" style="62"/>
    <col min="14849" max="14849" width="28.42578125" style="62" customWidth="1"/>
    <col min="14850" max="14850" width="13.140625" style="62" customWidth="1"/>
    <col min="14851" max="14861" width="12.7109375" style="62" bestFit="1" customWidth="1"/>
    <col min="14862" max="14862" width="13.7109375" style="62" bestFit="1" customWidth="1"/>
    <col min="14863" max="15104" width="9.140625" style="62"/>
    <col min="15105" max="15105" width="28.42578125" style="62" customWidth="1"/>
    <col min="15106" max="15106" width="13.140625" style="62" customWidth="1"/>
    <col min="15107" max="15117" width="12.7109375" style="62" bestFit="1" customWidth="1"/>
    <col min="15118" max="15118" width="13.7109375" style="62" bestFit="1" customWidth="1"/>
    <col min="15119" max="15360" width="9.140625" style="62"/>
    <col min="15361" max="15361" width="28.42578125" style="62" customWidth="1"/>
    <col min="15362" max="15362" width="13.140625" style="62" customWidth="1"/>
    <col min="15363" max="15373" width="12.7109375" style="62" bestFit="1" customWidth="1"/>
    <col min="15374" max="15374" width="13.7109375" style="62" bestFit="1" customWidth="1"/>
    <col min="15375" max="15616" width="9.140625" style="62"/>
    <col min="15617" max="15617" width="28.42578125" style="62" customWidth="1"/>
    <col min="15618" max="15618" width="13.140625" style="62" customWidth="1"/>
    <col min="15619" max="15629" width="12.7109375" style="62" bestFit="1" customWidth="1"/>
    <col min="15630" max="15630" width="13.7109375" style="62" bestFit="1" customWidth="1"/>
    <col min="15631" max="15872" width="9.140625" style="62"/>
    <col min="15873" max="15873" width="28.42578125" style="62" customWidth="1"/>
    <col min="15874" max="15874" width="13.140625" style="62" customWidth="1"/>
    <col min="15875" max="15885" width="12.7109375" style="62" bestFit="1" customWidth="1"/>
    <col min="15886" max="15886" width="13.7109375" style="62" bestFit="1" customWidth="1"/>
    <col min="15887" max="16128" width="9.140625" style="62"/>
    <col min="16129" max="16129" width="28.42578125" style="62" customWidth="1"/>
    <col min="16130" max="16130" width="13.140625" style="62" customWidth="1"/>
    <col min="16131" max="16141" width="12.7109375" style="62" bestFit="1" customWidth="1"/>
    <col min="16142" max="16142" width="13.7109375" style="62" bestFit="1" customWidth="1"/>
    <col min="16143" max="16384" width="9.140625" style="62"/>
  </cols>
  <sheetData>
    <row r="1" spans="1:15" ht="12" customHeight="1" x14ac:dyDescent="0.2"/>
    <row r="2" spans="1:15" ht="13.5" customHeight="1" x14ac:dyDescent="0.2"/>
    <row r="3" spans="1:15" ht="18" x14ac:dyDescent="0.25">
      <c r="A3" s="63" t="s">
        <v>273</v>
      </c>
    </row>
    <row r="6" spans="1:15" s="64" customFormat="1" x14ac:dyDescent="0.2">
      <c r="A6" s="67" t="s">
        <v>60</v>
      </c>
      <c r="B6" s="67" t="s">
        <v>27</v>
      </c>
      <c r="C6" s="67" t="s">
        <v>28</v>
      </c>
      <c r="D6" s="67" t="s">
        <v>29</v>
      </c>
      <c r="E6" s="67" t="s">
        <v>30</v>
      </c>
      <c r="F6" s="67" t="s">
        <v>31</v>
      </c>
      <c r="G6" s="67" t="s">
        <v>32</v>
      </c>
      <c r="H6" s="67" t="s">
        <v>33</v>
      </c>
      <c r="I6" s="67" t="s">
        <v>34</v>
      </c>
      <c r="J6" s="67" t="s">
        <v>35</v>
      </c>
      <c r="K6" s="67" t="s">
        <v>36</v>
      </c>
      <c r="L6" s="67" t="s">
        <v>37</v>
      </c>
      <c r="M6" s="67" t="s">
        <v>38</v>
      </c>
      <c r="N6" s="67" t="s">
        <v>9</v>
      </c>
      <c r="O6" s="68"/>
    </row>
    <row r="8" spans="1:15" x14ac:dyDescent="0.2">
      <c r="A8" s="69"/>
    </row>
    <row r="9" spans="1:15" x14ac:dyDescent="0.2">
      <c r="A9" s="91" t="s">
        <v>184</v>
      </c>
    </row>
    <row r="10" spans="1:15" x14ac:dyDescent="0.2">
      <c r="A10" s="92" t="s">
        <v>246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ht="15" x14ac:dyDescent="0.25">
      <c r="A11" s="91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</row>
    <row r="12" spans="1:15" ht="15" x14ac:dyDescent="0.25">
      <c r="A12" s="93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</row>
    <row r="13" spans="1:15" ht="15" x14ac:dyDescent="0.25">
      <c r="A13" s="91" t="s">
        <v>101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</row>
    <row r="14" spans="1:15" x14ac:dyDescent="0.2">
      <c r="A14" s="92" t="s">
        <v>185</v>
      </c>
      <c r="B14" s="87">
        <v>1588.67</v>
      </c>
      <c r="C14" s="87">
        <v>1588.67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8">
        <f>SUM(B14:M14)</f>
        <v>3177.34</v>
      </c>
    </row>
    <row r="15" spans="1:15" x14ac:dyDescent="0.2">
      <c r="A15" s="92" t="s">
        <v>186</v>
      </c>
      <c r="B15" s="87">
        <v>191.97</v>
      </c>
      <c r="C15" s="87">
        <v>191.97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8">
        <f t="shared" ref="N15:N31" si="0">SUM(B15:M15)</f>
        <v>383.94</v>
      </c>
    </row>
    <row r="16" spans="1:15" x14ac:dyDescent="0.2">
      <c r="A16" s="92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88"/>
    </row>
    <row r="17" spans="1:14" ht="15" x14ac:dyDescent="0.25">
      <c r="A17" s="91" t="s">
        <v>67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pans="1:14" x14ac:dyDescent="0.2">
      <c r="A18" s="92" t="s">
        <v>187</v>
      </c>
      <c r="B18" s="87">
        <v>1742955.6700000002</v>
      </c>
      <c r="C18" s="87">
        <v>1978709.7700000003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8">
        <f t="shared" si="0"/>
        <v>3721665.4400000004</v>
      </c>
    </row>
    <row r="19" spans="1:14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88"/>
    </row>
    <row r="20" spans="1:14" x14ac:dyDescent="0.2">
      <c r="A20" s="92" t="s">
        <v>188</v>
      </c>
      <c r="B20" s="87">
        <v>18469.63</v>
      </c>
      <c r="C20" s="87">
        <v>20944.189999999999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>
        <f t="shared" si="0"/>
        <v>39413.82</v>
      </c>
    </row>
    <row r="21" spans="1:14" x14ac:dyDescent="0.2">
      <c r="A21" s="92" t="s">
        <v>189</v>
      </c>
      <c r="B21" s="87">
        <v>67817.66</v>
      </c>
      <c r="C21" s="87">
        <v>74670.86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8">
        <f t="shared" si="0"/>
        <v>142488.52000000002</v>
      </c>
    </row>
    <row r="22" spans="1:14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88"/>
    </row>
    <row r="23" spans="1:14" ht="15" x14ac:dyDescent="0.25">
      <c r="A23" s="91" t="s">
        <v>62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pans="1:14" x14ac:dyDescent="0.2">
      <c r="A24" s="92" t="s">
        <v>63</v>
      </c>
      <c r="B24" s="87">
        <v>1269.92</v>
      </c>
      <c r="C24" s="87">
        <v>1440.06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>
        <f t="shared" si="0"/>
        <v>2709.98</v>
      </c>
    </row>
    <row r="25" spans="1:14" x14ac:dyDescent="0.2">
      <c r="A25" s="92" t="s">
        <v>190</v>
      </c>
      <c r="B25" s="87">
        <v>66885.3</v>
      </c>
      <c r="C25" s="87">
        <v>75846.59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8">
        <f t="shared" si="0"/>
        <v>142731.89000000001</v>
      </c>
    </row>
    <row r="26" spans="1:14" x14ac:dyDescent="0.2">
      <c r="A26" s="92" t="s">
        <v>191</v>
      </c>
      <c r="B26" s="87">
        <v>9736.15</v>
      </c>
      <c r="C26" s="87">
        <v>11040.6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>
        <f t="shared" si="0"/>
        <v>20776.75</v>
      </c>
    </row>
    <row r="27" spans="1:14" x14ac:dyDescent="0.2">
      <c r="A27" s="92" t="s">
        <v>192</v>
      </c>
      <c r="B27" s="87">
        <v>8587.75</v>
      </c>
      <c r="C27" s="87">
        <v>9738.33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8">
        <f t="shared" si="0"/>
        <v>18326.080000000002</v>
      </c>
    </row>
    <row r="28" spans="1:14" x14ac:dyDescent="0.2">
      <c r="A28" s="92" t="s">
        <v>193</v>
      </c>
      <c r="B28" s="87">
        <v>19059.84</v>
      </c>
      <c r="C28" s="87">
        <v>21613.48</v>
      </c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>
        <f t="shared" si="0"/>
        <v>40673.32</v>
      </c>
    </row>
    <row r="29" spans="1:14" x14ac:dyDescent="0.2">
      <c r="A29" s="92" t="s">
        <v>194</v>
      </c>
      <c r="B29" s="87">
        <v>11021.75</v>
      </c>
      <c r="C29" s="87">
        <v>12498.44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8">
        <f t="shared" si="0"/>
        <v>23520.190000000002</v>
      </c>
    </row>
    <row r="30" spans="1:14" x14ac:dyDescent="0.2">
      <c r="A30" s="92" t="s">
        <v>195</v>
      </c>
      <c r="B30" s="87">
        <v>6895.32</v>
      </c>
      <c r="C30" s="87">
        <v>7819.16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8">
        <f t="shared" si="0"/>
        <v>14714.48</v>
      </c>
    </row>
    <row r="31" spans="1:14" x14ac:dyDescent="0.2">
      <c r="A31" s="92" t="s">
        <v>196</v>
      </c>
      <c r="B31" s="87">
        <v>35397.620000000003</v>
      </c>
      <c r="C31" s="87">
        <v>40140.19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8">
        <f t="shared" si="0"/>
        <v>75537.81</v>
      </c>
    </row>
    <row r="32" spans="1:14" ht="15" x14ac:dyDescent="0.25">
      <c r="A32" s="92"/>
      <c r="B32" s="88">
        <f>SUM(B14:B31)</f>
        <v>1989877.25</v>
      </c>
      <c r="C32" s="88">
        <f t="shared" ref="C32:N32" si="1">SUM(C14:C31)</f>
        <v>2256242.3100000005</v>
      </c>
      <c r="D32" s="88">
        <f t="shared" si="1"/>
        <v>0</v>
      </c>
      <c r="E32" s="88">
        <f t="shared" si="1"/>
        <v>0</v>
      </c>
      <c r="F32" s="88">
        <f t="shared" si="1"/>
        <v>0</v>
      </c>
      <c r="G32" s="88">
        <f t="shared" si="1"/>
        <v>0</v>
      </c>
      <c r="H32" s="88">
        <f>SUM(H14:H31)</f>
        <v>0</v>
      </c>
      <c r="I32" s="88">
        <f t="shared" si="1"/>
        <v>0</v>
      </c>
      <c r="J32" s="88">
        <f>SUM(J14:J31)</f>
        <v>0</v>
      </c>
      <c r="K32" s="88">
        <f t="shared" si="1"/>
        <v>0</v>
      </c>
      <c r="L32" s="88">
        <f t="shared" si="1"/>
        <v>0</v>
      </c>
      <c r="M32" s="88">
        <f t="shared" si="1"/>
        <v>0</v>
      </c>
      <c r="N32" s="96">
        <f t="shared" si="1"/>
        <v>4246119.5599999996</v>
      </c>
    </row>
    <row r="33" spans="1:1" x14ac:dyDescent="0.2">
      <c r="A33" s="94" t="s">
        <v>197</v>
      </c>
    </row>
    <row r="34" spans="1:1" x14ac:dyDescent="0.2">
      <c r="A34" s="64"/>
    </row>
    <row r="35" spans="1:1" x14ac:dyDescent="0.2">
      <c r="A35" s="64"/>
    </row>
    <row r="36" spans="1:1" x14ac:dyDescent="0.2">
      <c r="A36" s="64"/>
    </row>
    <row r="37" spans="1:1" x14ac:dyDescent="0.2">
      <c r="A37" s="64"/>
    </row>
    <row r="38" spans="1:1" x14ac:dyDescent="0.2">
      <c r="A38" s="64"/>
    </row>
    <row r="39" spans="1:1" x14ac:dyDescent="0.2">
      <c r="A39" s="64"/>
    </row>
    <row r="40" spans="1:1" x14ac:dyDescent="0.2">
      <c r="A40" s="64"/>
    </row>
    <row r="41" spans="1:1" x14ac:dyDescent="0.2">
      <c r="A41" s="65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1"/>
  <sheetViews>
    <sheetView zoomScaleNormal="100" workbookViewId="0">
      <selection activeCell="C11" sqref="C11:C27"/>
    </sheetView>
  </sheetViews>
  <sheetFormatPr defaultRowHeight="12.75" x14ac:dyDescent="0.2"/>
  <cols>
    <col min="1" max="1" width="47" style="12" customWidth="1"/>
    <col min="2" max="2" width="15.7109375" style="12" bestFit="1" customWidth="1"/>
    <col min="3" max="13" width="15" style="12" bestFit="1" customWidth="1"/>
    <col min="14" max="14" width="16.28515625" style="12" bestFit="1" customWidth="1"/>
    <col min="15" max="256" width="9.140625" style="12"/>
    <col min="257" max="257" width="39.140625" style="12" customWidth="1"/>
    <col min="258" max="269" width="14" style="12" bestFit="1" customWidth="1"/>
    <col min="270" max="270" width="15" style="12" bestFit="1" customWidth="1"/>
    <col min="271" max="512" width="9.140625" style="12"/>
    <col min="513" max="513" width="39.140625" style="12" customWidth="1"/>
    <col min="514" max="525" width="14" style="12" bestFit="1" customWidth="1"/>
    <col min="526" max="526" width="15" style="12" bestFit="1" customWidth="1"/>
    <col min="527" max="768" width="9.140625" style="12"/>
    <col min="769" max="769" width="39.140625" style="12" customWidth="1"/>
    <col min="770" max="781" width="14" style="12" bestFit="1" customWidth="1"/>
    <col min="782" max="782" width="15" style="12" bestFit="1" customWidth="1"/>
    <col min="783" max="1024" width="9.140625" style="12"/>
    <col min="1025" max="1025" width="39.140625" style="12" customWidth="1"/>
    <col min="1026" max="1037" width="14" style="12" bestFit="1" customWidth="1"/>
    <col min="1038" max="1038" width="15" style="12" bestFit="1" customWidth="1"/>
    <col min="1039" max="1280" width="9.140625" style="12"/>
    <col min="1281" max="1281" width="39.140625" style="12" customWidth="1"/>
    <col min="1282" max="1293" width="14" style="12" bestFit="1" customWidth="1"/>
    <col min="1294" max="1294" width="15" style="12" bestFit="1" customWidth="1"/>
    <col min="1295" max="1536" width="9.140625" style="12"/>
    <col min="1537" max="1537" width="39.140625" style="12" customWidth="1"/>
    <col min="1538" max="1549" width="14" style="12" bestFit="1" customWidth="1"/>
    <col min="1550" max="1550" width="15" style="12" bestFit="1" customWidth="1"/>
    <col min="1551" max="1792" width="9.140625" style="12"/>
    <col min="1793" max="1793" width="39.140625" style="12" customWidth="1"/>
    <col min="1794" max="1805" width="14" style="12" bestFit="1" customWidth="1"/>
    <col min="1806" max="1806" width="15" style="12" bestFit="1" customWidth="1"/>
    <col min="1807" max="2048" width="9.140625" style="12"/>
    <col min="2049" max="2049" width="39.140625" style="12" customWidth="1"/>
    <col min="2050" max="2061" width="14" style="12" bestFit="1" customWidth="1"/>
    <col min="2062" max="2062" width="15" style="12" bestFit="1" customWidth="1"/>
    <col min="2063" max="2304" width="9.140625" style="12"/>
    <col min="2305" max="2305" width="39.140625" style="12" customWidth="1"/>
    <col min="2306" max="2317" width="14" style="12" bestFit="1" customWidth="1"/>
    <col min="2318" max="2318" width="15" style="12" bestFit="1" customWidth="1"/>
    <col min="2319" max="2560" width="9.140625" style="12"/>
    <col min="2561" max="2561" width="39.140625" style="12" customWidth="1"/>
    <col min="2562" max="2573" width="14" style="12" bestFit="1" customWidth="1"/>
    <col min="2574" max="2574" width="15" style="12" bestFit="1" customWidth="1"/>
    <col min="2575" max="2816" width="9.140625" style="12"/>
    <col min="2817" max="2817" width="39.140625" style="12" customWidth="1"/>
    <col min="2818" max="2829" width="14" style="12" bestFit="1" customWidth="1"/>
    <col min="2830" max="2830" width="15" style="12" bestFit="1" customWidth="1"/>
    <col min="2831" max="3072" width="9.140625" style="12"/>
    <col min="3073" max="3073" width="39.140625" style="12" customWidth="1"/>
    <col min="3074" max="3085" width="14" style="12" bestFit="1" customWidth="1"/>
    <col min="3086" max="3086" width="15" style="12" bestFit="1" customWidth="1"/>
    <col min="3087" max="3328" width="9.140625" style="12"/>
    <col min="3329" max="3329" width="39.140625" style="12" customWidth="1"/>
    <col min="3330" max="3341" width="14" style="12" bestFit="1" customWidth="1"/>
    <col min="3342" max="3342" width="15" style="12" bestFit="1" customWidth="1"/>
    <col min="3343" max="3584" width="9.140625" style="12"/>
    <col min="3585" max="3585" width="39.140625" style="12" customWidth="1"/>
    <col min="3586" max="3597" width="14" style="12" bestFit="1" customWidth="1"/>
    <col min="3598" max="3598" width="15" style="12" bestFit="1" customWidth="1"/>
    <col min="3599" max="3840" width="9.140625" style="12"/>
    <col min="3841" max="3841" width="39.140625" style="12" customWidth="1"/>
    <col min="3842" max="3853" width="14" style="12" bestFit="1" customWidth="1"/>
    <col min="3854" max="3854" width="15" style="12" bestFit="1" customWidth="1"/>
    <col min="3855" max="4096" width="9.140625" style="12"/>
    <col min="4097" max="4097" width="39.140625" style="12" customWidth="1"/>
    <col min="4098" max="4109" width="14" style="12" bestFit="1" customWidth="1"/>
    <col min="4110" max="4110" width="15" style="12" bestFit="1" customWidth="1"/>
    <col min="4111" max="4352" width="9.140625" style="12"/>
    <col min="4353" max="4353" width="39.140625" style="12" customWidth="1"/>
    <col min="4354" max="4365" width="14" style="12" bestFit="1" customWidth="1"/>
    <col min="4366" max="4366" width="15" style="12" bestFit="1" customWidth="1"/>
    <col min="4367" max="4608" width="9.140625" style="12"/>
    <col min="4609" max="4609" width="39.140625" style="12" customWidth="1"/>
    <col min="4610" max="4621" width="14" style="12" bestFit="1" customWidth="1"/>
    <col min="4622" max="4622" width="15" style="12" bestFit="1" customWidth="1"/>
    <col min="4623" max="4864" width="9.140625" style="12"/>
    <col min="4865" max="4865" width="39.140625" style="12" customWidth="1"/>
    <col min="4866" max="4877" width="14" style="12" bestFit="1" customWidth="1"/>
    <col min="4878" max="4878" width="15" style="12" bestFit="1" customWidth="1"/>
    <col min="4879" max="5120" width="9.140625" style="12"/>
    <col min="5121" max="5121" width="39.140625" style="12" customWidth="1"/>
    <col min="5122" max="5133" width="14" style="12" bestFit="1" customWidth="1"/>
    <col min="5134" max="5134" width="15" style="12" bestFit="1" customWidth="1"/>
    <col min="5135" max="5376" width="9.140625" style="12"/>
    <col min="5377" max="5377" width="39.140625" style="12" customWidth="1"/>
    <col min="5378" max="5389" width="14" style="12" bestFit="1" customWidth="1"/>
    <col min="5390" max="5390" width="15" style="12" bestFit="1" customWidth="1"/>
    <col min="5391" max="5632" width="9.140625" style="12"/>
    <col min="5633" max="5633" width="39.140625" style="12" customWidth="1"/>
    <col min="5634" max="5645" width="14" style="12" bestFit="1" customWidth="1"/>
    <col min="5646" max="5646" width="15" style="12" bestFit="1" customWidth="1"/>
    <col min="5647" max="5888" width="9.140625" style="12"/>
    <col min="5889" max="5889" width="39.140625" style="12" customWidth="1"/>
    <col min="5890" max="5901" width="14" style="12" bestFit="1" customWidth="1"/>
    <col min="5902" max="5902" width="15" style="12" bestFit="1" customWidth="1"/>
    <col min="5903" max="6144" width="9.140625" style="12"/>
    <col min="6145" max="6145" width="39.140625" style="12" customWidth="1"/>
    <col min="6146" max="6157" width="14" style="12" bestFit="1" customWidth="1"/>
    <col min="6158" max="6158" width="15" style="12" bestFit="1" customWidth="1"/>
    <col min="6159" max="6400" width="9.140625" style="12"/>
    <col min="6401" max="6401" width="39.140625" style="12" customWidth="1"/>
    <col min="6402" max="6413" width="14" style="12" bestFit="1" customWidth="1"/>
    <col min="6414" max="6414" width="15" style="12" bestFit="1" customWidth="1"/>
    <col min="6415" max="6656" width="9.140625" style="12"/>
    <col min="6657" max="6657" width="39.140625" style="12" customWidth="1"/>
    <col min="6658" max="6669" width="14" style="12" bestFit="1" customWidth="1"/>
    <col min="6670" max="6670" width="15" style="12" bestFit="1" customWidth="1"/>
    <col min="6671" max="6912" width="9.140625" style="12"/>
    <col min="6913" max="6913" width="39.140625" style="12" customWidth="1"/>
    <col min="6914" max="6925" width="14" style="12" bestFit="1" customWidth="1"/>
    <col min="6926" max="6926" width="15" style="12" bestFit="1" customWidth="1"/>
    <col min="6927" max="7168" width="9.140625" style="12"/>
    <col min="7169" max="7169" width="39.140625" style="12" customWidth="1"/>
    <col min="7170" max="7181" width="14" style="12" bestFit="1" customWidth="1"/>
    <col min="7182" max="7182" width="15" style="12" bestFit="1" customWidth="1"/>
    <col min="7183" max="7424" width="9.140625" style="12"/>
    <col min="7425" max="7425" width="39.140625" style="12" customWidth="1"/>
    <col min="7426" max="7437" width="14" style="12" bestFit="1" customWidth="1"/>
    <col min="7438" max="7438" width="15" style="12" bestFit="1" customWidth="1"/>
    <col min="7439" max="7680" width="9.140625" style="12"/>
    <col min="7681" max="7681" width="39.140625" style="12" customWidth="1"/>
    <col min="7682" max="7693" width="14" style="12" bestFit="1" customWidth="1"/>
    <col min="7694" max="7694" width="15" style="12" bestFit="1" customWidth="1"/>
    <col min="7695" max="7936" width="9.140625" style="12"/>
    <col min="7937" max="7937" width="39.140625" style="12" customWidth="1"/>
    <col min="7938" max="7949" width="14" style="12" bestFit="1" customWidth="1"/>
    <col min="7950" max="7950" width="15" style="12" bestFit="1" customWidth="1"/>
    <col min="7951" max="8192" width="9.140625" style="12"/>
    <col min="8193" max="8193" width="39.140625" style="12" customWidth="1"/>
    <col min="8194" max="8205" width="14" style="12" bestFit="1" customWidth="1"/>
    <col min="8206" max="8206" width="15" style="12" bestFit="1" customWidth="1"/>
    <col min="8207" max="8448" width="9.140625" style="12"/>
    <col min="8449" max="8449" width="39.140625" style="12" customWidth="1"/>
    <col min="8450" max="8461" width="14" style="12" bestFit="1" customWidth="1"/>
    <col min="8462" max="8462" width="15" style="12" bestFit="1" customWidth="1"/>
    <col min="8463" max="8704" width="9.140625" style="12"/>
    <col min="8705" max="8705" width="39.140625" style="12" customWidth="1"/>
    <col min="8706" max="8717" width="14" style="12" bestFit="1" customWidth="1"/>
    <col min="8718" max="8718" width="15" style="12" bestFit="1" customWidth="1"/>
    <col min="8719" max="8960" width="9.140625" style="12"/>
    <col min="8961" max="8961" width="39.140625" style="12" customWidth="1"/>
    <col min="8962" max="8973" width="14" style="12" bestFit="1" customWidth="1"/>
    <col min="8974" max="8974" width="15" style="12" bestFit="1" customWidth="1"/>
    <col min="8975" max="9216" width="9.140625" style="12"/>
    <col min="9217" max="9217" width="39.140625" style="12" customWidth="1"/>
    <col min="9218" max="9229" width="14" style="12" bestFit="1" customWidth="1"/>
    <col min="9230" max="9230" width="15" style="12" bestFit="1" customWidth="1"/>
    <col min="9231" max="9472" width="9.140625" style="12"/>
    <col min="9473" max="9473" width="39.140625" style="12" customWidth="1"/>
    <col min="9474" max="9485" width="14" style="12" bestFit="1" customWidth="1"/>
    <col min="9486" max="9486" width="15" style="12" bestFit="1" customWidth="1"/>
    <col min="9487" max="9728" width="9.140625" style="12"/>
    <col min="9729" max="9729" width="39.140625" style="12" customWidth="1"/>
    <col min="9730" max="9741" width="14" style="12" bestFit="1" customWidth="1"/>
    <col min="9742" max="9742" width="15" style="12" bestFit="1" customWidth="1"/>
    <col min="9743" max="9984" width="9.140625" style="12"/>
    <col min="9985" max="9985" width="39.140625" style="12" customWidth="1"/>
    <col min="9986" max="9997" width="14" style="12" bestFit="1" customWidth="1"/>
    <col min="9998" max="9998" width="15" style="12" bestFit="1" customWidth="1"/>
    <col min="9999" max="10240" width="9.140625" style="12"/>
    <col min="10241" max="10241" width="39.140625" style="12" customWidth="1"/>
    <col min="10242" max="10253" width="14" style="12" bestFit="1" customWidth="1"/>
    <col min="10254" max="10254" width="15" style="12" bestFit="1" customWidth="1"/>
    <col min="10255" max="10496" width="9.140625" style="12"/>
    <col min="10497" max="10497" width="39.140625" style="12" customWidth="1"/>
    <col min="10498" max="10509" width="14" style="12" bestFit="1" customWidth="1"/>
    <col min="10510" max="10510" width="15" style="12" bestFit="1" customWidth="1"/>
    <col min="10511" max="10752" width="9.140625" style="12"/>
    <col min="10753" max="10753" width="39.140625" style="12" customWidth="1"/>
    <col min="10754" max="10765" width="14" style="12" bestFit="1" customWidth="1"/>
    <col min="10766" max="10766" width="15" style="12" bestFit="1" customWidth="1"/>
    <col min="10767" max="11008" width="9.140625" style="12"/>
    <col min="11009" max="11009" width="39.140625" style="12" customWidth="1"/>
    <col min="11010" max="11021" width="14" style="12" bestFit="1" customWidth="1"/>
    <col min="11022" max="11022" width="15" style="12" bestFit="1" customWidth="1"/>
    <col min="11023" max="11264" width="9.140625" style="12"/>
    <col min="11265" max="11265" width="39.140625" style="12" customWidth="1"/>
    <col min="11266" max="11277" width="14" style="12" bestFit="1" customWidth="1"/>
    <col min="11278" max="11278" width="15" style="12" bestFit="1" customWidth="1"/>
    <col min="11279" max="11520" width="9.140625" style="12"/>
    <col min="11521" max="11521" width="39.140625" style="12" customWidth="1"/>
    <col min="11522" max="11533" width="14" style="12" bestFit="1" customWidth="1"/>
    <col min="11534" max="11534" width="15" style="12" bestFit="1" customWidth="1"/>
    <col min="11535" max="11776" width="9.140625" style="12"/>
    <col min="11777" max="11777" width="39.140625" style="12" customWidth="1"/>
    <col min="11778" max="11789" width="14" style="12" bestFit="1" customWidth="1"/>
    <col min="11790" max="11790" width="15" style="12" bestFit="1" customWidth="1"/>
    <col min="11791" max="12032" width="9.140625" style="12"/>
    <col min="12033" max="12033" width="39.140625" style="12" customWidth="1"/>
    <col min="12034" max="12045" width="14" style="12" bestFit="1" customWidth="1"/>
    <col min="12046" max="12046" width="15" style="12" bestFit="1" customWidth="1"/>
    <col min="12047" max="12288" width="9.140625" style="12"/>
    <col min="12289" max="12289" width="39.140625" style="12" customWidth="1"/>
    <col min="12290" max="12301" width="14" style="12" bestFit="1" customWidth="1"/>
    <col min="12302" max="12302" width="15" style="12" bestFit="1" customWidth="1"/>
    <col min="12303" max="12544" width="9.140625" style="12"/>
    <col min="12545" max="12545" width="39.140625" style="12" customWidth="1"/>
    <col min="12546" max="12557" width="14" style="12" bestFit="1" customWidth="1"/>
    <col min="12558" max="12558" width="15" style="12" bestFit="1" customWidth="1"/>
    <col min="12559" max="12800" width="9.140625" style="12"/>
    <col min="12801" max="12801" width="39.140625" style="12" customWidth="1"/>
    <col min="12802" max="12813" width="14" style="12" bestFit="1" customWidth="1"/>
    <col min="12814" max="12814" width="15" style="12" bestFit="1" customWidth="1"/>
    <col min="12815" max="13056" width="9.140625" style="12"/>
    <col min="13057" max="13057" width="39.140625" style="12" customWidth="1"/>
    <col min="13058" max="13069" width="14" style="12" bestFit="1" customWidth="1"/>
    <col min="13070" max="13070" width="15" style="12" bestFit="1" customWidth="1"/>
    <col min="13071" max="13312" width="9.140625" style="12"/>
    <col min="13313" max="13313" width="39.140625" style="12" customWidth="1"/>
    <col min="13314" max="13325" width="14" style="12" bestFit="1" customWidth="1"/>
    <col min="13326" max="13326" width="15" style="12" bestFit="1" customWidth="1"/>
    <col min="13327" max="13568" width="9.140625" style="12"/>
    <col min="13569" max="13569" width="39.140625" style="12" customWidth="1"/>
    <col min="13570" max="13581" width="14" style="12" bestFit="1" customWidth="1"/>
    <col min="13582" max="13582" width="15" style="12" bestFit="1" customWidth="1"/>
    <col min="13583" max="13824" width="9.140625" style="12"/>
    <col min="13825" max="13825" width="39.140625" style="12" customWidth="1"/>
    <col min="13826" max="13837" width="14" style="12" bestFit="1" customWidth="1"/>
    <col min="13838" max="13838" width="15" style="12" bestFit="1" customWidth="1"/>
    <col min="13839" max="14080" width="9.140625" style="12"/>
    <col min="14081" max="14081" width="39.140625" style="12" customWidth="1"/>
    <col min="14082" max="14093" width="14" style="12" bestFit="1" customWidth="1"/>
    <col min="14094" max="14094" width="15" style="12" bestFit="1" customWidth="1"/>
    <col min="14095" max="14336" width="9.140625" style="12"/>
    <col min="14337" max="14337" width="39.140625" style="12" customWidth="1"/>
    <col min="14338" max="14349" width="14" style="12" bestFit="1" customWidth="1"/>
    <col min="14350" max="14350" width="15" style="12" bestFit="1" customWidth="1"/>
    <col min="14351" max="14592" width="9.140625" style="12"/>
    <col min="14593" max="14593" width="39.140625" style="12" customWidth="1"/>
    <col min="14594" max="14605" width="14" style="12" bestFit="1" customWidth="1"/>
    <col min="14606" max="14606" width="15" style="12" bestFit="1" customWidth="1"/>
    <col min="14607" max="14848" width="9.140625" style="12"/>
    <col min="14849" max="14849" width="39.140625" style="12" customWidth="1"/>
    <col min="14850" max="14861" width="14" style="12" bestFit="1" customWidth="1"/>
    <col min="14862" max="14862" width="15" style="12" bestFit="1" customWidth="1"/>
    <col min="14863" max="15104" width="9.140625" style="12"/>
    <col min="15105" max="15105" width="39.140625" style="12" customWidth="1"/>
    <col min="15106" max="15117" width="14" style="12" bestFit="1" customWidth="1"/>
    <col min="15118" max="15118" width="15" style="12" bestFit="1" customWidth="1"/>
    <col min="15119" max="15360" width="9.140625" style="12"/>
    <col min="15361" max="15361" width="39.140625" style="12" customWidth="1"/>
    <col min="15362" max="15373" width="14" style="12" bestFit="1" customWidth="1"/>
    <col min="15374" max="15374" width="15" style="12" bestFit="1" customWidth="1"/>
    <col min="15375" max="15616" width="9.140625" style="12"/>
    <col min="15617" max="15617" width="39.140625" style="12" customWidth="1"/>
    <col min="15618" max="15629" width="14" style="12" bestFit="1" customWidth="1"/>
    <col min="15630" max="15630" width="15" style="12" bestFit="1" customWidth="1"/>
    <col min="15631" max="15872" width="9.140625" style="12"/>
    <col min="15873" max="15873" width="39.140625" style="12" customWidth="1"/>
    <col min="15874" max="15885" width="14" style="12" bestFit="1" customWidth="1"/>
    <col min="15886" max="15886" width="15" style="12" bestFit="1" customWidth="1"/>
    <col min="15887" max="16128" width="9.140625" style="12"/>
    <col min="16129" max="16129" width="39.140625" style="12" customWidth="1"/>
    <col min="16130" max="16141" width="14" style="12" bestFit="1" customWidth="1"/>
    <col min="16142" max="16142" width="15" style="12" bestFit="1" customWidth="1"/>
    <col min="16143" max="16384" width="9.140625" style="12"/>
  </cols>
  <sheetData>
    <row r="1" spans="1:15" s="23" customFormat="1" x14ac:dyDescent="0.2"/>
    <row r="2" spans="1:15" s="23" customFormat="1" x14ac:dyDescent="0.2"/>
    <row r="3" spans="1:15" s="23" customFormat="1" ht="18" x14ac:dyDescent="0.25">
      <c r="A3" s="57" t="s">
        <v>272</v>
      </c>
    </row>
    <row r="4" spans="1:15" s="23" customFormat="1" x14ac:dyDescent="0.2"/>
    <row r="5" spans="1:15" s="23" customFormat="1" ht="14.25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s="58" customFormat="1" ht="14.25" x14ac:dyDescent="0.2">
      <c r="A6" s="60" t="s">
        <v>60</v>
      </c>
      <c r="B6" s="60" t="s">
        <v>27</v>
      </c>
      <c r="C6" s="60" t="s">
        <v>28</v>
      </c>
      <c r="D6" s="60" t="s">
        <v>29</v>
      </c>
      <c r="E6" s="60" t="s">
        <v>30</v>
      </c>
      <c r="F6" s="60" t="s">
        <v>31</v>
      </c>
      <c r="G6" s="60" t="s">
        <v>32</v>
      </c>
      <c r="H6" s="60" t="s">
        <v>33</v>
      </c>
      <c r="I6" s="60" t="s">
        <v>34</v>
      </c>
      <c r="J6" s="60" t="s">
        <v>35</v>
      </c>
      <c r="K6" s="60" t="s">
        <v>36</v>
      </c>
      <c r="L6" s="60" t="s">
        <v>37</v>
      </c>
      <c r="M6" s="60" t="s">
        <v>38</v>
      </c>
      <c r="N6" s="60" t="s">
        <v>9</v>
      </c>
      <c r="O6" s="31"/>
    </row>
    <row r="7" spans="1:15" s="23" customFormat="1" ht="14.25" x14ac:dyDescent="0.2">
      <c r="A7" s="45" t="s">
        <v>226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s="23" customFormat="1" ht="14.25" x14ac:dyDescent="0.2">
      <c r="A8" s="18" t="s">
        <v>246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1"/>
    </row>
    <row r="9" spans="1:15" s="23" customFormat="1" ht="14.25" x14ac:dyDescent="0.2">
      <c r="A9" s="1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1"/>
    </row>
    <row r="10" spans="1:15" ht="14.25" x14ac:dyDescent="0.2">
      <c r="A10" s="45" t="s">
        <v>101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8"/>
    </row>
    <row r="11" spans="1:15" ht="14.25" x14ac:dyDescent="0.2">
      <c r="A11" s="18" t="s">
        <v>227</v>
      </c>
      <c r="B11" s="61">
        <v>10995.33</v>
      </c>
      <c r="C11" s="61">
        <v>10995.33</v>
      </c>
      <c r="D11" s="61"/>
      <c r="E11" s="61"/>
      <c r="F11" s="61"/>
      <c r="G11" s="61"/>
      <c r="H11" s="61"/>
      <c r="I11" s="61"/>
      <c r="J11" s="61"/>
      <c r="K11" s="61"/>
      <c r="L11" s="61"/>
      <c r="M11" s="87"/>
      <c r="N11" s="2">
        <f>SUM(B11:M11)</f>
        <v>21990.66</v>
      </c>
      <c r="O11" s="18"/>
    </row>
    <row r="12" spans="1:15" ht="14.25" x14ac:dyDescent="0.2">
      <c r="A12" s="18" t="s">
        <v>228</v>
      </c>
      <c r="B12" s="61">
        <v>5324.45</v>
      </c>
      <c r="C12" s="61">
        <v>5324.45</v>
      </c>
      <c r="D12" s="61"/>
      <c r="E12" s="61"/>
      <c r="F12" s="61"/>
      <c r="G12" s="61"/>
      <c r="H12" s="61"/>
      <c r="I12" s="61"/>
      <c r="J12" s="61"/>
      <c r="K12" s="61"/>
      <c r="L12" s="61"/>
      <c r="M12" s="87"/>
      <c r="N12" s="2">
        <f>SUM(B12:M12)</f>
        <v>10648.9</v>
      </c>
      <c r="O12" s="18"/>
    </row>
    <row r="13" spans="1:15" ht="14.25" x14ac:dyDescent="0.2">
      <c r="A13" s="18" t="s">
        <v>229</v>
      </c>
      <c r="B13" s="77">
        <v>0</v>
      </c>
      <c r="C13" s="77">
        <v>0</v>
      </c>
      <c r="D13" s="77"/>
      <c r="E13" s="77"/>
      <c r="F13" s="77"/>
      <c r="G13" s="77"/>
      <c r="H13" s="77"/>
      <c r="I13" s="77"/>
      <c r="J13" s="77"/>
      <c r="K13" s="77"/>
      <c r="L13" s="77"/>
      <c r="M13" s="87"/>
      <c r="N13" s="2">
        <f>SUM(B13:M13)</f>
        <v>0</v>
      </c>
      <c r="O13" s="18"/>
    </row>
    <row r="14" spans="1:15" ht="15" x14ac:dyDescent="0.25">
      <c r="A14" s="18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89"/>
      <c r="N14" s="2"/>
      <c r="O14" s="18"/>
    </row>
    <row r="15" spans="1:15" ht="15" x14ac:dyDescent="0.25">
      <c r="A15" s="45" t="s">
        <v>67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89"/>
      <c r="N15" s="2"/>
      <c r="O15" s="18"/>
    </row>
    <row r="16" spans="1:15" ht="14.25" x14ac:dyDescent="0.2">
      <c r="A16" s="18" t="s">
        <v>230</v>
      </c>
      <c r="B16" s="61">
        <v>13703772.779999999</v>
      </c>
      <c r="C16" s="61">
        <v>14000598.210000001</v>
      </c>
      <c r="D16" s="61"/>
      <c r="E16" s="61"/>
      <c r="F16" s="61"/>
      <c r="G16" s="61"/>
      <c r="H16" s="61"/>
      <c r="I16" s="61"/>
      <c r="J16" s="61"/>
      <c r="K16" s="61"/>
      <c r="L16" s="61"/>
      <c r="M16" s="87"/>
      <c r="N16" s="2">
        <f>SUM(B16:M16)</f>
        <v>27704370.990000002</v>
      </c>
      <c r="O16" s="18"/>
    </row>
    <row r="17" spans="1:15" ht="15" x14ac:dyDescent="0.25">
      <c r="A17" s="18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89"/>
      <c r="N17" s="2"/>
      <c r="O17" s="18"/>
    </row>
    <row r="18" spans="1:15" ht="14.25" x14ac:dyDescent="0.2">
      <c r="A18" s="18" t="s">
        <v>231</v>
      </c>
      <c r="B18" s="61">
        <v>8310099</v>
      </c>
      <c r="C18" s="61">
        <v>8497885.2200000007</v>
      </c>
      <c r="D18" s="61"/>
      <c r="E18" s="61"/>
      <c r="F18" s="61"/>
      <c r="G18" s="61"/>
      <c r="H18" s="61"/>
      <c r="I18" s="61"/>
      <c r="J18" s="61"/>
      <c r="K18" s="61"/>
      <c r="L18" s="61"/>
      <c r="M18" s="87"/>
      <c r="N18" s="2">
        <f>SUM(B18:M18)</f>
        <v>16807984.219999999</v>
      </c>
      <c r="O18" s="18"/>
    </row>
    <row r="19" spans="1:15" ht="14.25" x14ac:dyDescent="0.2">
      <c r="A19" s="18" t="s">
        <v>232</v>
      </c>
      <c r="B19" s="61">
        <v>3345802.45</v>
      </c>
      <c r="C19" s="61">
        <v>3420177.74</v>
      </c>
      <c r="D19" s="61"/>
      <c r="E19" s="61"/>
      <c r="F19" s="61"/>
      <c r="G19" s="61"/>
      <c r="H19" s="61"/>
      <c r="I19" s="61"/>
      <c r="J19" s="61"/>
      <c r="K19" s="61"/>
      <c r="L19" s="61"/>
      <c r="M19" s="87"/>
      <c r="N19" s="2">
        <f>SUM(B19:M19)</f>
        <v>6765980.1900000004</v>
      </c>
      <c r="O19" s="18"/>
    </row>
    <row r="20" spans="1:15" ht="15" x14ac:dyDescent="0.25">
      <c r="A20" s="18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89"/>
      <c r="N20" s="2"/>
      <c r="O20" s="18"/>
    </row>
    <row r="21" spans="1:15" ht="14.25" x14ac:dyDescent="0.2">
      <c r="A21" s="45" t="s">
        <v>62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88"/>
      <c r="N21" s="2"/>
      <c r="O21" s="18"/>
    </row>
    <row r="22" spans="1:15" ht="14.25" x14ac:dyDescent="0.2">
      <c r="A22" s="18" t="s">
        <v>63</v>
      </c>
      <c r="B22" s="61">
        <v>24755.27</v>
      </c>
      <c r="C22" s="61">
        <v>25250.61</v>
      </c>
      <c r="D22" s="61"/>
      <c r="E22" s="61"/>
      <c r="F22" s="61"/>
      <c r="G22" s="61"/>
      <c r="H22" s="61"/>
      <c r="I22" s="61"/>
      <c r="J22" s="61"/>
      <c r="K22" s="61"/>
      <c r="L22" s="61"/>
      <c r="M22" s="87"/>
      <c r="N22" s="2">
        <f t="shared" ref="N22:N27" si="0">SUM(B22:M22)</f>
        <v>50005.880000000005</v>
      </c>
      <c r="O22" s="18"/>
    </row>
    <row r="23" spans="1:15" ht="14.25" x14ac:dyDescent="0.2">
      <c r="A23" s="18" t="s">
        <v>233</v>
      </c>
      <c r="B23" s="61">
        <v>151912.87</v>
      </c>
      <c r="C23" s="61">
        <v>154546.01999999999</v>
      </c>
      <c r="D23" s="61"/>
      <c r="E23" s="61"/>
      <c r="F23" s="61"/>
      <c r="G23" s="61"/>
      <c r="H23" s="61"/>
      <c r="I23" s="61"/>
      <c r="J23" s="61"/>
      <c r="K23" s="61"/>
      <c r="L23" s="61"/>
      <c r="M23" s="87"/>
      <c r="N23" s="2">
        <f t="shared" si="0"/>
        <v>306458.89</v>
      </c>
      <c r="O23" s="18"/>
    </row>
    <row r="24" spans="1:15" ht="14.25" x14ac:dyDescent="0.2">
      <c r="A24" s="18" t="s">
        <v>234</v>
      </c>
      <c r="B24" s="61">
        <v>399581.15</v>
      </c>
      <c r="C24" s="61">
        <v>406551.5</v>
      </c>
      <c r="D24" s="61"/>
      <c r="E24" s="61"/>
      <c r="F24" s="61"/>
      <c r="G24" s="61"/>
      <c r="H24" s="61"/>
      <c r="I24" s="61"/>
      <c r="J24" s="61"/>
      <c r="K24" s="61"/>
      <c r="L24" s="61"/>
      <c r="M24" s="87"/>
      <c r="N24" s="2">
        <f t="shared" si="0"/>
        <v>806132.65</v>
      </c>
      <c r="O24" s="18"/>
    </row>
    <row r="25" spans="1:15" ht="14.25" x14ac:dyDescent="0.2">
      <c r="A25" s="18" t="s">
        <v>235</v>
      </c>
      <c r="B25" s="61">
        <v>48509.96</v>
      </c>
      <c r="C25" s="61">
        <v>49365.41</v>
      </c>
      <c r="D25" s="61"/>
      <c r="E25" s="61"/>
      <c r="F25" s="61"/>
      <c r="G25" s="61"/>
      <c r="H25" s="61"/>
      <c r="I25" s="61"/>
      <c r="J25" s="61"/>
      <c r="K25" s="61"/>
      <c r="L25" s="61"/>
      <c r="M25" s="87"/>
      <c r="N25" s="2">
        <f t="shared" si="0"/>
        <v>97875.37</v>
      </c>
      <c r="O25" s="18"/>
    </row>
    <row r="26" spans="1:15" ht="14.25" x14ac:dyDescent="0.2">
      <c r="A26" s="18" t="s">
        <v>64</v>
      </c>
      <c r="B26" s="77">
        <v>0</v>
      </c>
      <c r="C26" s="77">
        <v>0</v>
      </c>
      <c r="D26" s="77"/>
      <c r="E26" s="77"/>
      <c r="F26" s="77"/>
      <c r="G26" s="77"/>
      <c r="H26" s="77"/>
      <c r="I26" s="77"/>
      <c r="J26" s="77"/>
      <c r="K26" s="77"/>
      <c r="L26" s="77"/>
      <c r="M26" s="87"/>
      <c r="N26" s="2">
        <f t="shared" si="0"/>
        <v>0</v>
      </c>
      <c r="O26" s="18"/>
    </row>
    <row r="27" spans="1:15" ht="14.25" x14ac:dyDescent="0.2">
      <c r="A27" s="18" t="s">
        <v>236</v>
      </c>
      <c r="B27" s="61">
        <v>982304.86</v>
      </c>
      <c r="C27" s="61">
        <v>1000936.8</v>
      </c>
      <c r="D27" s="61"/>
      <c r="E27" s="61"/>
      <c r="F27" s="61"/>
      <c r="G27" s="61"/>
      <c r="H27" s="61"/>
      <c r="I27" s="61"/>
      <c r="J27" s="61"/>
      <c r="K27" s="61"/>
      <c r="L27" s="61"/>
      <c r="M27" s="87"/>
      <c r="N27" s="21">
        <f t="shared" si="0"/>
        <v>1983241.6600000001</v>
      </c>
      <c r="O27" s="18"/>
    </row>
    <row r="28" spans="1:15" ht="14.25" x14ac:dyDescent="0.2">
      <c r="A28" s="1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8"/>
    </row>
    <row r="29" spans="1:15" ht="14.25" x14ac:dyDescent="0.2">
      <c r="A29" s="47" t="s">
        <v>237</v>
      </c>
      <c r="B29" s="2">
        <f>SUM(B11:B27)</f>
        <v>26983058.119999997</v>
      </c>
      <c r="C29" s="2">
        <f t="shared" ref="C29:D29" si="1">SUM(C11:C27)</f>
        <v>27571631.290000003</v>
      </c>
      <c r="D29" s="2">
        <f t="shared" si="1"/>
        <v>0</v>
      </c>
      <c r="E29" s="2">
        <f t="shared" ref="E29:M29" si="2">SUM(E11:E28)</f>
        <v>0</v>
      </c>
      <c r="F29" s="2">
        <f t="shared" si="2"/>
        <v>0</v>
      </c>
      <c r="G29" s="2">
        <f t="shared" si="2"/>
        <v>0</v>
      </c>
      <c r="H29" s="2">
        <f t="shared" si="2"/>
        <v>0</v>
      </c>
      <c r="I29" s="2">
        <f>SUM(I11:I28)</f>
        <v>0</v>
      </c>
      <c r="J29" s="2">
        <f>SUM(J11:J28)</f>
        <v>0</v>
      </c>
      <c r="K29" s="2">
        <f>SUM(K11:K28)</f>
        <v>0</v>
      </c>
      <c r="L29" s="2">
        <f t="shared" si="2"/>
        <v>0</v>
      </c>
      <c r="M29" s="2">
        <f t="shared" si="2"/>
        <v>0</v>
      </c>
      <c r="N29" s="66">
        <f>SUM(N11:N28)</f>
        <v>54554689.409999996</v>
      </c>
      <c r="O29" s="18"/>
    </row>
    <row r="30" spans="1:15" ht="14.25" x14ac:dyDescent="0.2">
      <c r="A30" s="1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8"/>
    </row>
    <row r="31" spans="1:15" ht="51" x14ac:dyDescent="0.2">
      <c r="A31" s="59" t="s">
        <v>247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pageMargins left="0.25" right="0.25" top="0.75" bottom="0.75" header="0.3" footer="0.3"/>
  <pageSetup scale="54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2"/>
  <sheetViews>
    <sheetView workbookViewId="0">
      <selection activeCell="C24" sqref="C24"/>
    </sheetView>
  </sheetViews>
  <sheetFormatPr defaultRowHeight="12.75" x14ac:dyDescent="0.2"/>
  <cols>
    <col min="1" max="1" width="14.42578125" style="12" bestFit="1" customWidth="1"/>
    <col min="2" max="2" width="15.85546875" style="12" bestFit="1" customWidth="1"/>
    <col min="3" max="5" width="16.140625" style="12" bestFit="1" customWidth="1"/>
    <col min="6" max="6" width="15.85546875" style="12" bestFit="1" customWidth="1"/>
    <col min="7" max="7" width="16.140625" style="12" bestFit="1" customWidth="1"/>
    <col min="8" max="8" width="15.85546875" style="12" bestFit="1" customWidth="1"/>
    <col min="9" max="10" width="16.140625" style="12" bestFit="1" customWidth="1"/>
    <col min="11" max="11" width="15.7109375" style="12" bestFit="1" customWidth="1"/>
    <col min="12" max="13" width="16.140625" style="12" bestFit="1" customWidth="1"/>
    <col min="14" max="14" width="17.85546875" style="12" bestFit="1" customWidth="1"/>
    <col min="15" max="256" width="9.140625" style="12"/>
    <col min="257" max="257" width="14.42578125" style="12" bestFit="1" customWidth="1"/>
    <col min="258" max="266" width="14" style="12" bestFit="1" customWidth="1"/>
    <col min="267" max="269" width="14.7109375" style="12" customWidth="1"/>
    <col min="270" max="270" width="15.5703125" style="12" bestFit="1" customWidth="1"/>
    <col min="271" max="512" width="9.140625" style="12"/>
    <col min="513" max="513" width="14.42578125" style="12" bestFit="1" customWidth="1"/>
    <col min="514" max="522" width="14" style="12" bestFit="1" customWidth="1"/>
    <col min="523" max="525" width="14.7109375" style="12" customWidth="1"/>
    <col min="526" max="526" width="15.5703125" style="12" bestFit="1" customWidth="1"/>
    <col min="527" max="768" width="9.140625" style="12"/>
    <col min="769" max="769" width="14.42578125" style="12" bestFit="1" customWidth="1"/>
    <col min="770" max="778" width="14" style="12" bestFit="1" customWidth="1"/>
    <col min="779" max="781" width="14.7109375" style="12" customWidth="1"/>
    <col min="782" max="782" width="15.5703125" style="12" bestFit="1" customWidth="1"/>
    <col min="783" max="1024" width="9.140625" style="12"/>
    <col min="1025" max="1025" width="14.42578125" style="12" bestFit="1" customWidth="1"/>
    <col min="1026" max="1034" width="14" style="12" bestFit="1" customWidth="1"/>
    <col min="1035" max="1037" width="14.7109375" style="12" customWidth="1"/>
    <col min="1038" max="1038" width="15.5703125" style="12" bestFit="1" customWidth="1"/>
    <col min="1039" max="1280" width="9.140625" style="12"/>
    <col min="1281" max="1281" width="14.42578125" style="12" bestFit="1" customWidth="1"/>
    <col min="1282" max="1290" width="14" style="12" bestFit="1" customWidth="1"/>
    <col min="1291" max="1293" width="14.7109375" style="12" customWidth="1"/>
    <col min="1294" max="1294" width="15.5703125" style="12" bestFit="1" customWidth="1"/>
    <col min="1295" max="1536" width="9.140625" style="12"/>
    <col min="1537" max="1537" width="14.42578125" style="12" bestFit="1" customWidth="1"/>
    <col min="1538" max="1546" width="14" style="12" bestFit="1" customWidth="1"/>
    <col min="1547" max="1549" width="14.7109375" style="12" customWidth="1"/>
    <col min="1550" max="1550" width="15.5703125" style="12" bestFit="1" customWidth="1"/>
    <col min="1551" max="1792" width="9.140625" style="12"/>
    <col min="1793" max="1793" width="14.42578125" style="12" bestFit="1" customWidth="1"/>
    <col min="1794" max="1802" width="14" style="12" bestFit="1" customWidth="1"/>
    <col min="1803" max="1805" width="14.7109375" style="12" customWidth="1"/>
    <col min="1806" max="1806" width="15.5703125" style="12" bestFit="1" customWidth="1"/>
    <col min="1807" max="2048" width="9.140625" style="12"/>
    <col min="2049" max="2049" width="14.42578125" style="12" bestFit="1" customWidth="1"/>
    <col min="2050" max="2058" width="14" style="12" bestFit="1" customWidth="1"/>
    <col min="2059" max="2061" width="14.7109375" style="12" customWidth="1"/>
    <col min="2062" max="2062" width="15.5703125" style="12" bestFit="1" customWidth="1"/>
    <col min="2063" max="2304" width="9.140625" style="12"/>
    <col min="2305" max="2305" width="14.42578125" style="12" bestFit="1" customWidth="1"/>
    <col min="2306" max="2314" width="14" style="12" bestFit="1" customWidth="1"/>
    <col min="2315" max="2317" width="14.7109375" style="12" customWidth="1"/>
    <col min="2318" max="2318" width="15.5703125" style="12" bestFit="1" customWidth="1"/>
    <col min="2319" max="2560" width="9.140625" style="12"/>
    <col min="2561" max="2561" width="14.42578125" style="12" bestFit="1" customWidth="1"/>
    <col min="2562" max="2570" width="14" style="12" bestFit="1" customWidth="1"/>
    <col min="2571" max="2573" width="14.7109375" style="12" customWidth="1"/>
    <col min="2574" max="2574" width="15.5703125" style="12" bestFit="1" customWidth="1"/>
    <col min="2575" max="2816" width="9.140625" style="12"/>
    <col min="2817" max="2817" width="14.42578125" style="12" bestFit="1" customWidth="1"/>
    <col min="2818" max="2826" width="14" style="12" bestFit="1" customWidth="1"/>
    <col min="2827" max="2829" width="14.7109375" style="12" customWidth="1"/>
    <col min="2830" max="2830" width="15.5703125" style="12" bestFit="1" customWidth="1"/>
    <col min="2831" max="3072" width="9.140625" style="12"/>
    <col min="3073" max="3073" width="14.42578125" style="12" bestFit="1" customWidth="1"/>
    <col min="3074" max="3082" width="14" style="12" bestFit="1" customWidth="1"/>
    <col min="3083" max="3085" width="14.7109375" style="12" customWidth="1"/>
    <col min="3086" max="3086" width="15.5703125" style="12" bestFit="1" customWidth="1"/>
    <col min="3087" max="3328" width="9.140625" style="12"/>
    <col min="3329" max="3329" width="14.42578125" style="12" bestFit="1" customWidth="1"/>
    <col min="3330" max="3338" width="14" style="12" bestFit="1" customWidth="1"/>
    <col min="3339" max="3341" width="14.7109375" style="12" customWidth="1"/>
    <col min="3342" max="3342" width="15.5703125" style="12" bestFit="1" customWidth="1"/>
    <col min="3343" max="3584" width="9.140625" style="12"/>
    <col min="3585" max="3585" width="14.42578125" style="12" bestFit="1" customWidth="1"/>
    <col min="3586" max="3594" width="14" style="12" bestFit="1" customWidth="1"/>
    <col min="3595" max="3597" width="14.7109375" style="12" customWidth="1"/>
    <col min="3598" max="3598" width="15.5703125" style="12" bestFit="1" customWidth="1"/>
    <col min="3599" max="3840" width="9.140625" style="12"/>
    <col min="3841" max="3841" width="14.42578125" style="12" bestFit="1" customWidth="1"/>
    <col min="3842" max="3850" width="14" style="12" bestFit="1" customWidth="1"/>
    <col min="3851" max="3853" width="14.7109375" style="12" customWidth="1"/>
    <col min="3854" max="3854" width="15.5703125" style="12" bestFit="1" customWidth="1"/>
    <col min="3855" max="4096" width="9.140625" style="12"/>
    <col min="4097" max="4097" width="14.42578125" style="12" bestFit="1" customWidth="1"/>
    <col min="4098" max="4106" width="14" style="12" bestFit="1" customWidth="1"/>
    <col min="4107" max="4109" width="14.7109375" style="12" customWidth="1"/>
    <col min="4110" max="4110" width="15.5703125" style="12" bestFit="1" customWidth="1"/>
    <col min="4111" max="4352" width="9.140625" style="12"/>
    <col min="4353" max="4353" width="14.42578125" style="12" bestFit="1" customWidth="1"/>
    <col min="4354" max="4362" width="14" style="12" bestFit="1" customWidth="1"/>
    <col min="4363" max="4365" width="14.7109375" style="12" customWidth="1"/>
    <col min="4366" max="4366" width="15.5703125" style="12" bestFit="1" customWidth="1"/>
    <col min="4367" max="4608" width="9.140625" style="12"/>
    <col min="4609" max="4609" width="14.42578125" style="12" bestFit="1" customWidth="1"/>
    <col min="4610" max="4618" width="14" style="12" bestFit="1" customWidth="1"/>
    <col min="4619" max="4621" width="14.7109375" style="12" customWidth="1"/>
    <col min="4622" max="4622" width="15.5703125" style="12" bestFit="1" customWidth="1"/>
    <col min="4623" max="4864" width="9.140625" style="12"/>
    <col min="4865" max="4865" width="14.42578125" style="12" bestFit="1" customWidth="1"/>
    <col min="4866" max="4874" width="14" style="12" bestFit="1" customWidth="1"/>
    <col min="4875" max="4877" width="14.7109375" style="12" customWidth="1"/>
    <col min="4878" max="4878" width="15.5703125" style="12" bestFit="1" customWidth="1"/>
    <col min="4879" max="5120" width="9.140625" style="12"/>
    <col min="5121" max="5121" width="14.42578125" style="12" bestFit="1" customWidth="1"/>
    <col min="5122" max="5130" width="14" style="12" bestFit="1" customWidth="1"/>
    <col min="5131" max="5133" width="14.7109375" style="12" customWidth="1"/>
    <col min="5134" max="5134" width="15.5703125" style="12" bestFit="1" customWidth="1"/>
    <col min="5135" max="5376" width="9.140625" style="12"/>
    <col min="5377" max="5377" width="14.42578125" style="12" bestFit="1" customWidth="1"/>
    <col min="5378" max="5386" width="14" style="12" bestFit="1" customWidth="1"/>
    <col min="5387" max="5389" width="14.7109375" style="12" customWidth="1"/>
    <col min="5390" max="5390" width="15.5703125" style="12" bestFit="1" customWidth="1"/>
    <col min="5391" max="5632" width="9.140625" style="12"/>
    <col min="5633" max="5633" width="14.42578125" style="12" bestFit="1" customWidth="1"/>
    <col min="5634" max="5642" width="14" style="12" bestFit="1" customWidth="1"/>
    <col min="5643" max="5645" width="14.7109375" style="12" customWidth="1"/>
    <col min="5646" max="5646" width="15.5703125" style="12" bestFit="1" customWidth="1"/>
    <col min="5647" max="5888" width="9.140625" style="12"/>
    <col min="5889" max="5889" width="14.42578125" style="12" bestFit="1" customWidth="1"/>
    <col min="5890" max="5898" width="14" style="12" bestFit="1" customWidth="1"/>
    <col min="5899" max="5901" width="14.7109375" style="12" customWidth="1"/>
    <col min="5902" max="5902" width="15.5703125" style="12" bestFit="1" customWidth="1"/>
    <col min="5903" max="6144" width="9.140625" style="12"/>
    <col min="6145" max="6145" width="14.42578125" style="12" bestFit="1" customWidth="1"/>
    <col min="6146" max="6154" width="14" style="12" bestFit="1" customWidth="1"/>
    <col min="6155" max="6157" width="14.7109375" style="12" customWidth="1"/>
    <col min="6158" max="6158" width="15.5703125" style="12" bestFit="1" customWidth="1"/>
    <col min="6159" max="6400" width="9.140625" style="12"/>
    <col min="6401" max="6401" width="14.42578125" style="12" bestFit="1" customWidth="1"/>
    <col min="6402" max="6410" width="14" style="12" bestFit="1" customWidth="1"/>
    <col min="6411" max="6413" width="14.7109375" style="12" customWidth="1"/>
    <col min="6414" max="6414" width="15.5703125" style="12" bestFit="1" customWidth="1"/>
    <col min="6415" max="6656" width="9.140625" style="12"/>
    <col min="6657" max="6657" width="14.42578125" style="12" bestFit="1" customWidth="1"/>
    <col min="6658" max="6666" width="14" style="12" bestFit="1" customWidth="1"/>
    <col min="6667" max="6669" width="14.7109375" style="12" customWidth="1"/>
    <col min="6670" max="6670" width="15.5703125" style="12" bestFit="1" customWidth="1"/>
    <col min="6671" max="6912" width="9.140625" style="12"/>
    <col min="6913" max="6913" width="14.42578125" style="12" bestFit="1" customWidth="1"/>
    <col min="6914" max="6922" width="14" style="12" bestFit="1" customWidth="1"/>
    <col min="6923" max="6925" width="14.7109375" style="12" customWidth="1"/>
    <col min="6926" max="6926" width="15.5703125" style="12" bestFit="1" customWidth="1"/>
    <col min="6927" max="7168" width="9.140625" style="12"/>
    <col min="7169" max="7169" width="14.42578125" style="12" bestFit="1" customWidth="1"/>
    <col min="7170" max="7178" width="14" style="12" bestFit="1" customWidth="1"/>
    <col min="7179" max="7181" width="14.7109375" style="12" customWidth="1"/>
    <col min="7182" max="7182" width="15.5703125" style="12" bestFit="1" customWidth="1"/>
    <col min="7183" max="7424" width="9.140625" style="12"/>
    <col min="7425" max="7425" width="14.42578125" style="12" bestFit="1" customWidth="1"/>
    <col min="7426" max="7434" width="14" style="12" bestFit="1" customWidth="1"/>
    <col min="7435" max="7437" width="14.7109375" style="12" customWidth="1"/>
    <col min="7438" max="7438" width="15.5703125" style="12" bestFit="1" customWidth="1"/>
    <col min="7439" max="7680" width="9.140625" style="12"/>
    <col min="7681" max="7681" width="14.42578125" style="12" bestFit="1" customWidth="1"/>
    <col min="7682" max="7690" width="14" style="12" bestFit="1" customWidth="1"/>
    <col min="7691" max="7693" width="14.7109375" style="12" customWidth="1"/>
    <col min="7694" max="7694" width="15.5703125" style="12" bestFit="1" customWidth="1"/>
    <col min="7695" max="7936" width="9.140625" style="12"/>
    <col min="7937" max="7937" width="14.42578125" style="12" bestFit="1" customWidth="1"/>
    <col min="7938" max="7946" width="14" style="12" bestFit="1" customWidth="1"/>
    <col min="7947" max="7949" width="14.7109375" style="12" customWidth="1"/>
    <col min="7950" max="7950" width="15.5703125" style="12" bestFit="1" customWidth="1"/>
    <col min="7951" max="8192" width="9.140625" style="12"/>
    <col min="8193" max="8193" width="14.42578125" style="12" bestFit="1" customWidth="1"/>
    <col min="8194" max="8202" width="14" style="12" bestFit="1" customWidth="1"/>
    <col min="8203" max="8205" width="14.7109375" style="12" customWidth="1"/>
    <col min="8206" max="8206" width="15.5703125" style="12" bestFit="1" customWidth="1"/>
    <col min="8207" max="8448" width="9.140625" style="12"/>
    <col min="8449" max="8449" width="14.42578125" style="12" bestFit="1" customWidth="1"/>
    <col min="8450" max="8458" width="14" style="12" bestFit="1" customWidth="1"/>
    <col min="8459" max="8461" width="14.7109375" style="12" customWidth="1"/>
    <col min="8462" max="8462" width="15.5703125" style="12" bestFit="1" customWidth="1"/>
    <col min="8463" max="8704" width="9.140625" style="12"/>
    <col min="8705" max="8705" width="14.42578125" style="12" bestFit="1" customWidth="1"/>
    <col min="8706" max="8714" width="14" style="12" bestFit="1" customWidth="1"/>
    <col min="8715" max="8717" width="14.7109375" style="12" customWidth="1"/>
    <col min="8718" max="8718" width="15.5703125" style="12" bestFit="1" customWidth="1"/>
    <col min="8719" max="8960" width="9.140625" style="12"/>
    <col min="8961" max="8961" width="14.42578125" style="12" bestFit="1" customWidth="1"/>
    <col min="8962" max="8970" width="14" style="12" bestFit="1" customWidth="1"/>
    <col min="8971" max="8973" width="14.7109375" style="12" customWidth="1"/>
    <col min="8974" max="8974" width="15.5703125" style="12" bestFit="1" customWidth="1"/>
    <col min="8975" max="9216" width="9.140625" style="12"/>
    <col min="9217" max="9217" width="14.42578125" style="12" bestFit="1" customWidth="1"/>
    <col min="9218" max="9226" width="14" style="12" bestFit="1" customWidth="1"/>
    <col min="9227" max="9229" width="14.7109375" style="12" customWidth="1"/>
    <col min="9230" max="9230" width="15.5703125" style="12" bestFit="1" customWidth="1"/>
    <col min="9231" max="9472" width="9.140625" style="12"/>
    <col min="9473" max="9473" width="14.42578125" style="12" bestFit="1" customWidth="1"/>
    <col min="9474" max="9482" width="14" style="12" bestFit="1" customWidth="1"/>
    <col min="9483" max="9485" width="14.7109375" style="12" customWidth="1"/>
    <col min="9486" max="9486" width="15.5703125" style="12" bestFit="1" customWidth="1"/>
    <col min="9487" max="9728" width="9.140625" style="12"/>
    <col min="9729" max="9729" width="14.42578125" style="12" bestFit="1" customWidth="1"/>
    <col min="9730" max="9738" width="14" style="12" bestFit="1" customWidth="1"/>
    <col min="9739" max="9741" width="14.7109375" style="12" customWidth="1"/>
    <col min="9742" max="9742" width="15.5703125" style="12" bestFit="1" customWidth="1"/>
    <col min="9743" max="9984" width="9.140625" style="12"/>
    <col min="9985" max="9985" width="14.42578125" style="12" bestFit="1" customWidth="1"/>
    <col min="9986" max="9994" width="14" style="12" bestFit="1" customWidth="1"/>
    <col min="9995" max="9997" width="14.7109375" style="12" customWidth="1"/>
    <col min="9998" max="9998" width="15.5703125" style="12" bestFit="1" customWidth="1"/>
    <col min="9999" max="10240" width="9.140625" style="12"/>
    <col min="10241" max="10241" width="14.42578125" style="12" bestFit="1" customWidth="1"/>
    <col min="10242" max="10250" width="14" style="12" bestFit="1" customWidth="1"/>
    <col min="10251" max="10253" width="14.7109375" style="12" customWidth="1"/>
    <col min="10254" max="10254" width="15.5703125" style="12" bestFit="1" customWidth="1"/>
    <col min="10255" max="10496" width="9.140625" style="12"/>
    <col min="10497" max="10497" width="14.42578125" style="12" bestFit="1" customWidth="1"/>
    <col min="10498" max="10506" width="14" style="12" bestFit="1" customWidth="1"/>
    <col min="10507" max="10509" width="14.7109375" style="12" customWidth="1"/>
    <col min="10510" max="10510" width="15.5703125" style="12" bestFit="1" customWidth="1"/>
    <col min="10511" max="10752" width="9.140625" style="12"/>
    <col min="10753" max="10753" width="14.42578125" style="12" bestFit="1" customWidth="1"/>
    <col min="10754" max="10762" width="14" style="12" bestFit="1" customWidth="1"/>
    <col min="10763" max="10765" width="14.7109375" style="12" customWidth="1"/>
    <col min="10766" max="10766" width="15.5703125" style="12" bestFit="1" customWidth="1"/>
    <col min="10767" max="11008" width="9.140625" style="12"/>
    <col min="11009" max="11009" width="14.42578125" style="12" bestFit="1" customWidth="1"/>
    <col min="11010" max="11018" width="14" style="12" bestFit="1" customWidth="1"/>
    <col min="11019" max="11021" width="14.7109375" style="12" customWidth="1"/>
    <col min="11022" max="11022" width="15.5703125" style="12" bestFit="1" customWidth="1"/>
    <col min="11023" max="11264" width="9.140625" style="12"/>
    <col min="11265" max="11265" width="14.42578125" style="12" bestFit="1" customWidth="1"/>
    <col min="11266" max="11274" width="14" style="12" bestFit="1" customWidth="1"/>
    <col min="11275" max="11277" width="14.7109375" style="12" customWidth="1"/>
    <col min="11278" max="11278" width="15.5703125" style="12" bestFit="1" customWidth="1"/>
    <col min="11279" max="11520" width="9.140625" style="12"/>
    <col min="11521" max="11521" width="14.42578125" style="12" bestFit="1" customWidth="1"/>
    <col min="11522" max="11530" width="14" style="12" bestFit="1" customWidth="1"/>
    <col min="11531" max="11533" width="14.7109375" style="12" customWidth="1"/>
    <col min="11534" max="11534" width="15.5703125" style="12" bestFit="1" customWidth="1"/>
    <col min="11535" max="11776" width="9.140625" style="12"/>
    <col min="11777" max="11777" width="14.42578125" style="12" bestFit="1" customWidth="1"/>
    <col min="11778" max="11786" width="14" style="12" bestFit="1" customWidth="1"/>
    <col min="11787" max="11789" width="14.7109375" style="12" customWidth="1"/>
    <col min="11790" max="11790" width="15.5703125" style="12" bestFit="1" customWidth="1"/>
    <col min="11791" max="12032" width="9.140625" style="12"/>
    <col min="12033" max="12033" width="14.42578125" style="12" bestFit="1" customWidth="1"/>
    <col min="12034" max="12042" width="14" style="12" bestFit="1" customWidth="1"/>
    <col min="12043" max="12045" width="14.7109375" style="12" customWidth="1"/>
    <col min="12046" max="12046" width="15.5703125" style="12" bestFit="1" customWidth="1"/>
    <col min="12047" max="12288" width="9.140625" style="12"/>
    <col min="12289" max="12289" width="14.42578125" style="12" bestFit="1" customWidth="1"/>
    <col min="12290" max="12298" width="14" style="12" bestFit="1" customWidth="1"/>
    <col min="12299" max="12301" width="14.7109375" style="12" customWidth="1"/>
    <col min="12302" max="12302" width="15.5703125" style="12" bestFit="1" customWidth="1"/>
    <col min="12303" max="12544" width="9.140625" style="12"/>
    <col min="12545" max="12545" width="14.42578125" style="12" bestFit="1" customWidth="1"/>
    <col min="12546" max="12554" width="14" style="12" bestFit="1" customWidth="1"/>
    <col min="12555" max="12557" width="14.7109375" style="12" customWidth="1"/>
    <col min="12558" max="12558" width="15.5703125" style="12" bestFit="1" customWidth="1"/>
    <col min="12559" max="12800" width="9.140625" style="12"/>
    <col min="12801" max="12801" width="14.42578125" style="12" bestFit="1" customWidth="1"/>
    <col min="12802" max="12810" width="14" style="12" bestFit="1" customWidth="1"/>
    <col min="12811" max="12813" width="14.7109375" style="12" customWidth="1"/>
    <col min="12814" max="12814" width="15.5703125" style="12" bestFit="1" customWidth="1"/>
    <col min="12815" max="13056" width="9.140625" style="12"/>
    <col min="13057" max="13057" width="14.42578125" style="12" bestFit="1" customWidth="1"/>
    <col min="13058" max="13066" width="14" style="12" bestFit="1" customWidth="1"/>
    <col min="13067" max="13069" width="14.7109375" style="12" customWidth="1"/>
    <col min="13070" max="13070" width="15.5703125" style="12" bestFit="1" customWidth="1"/>
    <col min="13071" max="13312" width="9.140625" style="12"/>
    <col min="13313" max="13313" width="14.42578125" style="12" bestFit="1" customWidth="1"/>
    <col min="13314" max="13322" width="14" style="12" bestFit="1" customWidth="1"/>
    <col min="13323" max="13325" width="14.7109375" style="12" customWidth="1"/>
    <col min="13326" max="13326" width="15.5703125" style="12" bestFit="1" customWidth="1"/>
    <col min="13327" max="13568" width="9.140625" style="12"/>
    <col min="13569" max="13569" width="14.42578125" style="12" bestFit="1" customWidth="1"/>
    <col min="13570" max="13578" width="14" style="12" bestFit="1" customWidth="1"/>
    <col min="13579" max="13581" width="14.7109375" style="12" customWidth="1"/>
    <col min="13582" max="13582" width="15.5703125" style="12" bestFit="1" customWidth="1"/>
    <col min="13583" max="13824" width="9.140625" style="12"/>
    <col min="13825" max="13825" width="14.42578125" style="12" bestFit="1" customWidth="1"/>
    <col min="13826" max="13834" width="14" style="12" bestFit="1" customWidth="1"/>
    <col min="13835" max="13837" width="14.7109375" style="12" customWidth="1"/>
    <col min="13838" max="13838" width="15.5703125" style="12" bestFit="1" customWidth="1"/>
    <col min="13839" max="14080" width="9.140625" style="12"/>
    <col min="14081" max="14081" width="14.42578125" style="12" bestFit="1" customWidth="1"/>
    <col min="14082" max="14090" width="14" style="12" bestFit="1" customWidth="1"/>
    <col min="14091" max="14093" width="14.7109375" style="12" customWidth="1"/>
    <col min="14094" max="14094" width="15.5703125" style="12" bestFit="1" customWidth="1"/>
    <col min="14095" max="14336" width="9.140625" style="12"/>
    <col min="14337" max="14337" width="14.42578125" style="12" bestFit="1" customWidth="1"/>
    <col min="14338" max="14346" width="14" style="12" bestFit="1" customWidth="1"/>
    <col min="14347" max="14349" width="14.7109375" style="12" customWidth="1"/>
    <col min="14350" max="14350" width="15.5703125" style="12" bestFit="1" customWidth="1"/>
    <col min="14351" max="14592" width="9.140625" style="12"/>
    <col min="14593" max="14593" width="14.42578125" style="12" bestFit="1" customWidth="1"/>
    <col min="14594" max="14602" width="14" style="12" bestFit="1" customWidth="1"/>
    <col min="14603" max="14605" width="14.7109375" style="12" customWidth="1"/>
    <col min="14606" max="14606" width="15.5703125" style="12" bestFit="1" customWidth="1"/>
    <col min="14607" max="14848" width="9.140625" style="12"/>
    <col min="14849" max="14849" width="14.42578125" style="12" bestFit="1" customWidth="1"/>
    <col min="14850" max="14858" width="14" style="12" bestFit="1" customWidth="1"/>
    <col min="14859" max="14861" width="14.7109375" style="12" customWidth="1"/>
    <col min="14862" max="14862" width="15.5703125" style="12" bestFit="1" customWidth="1"/>
    <col min="14863" max="15104" width="9.140625" style="12"/>
    <col min="15105" max="15105" width="14.42578125" style="12" bestFit="1" customWidth="1"/>
    <col min="15106" max="15114" width="14" style="12" bestFit="1" customWidth="1"/>
    <col min="15115" max="15117" width="14.7109375" style="12" customWidth="1"/>
    <col min="15118" max="15118" width="15.5703125" style="12" bestFit="1" customWidth="1"/>
    <col min="15119" max="15360" width="9.140625" style="12"/>
    <col min="15361" max="15361" width="14.42578125" style="12" bestFit="1" customWidth="1"/>
    <col min="15362" max="15370" width="14" style="12" bestFit="1" customWidth="1"/>
    <col min="15371" max="15373" width="14.7109375" style="12" customWidth="1"/>
    <col min="15374" max="15374" width="15.5703125" style="12" bestFit="1" customWidth="1"/>
    <col min="15375" max="15616" width="9.140625" style="12"/>
    <col min="15617" max="15617" width="14.42578125" style="12" bestFit="1" customWidth="1"/>
    <col min="15618" max="15626" width="14" style="12" bestFit="1" customWidth="1"/>
    <col min="15627" max="15629" width="14.7109375" style="12" customWidth="1"/>
    <col min="15630" max="15630" width="15.5703125" style="12" bestFit="1" customWidth="1"/>
    <col min="15631" max="15872" width="9.140625" style="12"/>
    <col min="15873" max="15873" width="14.42578125" style="12" bestFit="1" customWidth="1"/>
    <col min="15874" max="15882" width="14" style="12" bestFit="1" customWidth="1"/>
    <col min="15883" max="15885" width="14.7109375" style="12" customWidth="1"/>
    <col min="15886" max="15886" width="15.5703125" style="12" bestFit="1" customWidth="1"/>
    <col min="15887" max="16128" width="9.140625" style="12"/>
    <col min="16129" max="16129" width="14.42578125" style="12" bestFit="1" customWidth="1"/>
    <col min="16130" max="16138" width="14" style="12" bestFit="1" customWidth="1"/>
    <col min="16139" max="16141" width="14.7109375" style="12" customWidth="1"/>
    <col min="16142" max="16142" width="15.5703125" style="12" bestFit="1" customWidth="1"/>
    <col min="16143" max="16384" width="9.140625" style="12"/>
  </cols>
  <sheetData>
    <row r="1" spans="1:15" ht="18" x14ac:dyDescent="0.25">
      <c r="A1" s="100" t="s">
        <v>275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5" ht="14.2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4.25" x14ac:dyDescent="0.2">
      <c r="A3" s="3" t="s">
        <v>2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7" t="s">
        <v>35</v>
      </c>
      <c r="K3" s="17" t="s">
        <v>36</v>
      </c>
      <c r="L3" s="17" t="s">
        <v>37</v>
      </c>
      <c r="M3" s="17" t="s">
        <v>38</v>
      </c>
      <c r="N3" s="17" t="s">
        <v>248</v>
      </c>
      <c r="O3" s="18"/>
    </row>
    <row r="4" spans="1:15" ht="14.25" x14ac:dyDescent="0.2">
      <c r="A4" s="2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4.25" x14ac:dyDescent="0.2">
      <c r="A5" s="18" t="s">
        <v>10</v>
      </c>
      <c r="B5" s="2">
        <v>2228089.46</v>
      </c>
      <c r="C5" s="2">
        <v>2212002.54</v>
      </c>
      <c r="D5" s="2"/>
      <c r="E5" s="2"/>
      <c r="F5" s="2"/>
      <c r="G5" s="2"/>
      <c r="H5" s="2"/>
      <c r="I5" s="2"/>
      <c r="J5" s="2"/>
      <c r="K5" s="2"/>
      <c r="L5" s="2"/>
      <c r="M5" s="72"/>
      <c r="N5" s="2">
        <f>SUM(B5:M5)</f>
        <v>4440092</v>
      </c>
      <c r="O5" s="18"/>
    </row>
    <row r="6" spans="1:15" ht="14.25" x14ac:dyDescent="0.2">
      <c r="A6" s="18" t="s">
        <v>11</v>
      </c>
      <c r="B6" s="2">
        <v>481166.04</v>
      </c>
      <c r="C6" s="2">
        <v>479831.92</v>
      </c>
      <c r="D6" s="2"/>
      <c r="E6" s="2"/>
      <c r="F6" s="2"/>
      <c r="G6" s="2"/>
      <c r="H6" s="2"/>
      <c r="I6" s="2"/>
      <c r="J6" s="2"/>
      <c r="K6" s="2"/>
      <c r="L6" s="2"/>
      <c r="M6" s="72"/>
      <c r="N6" s="2">
        <f>SUM(B6:M6)</f>
        <v>960997.96</v>
      </c>
      <c r="O6" s="18"/>
    </row>
    <row r="7" spans="1:15" ht="14.25" x14ac:dyDescent="0.2">
      <c r="A7" s="18" t="s">
        <v>12</v>
      </c>
      <c r="B7" s="70">
        <v>74499687.959999993</v>
      </c>
      <c r="C7" s="70">
        <v>74427896.670000002</v>
      </c>
      <c r="D7" s="70"/>
      <c r="E7" s="70"/>
      <c r="F7" s="70"/>
      <c r="G7" s="70"/>
      <c r="H7" s="70"/>
      <c r="I7" s="70"/>
      <c r="J7" s="70"/>
      <c r="K7" s="70"/>
      <c r="L7" s="70"/>
      <c r="M7" s="71"/>
      <c r="N7" s="2">
        <f t="shared" ref="N7:N21" si="0">SUM(B7:M7)</f>
        <v>148927584.63</v>
      </c>
      <c r="O7" s="18"/>
    </row>
    <row r="8" spans="1:15" ht="14.25" x14ac:dyDescent="0.2">
      <c r="A8" s="18" t="s">
        <v>13</v>
      </c>
      <c r="B8" s="2">
        <v>1496178.5</v>
      </c>
      <c r="C8" s="2">
        <v>1435284</v>
      </c>
      <c r="D8" s="2"/>
      <c r="E8" s="2"/>
      <c r="F8" s="2"/>
      <c r="G8" s="2"/>
      <c r="H8" s="2"/>
      <c r="I8" s="2"/>
      <c r="J8" s="2"/>
      <c r="K8" s="2"/>
      <c r="L8" s="2"/>
      <c r="M8" s="72"/>
      <c r="N8" s="2">
        <f t="shared" si="0"/>
        <v>2931462.5</v>
      </c>
      <c r="O8" s="18"/>
    </row>
    <row r="9" spans="1:15" ht="14.25" x14ac:dyDescent="0.2">
      <c r="A9" s="18" t="s">
        <v>14</v>
      </c>
      <c r="B9" s="2">
        <v>2352776.7799999998</v>
      </c>
      <c r="C9" s="2">
        <v>2335292.67</v>
      </c>
      <c r="D9" s="2"/>
      <c r="E9" s="2"/>
      <c r="F9" s="2"/>
      <c r="G9" s="2"/>
      <c r="H9" s="2"/>
      <c r="I9" s="2"/>
      <c r="J9" s="2"/>
      <c r="K9" s="2"/>
      <c r="L9" s="2"/>
      <c r="M9" s="72"/>
      <c r="N9" s="2">
        <f t="shared" si="0"/>
        <v>4688069.4499999993</v>
      </c>
      <c r="O9" s="18"/>
    </row>
    <row r="10" spans="1:15" ht="14.25" x14ac:dyDescent="0.2">
      <c r="A10" s="18" t="s">
        <v>15</v>
      </c>
      <c r="B10" s="2">
        <v>31541.279999999999</v>
      </c>
      <c r="C10" s="2">
        <v>27953.07</v>
      </c>
      <c r="D10" s="2"/>
      <c r="E10" s="2"/>
      <c r="F10" s="2"/>
      <c r="G10" s="2"/>
      <c r="H10" s="2"/>
      <c r="I10" s="2"/>
      <c r="J10" s="2"/>
      <c r="K10" s="2"/>
      <c r="L10" s="2"/>
      <c r="M10" s="72"/>
      <c r="N10" s="2">
        <f t="shared" si="0"/>
        <v>59494.35</v>
      </c>
      <c r="O10" s="18"/>
    </row>
    <row r="11" spans="1:15" ht="14.25" x14ac:dyDescent="0.2">
      <c r="A11" s="18" t="s">
        <v>16</v>
      </c>
      <c r="B11" s="2">
        <v>613350.86</v>
      </c>
      <c r="C11" s="2">
        <v>548665.42000000004</v>
      </c>
      <c r="D11" s="2"/>
      <c r="E11" s="2"/>
      <c r="F11" s="2"/>
      <c r="G11" s="2"/>
      <c r="H11" s="2"/>
      <c r="I11" s="2"/>
      <c r="J11" s="2"/>
      <c r="K11" s="2"/>
      <c r="L11" s="2"/>
      <c r="M11" s="72"/>
      <c r="N11" s="2">
        <f t="shared" si="0"/>
        <v>1162016.28</v>
      </c>
      <c r="O11" s="18"/>
    </row>
    <row r="12" spans="1:15" ht="14.25" x14ac:dyDescent="0.2">
      <c r="A12" s="18" t="s">
        <v>17</v>
      </c>
      <c r="B12" s="2">
        <v>976611.11</v>
      </c>
      <c r="C12" s="2">
        <v>1069188.18</v>
      </c>
      <c r="D12" s="2"/>
      <c r="E12" s="2"/>
      <c r="F12" s="2"/>
      <c r="G12" s="2"/>
      <c r="H12" s="2"/>
      <c r="I12" s="2"/>
      <c r="J12" s="2"/>
      <c r="K12" s="2"/>
      <c r="L12" s="2"/>
      <c r="M12" s="72"/>
      <c r="N12" s="2">
        <f t="shared" si="0"/>
        <v>2045799.29</v>
      </c>
      <c r="O12" s="18"/>
    </row>
    <row r="13" spans="1:15" ht="14.25" x14ac:dyDescent="0.2">
      <c r="A13" s="18" t="s">
        <v>18</v>
      </c>
      <c r="B13" s="2">
        <v>396944.72</v>
      </c>
      <c r="C13" s="2">
        <v>381458.07</v>
      </c>
      <c r="D13" s="2"/>
      <c r="E13" s="2"/>
      <c r="F13" s="2"/>
      <c r="G13" s="2"/>
      <c r="H13" s="2"/>
      <c r="I13" s="2"/>
      <c r="J13" s="2"/>
      <c r="K13" s="2"/>
      <c r="L13" s="2"/>
      <c r="M13" s="72"/>
      <c r="N13" s="2">
        <f t="shared" si="0"/>
        <v>778402.79</v>
      </c>
      <c r="O13" s="18"/>
    </row>
    <row r="14" spans="1:15" ht="14.25" x14ac:dyDescent="0.2">
      <c r="A14" s="18" t="s">
        <v>19</v>
      </c>
      <c r="B14" s="2">
        <v>45299.82</v>
      </c>
      <c r="C14" s="2">
        <v>52389.96</v>
      </c>
      <c r="D14" s="2"/>
      <c r="E14" s="2"/>
      <c r="F14" s="2"/>
      <c r="G14" s="2"/>
      <c r="H14" s="2"/>
      <c r="I14" s="2"/>
      <c r="J14" s="2"/>
      <c r="K14" s="2"/>
      <c r="L14" s="2"/>
      <c r="M14" s="72"/>
      <c r="N14" s="2">
        <f t="shared" si="0"/>
        <v>97689.78</v>
      </c>
      <c r="O14" s="18"/>
    </row>
    <row r="15" spans="1:15" ht="14.25" x14ac:dyDescent="0.2">
      <c r="A15" s="18" t="s">
        <v>20</v>
      </c>
      <c r="B15" s="2">
        <v>928695.36</v>
      </c>
      <c r="C15" s="2">
        <v>1113953.96</v>
      </c>
      <c r="D15" s="2"/>
      <c r="E15" s="2"/>
      <c r="F15" s="2"/>
      <c r="G15" s="2"/>
      <c r="H15" s="2"/>
      <c r="I15" s="2"/>
      <c r="J15" s="2"/>
      <c r="K15" s="2"/>
      <c r="L15" s="2"/>
      <c r="M15" s="72"/>
      <c r="N15" s="2">
        <f t="shared" si="0"/>
        <v>2042649.3199999998</v>
      </c>
      <c r="O15" s="18"/>
    </row>
    <row r="16" spans="1:15" ht="14.25" x14ac:dyDescent="0.2">
      <c r="A16" s="18" t="s">
        <v>21</v>
      </c>
      <c r="B16" s="2">
        <v>56165.18</v>
      </c>
      <c r="C16" s="2">
        <v>72538.399999999994</v>
      </c>
      <c r="D16" s="2"/>
      <c r="E16" s="2"/>
      <c r="F16" s="2"/>
      <c r="G16" s="2"/>
      <c r="H16" s="2"/>
      <c r="I16" s="2"/>
      <c r="J16" s="2"/>
      <c r="K16" s="2"/>
      <c r="L16" s="2"/>
      <c r="M16" s="72"/>
      <c r="N16" s="2">
        <f t="shared" si="0"/>
        <v>128703.57999999999</v>
      </c>
      <c r="O16" s="18"/>
    </row>
    <row r="17" spans="1:15" ht="14.25" x14ac:dyDescent="0.2">
      <c r="A17" s="18" t="s">
        <v>22</v>
      </c>
      <c r="B17" s="2">
        <v>1149372.31</v>
      </c>
      <c r="C17" s="2">
        <v>1184819.6000000001</v>
      </c>
      <c r="D17" s="2"/>
      <c r="E17" s="2"/>
      <c r="F17" s="2"/>
      <c r="G17" s="2"/>
      <c r="H17" s="2"/>
      <c r="I17" s="2"/>
      <c r="J17" s="2"/>
      <c r="K17" s="2"/>
      <c r="L17" s="2"/>
      <c r="M17" s="72"/>
      <c r="N17" s="2">
        <f t="shared" si="0"/>
        <v>2334191.91</v>
      </c>
      <c r="O17" s="18"/>
    </row>
    <row r="18" spans="1:15" ht="14.25" x14ac:dyDescent="0.2">
      <c r="A18" s="18" t="s">
        <v>23</v>
      </c>
      <c r="B18" s="2">
        <v>151997.46</v>
      </c>
      <c r="C18" s="2">
        <v>272417.27</v>
      </c>
      <c r="D18" s="2"/>
      <c r="E18" s="2"/>
      <c r="F18" s="2"/>
      <c r="G18" s="2"/>
      <c r="H18" s="2"/>
      <c r="I18" s="2"/>
      <c r="J18" s="2"/>
      <c r="K18" s="2"/>
      <c r="L18" s="2"/>
      <c r="M18" s="72"/>
      <c r="N18" s="2">
        <f t="shared" si="0"/>
        <v>424414.73</v>
      </c>
      <c r="O18" s="18"/>
    </row>
    <row r="19" spans="1:15" ht="14.25" x14ac:dyDescent="0.2">
      <c r="A19" s="18" t="s">
        <v>24</v>
      </c>
      <c r="B19" s="2">
        <v>376050.68</v>
      </c>
      <c r="C19" s="2">
        <v>460344.7</v>
      </c>
      <c r="D19" s="2"/>
      <c r="E19" s="2"/>
      <c r="F19" s="2"/>
      <c r="G19" s="2"/>
      <c r="H19" s="2"/>
      <c r="I19" s="2"/>
      <c r="J19" s="2"/>
      <c r="K19" s="2"/>
      <c r="L19" s="2"/>
      <c r="M19" s="72"/>
      <c r="N19" s="2">
        <f t="shared" si="0"/>
        <v>836395.38</v>
      </c>
      <c r="O19" s="18"/>
    </row>
    <row r="20" spans="1:15" ht="14.25" x14ac:dyDescent="0.2">
      <c r="A20" s="18" t="s">
        <v>25</v>
      </c>
      <c r="B20" s="70">
        <v>15132935.619999999</v>
      </c>
      <c r="C20" s="70">
        <v>15512375.279999999</v>
      </c>
      <c r="D20" s="70"/>
      <c r="E20" s="70"/>
      <c r="F20" s="70"/>
      <c r="G20" s="70"/>
      <c r="H20" s="70"/>
      <c r="I20" s="70"/>
      <c r="J20" s="70"/>
      <c r="K20" s="70"/>
      <c r="L20" s="70"/>
      <c r="M20" s="71"/>
      <c r="N20" s="2">
        <f t="shared" si="0"/>
        <v>30645310.899999999</v>
      </c>
      <c r="O20" s="18"/>
    </row>
    <row r="21" spans="1:15" ht="15" thickBot="1" x14ac:dyDescent="0.25">
      <c r="A21" s="18" t="s">
        <v>26</v>
      </c>
      <c r="B21" s="73">
        <v>884557.2</v>
      </c>
      <c r="C21" s="73">
        <v>424765.28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>
        <f t="shared" si="0"/>
        <v>1309322.48</v>
      </c>
      <c r="O21" s="18"/>
    </row>
    <row r="22" spans="1:15" ht="14.25" x14ac:dyDescent="0.2">
      <c r="A22" s="1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8"/>
    </row>
    <row r="23" spans="1:15" ht="14.25" x14ac:dyDescent="0.2">
      <c r="A23" s="18" t="s">
        <v>9</v>
      </c>
      <c r="B23" s="2">
        <f>SUM(B5:B21)</f>
        <v>101801420.34</v>
      </c>
      <c r="C23" s="2">
        <f t="shared" ref="C23:M23" si="1">SUM(C5:C21)</f>
        <v>102011176.98999998</v>
      </c>
      <c r="D23" s="2">
        <f t="shared" si="1"/>
        <v>0</v>
      </c>
      <c r="E23" s="2">
        <f t="shared" si="1"/>
        <v>0</v>
      </c>
      <c r="F23" s="2">
        <f t="shared" si="1"/>
        <v>0</v>
      </c>
      <c r="G23" s="2">
        <f t="shared" si="1"/>
        <v>0</v>
      </c>
      <c r="H23" s="2">
        <f t="shared" si="1"/>
        <v>0</v>
      </c>
      <c r="I23" s="2">
        <f>SUM(I5:I21)</f>
        <v>0</v>
      </c>
      <c r="J23" s="2">
        <f t="shared" si="1"/>
        <v>0</v>
      </c>
      <c r="K23" s="2">
        <f t="shared" si="1"/>
        <v>0</v>
      </c>
      <c r="L23" s="2">
        <f t="shared" si="1"/>
        <v>0</v>
      </c>
      <c r="M23" s="2">
        <f t="shared" si="1"/>
        <v>0</v>
      </c>
      <c r="N23" s="2">
        <f>SUM(N5:N21)</f>
        <v>203812597.32999995</v>
      </c>
      <c r="O23" s="18"/>
    </row>
    <row r="24" spans="1:15" ht="14.25" x14ac:dyDescent="0.2">
      <c r="A24" s="18" t="s">
        <v>249</v>
      </c>
      <c r="B24" s="2">
        <v>22269099.52</v>
      </c>
      <c r="C24" s="2">
        <v>21896807.809999999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f>SUM(B24:M24)</f>
        <v>44165907.329999998</v>
      </c>
      <c r="O24" s="18"/>
    </row>
    <row r="25" spans="1:15" ht="14.25" x14ac:dyDescent="0.2">
      <c r="A25" s="1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8"/>
    </row>
    <row r="26" spans="1:15" ht="14.25" x14ac:dyDescent="0.2">
      <c r="A26" s="49" t="s">
        <v>258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8"/>
    </row>
    <row r="27" spans="1:15" ht="14.25" x14ac:dyDescent="0.2">
      <c r="A27" s="1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8"/>
    </row>
    <row r="28" spans="1:15" ht="14.2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35" spans="8:9" x14ac:dyDescent="0.2">
      <c r="H35" s="23"/>
      <c r="I35" s="23"/>
    </row>
    <row r="36" spans="8:9" x14ac:dyDescent="0.2">
      <c r="H36" s="23"/>
      <c r="I36" s="23"/>
    </row>
    <row r="37" spans="8:9" x14ac:dyDescent="0.2">
      <c r="H37" s="23"/>
      <c r="I37" s="23"/>
    </row>
    <row r="38" spans="8:9" x14ac:dyDescent="0.2">
      <c r="H38" s="23"/>
      <c r="I38" s="23"/>
    </row>
    <row r="39" spans="8:9" x14ac:dyDescent="0.2">
      <c r="H39" s="23"/>
      <c r="I39" s="23"/>
    </row>
    <row r="40" spans="8:9" x14ac:dyDescent="0.2">
      <c r="H40" s="23"/>
      <c r="I40" s="23"/>
    </row>
    <row r="41" spans="8:9" x14ac:dyDescent="0.2">
      <c r="H41" s="23"/>
      <c r="I41" s="23"/>
    </row>
    <row r="42" spans="8:9" x14ac:dyDescent="0.2">
      <c r="H42" s="23"/>
      <c r="I42" s="23"/>
    </row>
    <row r="43" spans="8:9" x14ac:dyDescent="0.2">
      <c r="H43" s="23"/>
      <c r="I43" s="23"/>
    </row>
    <row r="44" spans="8:9" x14ac:dyDescent="0.2">
      <c r="H44" s="23"/>
      <c r="I44" s="23"/>
    </row>
    <row r="45" spans="8:9" x14ac:dyDescent="0.2">
      <c r="H45" s="23"/>
      <c r="I45" s="23"/>
    </row>
    <row r="46" spans="8:9" x14ac:dyDescent="0.2">
      <c r="H46" s="23"/>
      <c r="I46" s="23"/>
    </row>
    <row r="47" spans="8:9" x14ac:dyDescent="0.2">
      <c r="H47" s="23"/>
      <c r="I47" s="23"/>
    </row>
    <row r="48" spans="8:9" x14ac:dyDescent="0.2">
      <c r="H48" s="23"/>
      <c r="I48" s="23"/>
    </row>
    <row r="49" spans="8:9" x14ac:dyDescent="0.2">
      <c r="H49" s="23"/>
      <c r="I49" s="23"/>
    </row>
    <row r="50" spans="8:9" x14ac:dyDescent="0.2">
      <c r="H50" s="23"/>
      <c r="I50" s="23"/>
    </row>
    <row r="51" spans="8:9" x14ac:dyDescent="0.2">
      <c r="H51" s="23"/>
      <c r="I51" s="23"/>
    </row>
    <row r="52" spans="8:9" x14ac:dyDescent="0.2">
      <c r="H52" s="23"/>
      <c r="I52" s="23"/>
    </row>
  </sheetData>
  <mergeCells count="1">
    <mergeCell ref="A1:N1"/>
  </mergeCells>
  <printOptions horizontalCentered="1"/>
  <pageMargins left="0" right="0" top="0.5" bottom="0.5" header="0.5" footer="0.5"/>
  <pageSetup paperSize="5" scale="76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3"/>
  <sheetViews>
    <sheetView workbookViewId="0">
      <selection activeCell="D23" sqref="D23"/>
    </sheetView>
  </sheetViews>
  <sheetFormatPr defaultRowHeight="12.75" x14ac:dyDescent="0.2"/>
  <cols>
    <col min="1" max="1" width="13.42578125" style="12" customWidth="1"/>
    <col min="2" max="13" width="15" style="12" bestFit="1" customWidth="1"/>
    <col min="14" max="14" width="22.42578125" style="12" bestFit="1" customWidth="1"/>
    <col min="15" max="256" width="9.140625" style="12"/>
    <col min="257" max="257" width="13.42578125" style="12" customWidth="1"/>
    <col min="258" max="262" width="13.85546875" style="12" bestFit="1" customWidth="1"/>
    <col min="263" max="263" width="14" style="12" bestFit="1" customWidth="1"/>
    <col min="264" max="265" width="13.85546875" style="12" bestFit="1" customWidth="1"/>
    <col min="266" max="269" width="14" style="12" bestFit="1" customWidth="1"/>
    <col min="270" max="270" width="13.5703125" style="12" customWidth="1"/>
    <col min="271" max="512" width="9.140625" style="12"/>
    <col min="513" max="513" width="13.42578125" style="12" customWidth="1"/>
    <col min="514" max="518" width="13.85546875" style="12" bestFit="1" customWidth="1"/>
    <col min="519" max="519" width="14" style="12" bestFit="1" customWidth="1"/>
    <col min="520" max="521" width="13.85546875" style="12" bestFit="1" customWidth="1"/>
    <col min="522" max="525" width="14" style="12" bestFit="1" customWidth="1"/>
    <col min="526" max="526" width="13.5703125" style="12" customWidth="1"/>
    <col min="527" max="768" width="9.140625" style="12"/>
    <col min="769" max="769" width="13.42578125" style="12" customWidth="1"/>
    <col min="770" max="774" width="13.85546875" style="12" bestFit="1" customWidth="1"/>
    <col min="775" max="775" width="14" style="12" bestFit="1" customWidth="1"/>
    <col min="776" max="777" width="13.85546875" style="12" bestFit="1" customWidth="1"/>
    <col min="778" max="781" width="14" style="12" bestFit="1" customWidth="1"/>
    <col min="782" max="782" width="13.5703125" style="12" customWidth="1"/>
    <col min="783" max="1024" width="9.140625" style="12"/>
    <col min="1025" max="1025" width="13.42578125" style="12" customWidth="1"/>
    <col min="1026" max="1030" width="13.85546875" style="12" bestFit="1" customWidth="1"/>
    <col min="1031" max="1031" width="14" style="12" bestFit="1" customWidth="1"/>
    <col min="1032" max="1033" width="13.85546875" style="12" bestFit="1" customWidth="1"/>
    <col min="1034" max="1037" width="14" style="12" bestFit="1" customWidth="1"/>
    <col min="1038" max="1038" width="13.5703125" style="12" customWidth="1"/>
    <col min="1039" max="1280" width="9.140625" style="12"/>
    <col min="1281" max="1281" width="13.42578125" style="12" customWidth="1"/>
    <col min="1282" max="1286" width="13.85546875" style="12" bestFit="1" customWidth="1"/>
    <col min="1287" max="1287" width="14" style="12" bestFit="1" customWidth="1"/>
    <col min="1288" max="1289" width="13.85546875" style="12" bestFit="1" customWidth="1"/>
    <col min="1290" max="1293" width="14" style="12" bestFit="1" customWidth="1"/>
    <col min="1294" max="1294" width="13.5703125" style="12" customWidth="1"/>
    <col min="1295" max="1536" width="9.140625" style="12"/>
    <col min="1537" max="1537" width="13.42578125" style="12" customWidth="1"/>
    <col min="1538" max="1542" width="13.85546875" style="12" bestFit="1" customWidth="1"/>
    <col min="1543" max="1543" width="14" style="12" bestFit="1" customWidth="1"/>
    <col min="1544" max="1545" width="13.85546875" style="12" bestFit="1" customWidth="1"/>
    <col min="1546" max="1549" width="14" style="12" bestFit="1" customWidth="1"/>
    <col min="1550" max="1550" width="13.5703125" style="12" customWidth="1"/>
    <col min="1551" max="1792" width="9.140625" style="12"/>
    <col min="1793" max="1793" width="13.42578125" style="12" customWidth="1"/>
    <col min="1794" max="1798" width="13.85546875" style="12" bestFit="1" customWidth="1"/>
    <col min="1799" max="1799" width="14" style="12" bestFit="1" customWidth="1"/>
    <col min="1800" max="1801" width="13.85546875" style="12" bestFit="1" customWidth="1"/>
    <col min="1802" max="1805" width="14" style="12" bestFit="1" customWidth="1"/>
    <col min="1806" max="1806" width="13.5703125" style="12" customWidth="1"/>
    <col min="1807" max="2048" width="9.140625" style="12"/>
    <col min="2049" max="2049" width="13.42578125" style="12" customWidth="1"/>
    <col min="2050" max="2054" width="13.85546875" style="12" bestFit="1" customWidth="1"/>
    <col min="2055" max="2055" width="14" style="12" bestFit="1" customWidth="1"/>
    <col min="2056" max="2057" width="13.85546875" style="12" bestFit="1" customWidth="1"/>
    <col min="2058" max="2061" width="14" style="12" bestFit="1" customWidth="1"/>
    <col min="2062" max="2062" width="13.5703125" style="12" customWidth="1"/>
    <col min="2063" max="2304" width="9.140625" style="12"/>
    <col min="2305" max="2305" width="13.42578125" style="12" customWidth="1"/>
    <col min="2306" max="2310" width="13.85546875" style="12" bestFit="1" customWidth="1"/>
    <col min="2311" max="2311" width="14" style="12" bestFit="1" customWidth="1"/>
    <col min="2312" max="2313" width="13.85546875" style="12" bestFit="1" customWidth="1"/>
    <col min="2314" max="2317" width="14" style="12" bestFit="1" customWidth="1"/>
    <col min="2318" max="2318" width="13.5703125" style="12" customWidth="1"/>
    <col min="2319" max="2560" width="9.140625" style="12"/>
    <col min="2561" max="2561" width="13.42578125" style="12" customWidth="1"/>
    <col min="2562" max="2566" width="13.85546875" style="12" bestFit="1" customWidth="1"/>
    <col min="2567" max="2567" width="14" style="12" bestFit="1" customWidth="1"/>
    <col min="2568" max="2569" width="13.85546875" style="12" bestFit="1" customWidth="1"/>
    <col min="2570" max="2573" width="14" style="12" bestFit="1" customWidth="1"/>
    <col min="2574" max="2574" width="13.5703125" style="12" customWidth="1"/>
    <col min="2575" max="2816" width="9.140625" style="12"/>
    <col min="2817" max="2817" width="13.42578125" style="12" customWidth="1"/>
    <col min="2818" max="2822" width="13.85546875" style="12" bestFit="1" customWidth="1"/>
    <col min="2823" max="2823" width="14" style="12" bestFit="1" customWidth="1"/>
    <col min="2824" max="2825" width="13.85546875" style="12" bestFit="1" customWidth="1"/>
    <col min="2826" max="2829" width="14" style="12" bestFit="1" customWidth="1"/>
    <col min="2830" max="2830" width="13.5703125" style="12" customWidth="1"/>
    <col min="2831" max="3072" width="9.140625" style="12"/>
    <col min="3073" max="3073" width="13.42578125" style="12" customWidth="1"/>
    <col min="3074" max="3078" width="13.85546875" style="12" bestFit="1" customWidth="1"/>
    <col min="3079" max="3079" width="14" style="12" bestFit="1" customWidth="1"/>
    <col min="3080" max="3081" width="13.85546875" style="12" bestFit="1" customWidth="1"/>
    <col min="3082" max="3085" width="14" style="12" bestFit="1" customWidth="1"/>
    <col min="3086" max="3086" width="13.5703125" style="12" customWidth="1"/>
    <col min="3087" max="3328" width="9.140625" style="12"/>
    <col min="3329" max="3329" width="13.42578125" style="12" customWidth="1"/>
    <col min="3330" max="3334" width="13.85546875" style="12" bestFit="1" customWidth="1"/>
    <col min="3335" max="3335" width="14" style="12" bestFit="1" customWidth="1"/>
    <col min="3336" max="3337" width="13.85546875" style="12" bestFit="1" customWidth="1"/>
    <col min="3338" max="3341" width="14" style="12" bestFit="1" customWidth="1"/>
    <col min="3342" max="3342" width="13.5703125" style="12" customWidth="1"/>
    <col min="3343" max="3584" width="9.140625" style="12"/>
    <col min="3585" max="3585" width="13.42578125" style="12" customWidth="1"/>
    <col min="3586" max="3590" width="13.85546875" style="12" bestFit="1" customWidth="1"/>
    <col min="3591" max="3591" width="14" style="12" bestFit="1" customWidth="1"/>
    <col min="3592" max="3593" width="13.85546875" style="12" bestFit="1" customWidth="1"/>
    <col min="3594" max="3597" width="14" style="12" bestFit="1" customWidth="1"/>
    <col min="3598" max="3598" width="13.5703125" style="12" customWidth="1"/>
    <col min="3599" max="3840" width="9.140625" style="12"/>
    <col min="3841" max="3841" width="13.42578125" style="12" customWidth="1"/>
    <col min="3842" max="3846" width="13.85546875" style="12" bestFit="1" customWidth="1"/>
    <col min="3847" max="3847" width="14" style="12" bestFit="1" customWidth="1"/>
    <col min="3848" max="3849" width="13.85546875" style="12" bestFit="1" customWidth="1"/>
    <col min="3850" max="3853" width="14" style="12" bestFit="1" customWidth="1"/>
    <col min="3854" max="3854" width="13.5703125" style="12" customWidth="1"/>
    <col min="3855" max="4096" width="9.140625" style="12"/>
    <col min="4097" max="4097" width="13.42578125" style="12" customWidth="1"/>
    <col min="4098" max="4102" width="13.85546875" style="12" bestFit="1" customWidth="1"/>
    <col min="4103" max="4103" width="14" style="12" bestFit="1" customWidth="1"/>
    <col min="4104" max="4105" width="13.85546875" style="12" bestFit="1" customWidth="1"/>
    <col min="4106" max="4109" width="14" style="12" bestFit="1" customWidth="1"/>
    <col min="4110" max="4110" width="13.5703125" style="12" customWidth="1"/>
    <col min="4111" max="4352" width="9.140625" style="12"/>
    <col min="4353" max="4353" width="13.42578125" style="12" customWidth="1"/>
    <col min="4354" max="4358" width="13.85546875" style="12" bestFit="1" customWidth="1"/>
    <col min="4359" max="4359" width="14" style="12" bestFit="1" customWidth="1"/>
    <col min="4360" max="4361" width="13.85546875" style="12" bestFit="1" customWidth="1"/>
    <col min="4362" max="4365" width="14" style="12" bestFit="1" customWidth="1"/>
    <col min="4366" max="4366" width="13.5703125" style="12" customWidth="1"/>
    <col min="4367" max="4608" width="9.140625" style="12"/>
    <col min="4609" max="4609" width="13.42578125" style="12" customWidth="1"/>
    <col min="4610" max="4614" width="13.85546875" style="12" bestFit="1" customWidth="1"/>
    <col min="4615" max="4615" width="14" style="12" bestFit="1" customWidth="1"/>
    <col min="4616" max="4617" width="13.85546875" style="12" bestFit="1" customWidth="1"/>
    <col min="4618" max="4621" width="14" style="12" bestFit="1" customWidth="1"/>
    <col min="4622" max="4622" width="13.5703125" style="12" customWidth="1"/>
    <col min="4623" max="4864" width="9.140625" style="12"/>
    <col min="4865" max="4865" width="13.42578125" style="12" customWidth="1"/>
    <col min="4866" max="4870" width="13.85546875" style="12" bestFit="1" customWidth="1"/>
    <col min="4871" max="4871" width="14" style="12" bestFit="1" customWidth="1"/>
    <col min="4872" max="4873" width="13.85546875" style="12" bestFit="1" customWidth="1"/>
    <col min="4874" max="4877" width="14" style="12" bestFit="1" customWidth="1"/>
    <col min="4878" max="4878" width="13.5703125" style="12" customWidth="1"/>
    <col min="4879" max="5120" width="9.140625" style="12"/>
    <col min="5121" max="5121" width="13.42578125" style="12" customWidth="1"/>
    <col min="5122" max="5126" width="13.85546875" style="12" bestFit="1" customWidth="1"/>
    <col min="5127" max="5127" width="14" style="12" bestFit="1" customWidth="1"/>
    <col min="5128" max="5129" width="13.85546875" style="12" bestFit="1" customWidth="1"/>
    <col min="5130" max="5133" width="14" style="12" bestFit="1" customWidth="1"/>
    <col min="5134" max="5134" width="13.5703125" style="12" customWidth="1"/>
    <col min="5135" max="5376" width="9.140625" style="12"/>
    <col min="5377" max="5377" width="13.42578125" style="12" customWidth="1"/>
    <col min="5378" max="5382" width="13.85546875" style="12" bestFit="1" customWidth="1"/>
    <col min="5383" max="5383" width="14" style="12" bestFit="1" customWidth="1"/>
    <col min="5384" max="5385" width="13.85546875" style="12" bestFit="1" customWidth="1"/>
    <col min="5386" max="5389" width="14" style="12" bestFit="1" customWidth="1"/>
    <col min="5390" max="5390" width="13.5703125" style="12" customWidth="1"/>
    <col min="5391" max="5632" width="9.140625" style="12"/>
    <col min="5633" max="5633" width="13.42578125" style="12" customWidth="1"/>
    <col min="5634" max="5638" width="13.85546875" style="12" bestFit="1" customWidth="1"/>
    <col min="5639" max="5639" width="14" style="12" bestFit="1" customWidth="1"/>
    <col min="5640" max="5641" width="13.85546875" style="12" bestFit="1" customWidth="1"/>
    <col min="5642" max="5645" width="14" style="12" bestFit="1" customWidth="1"/>
    <col min="5646" max="5646" width="13.5703125" style="12" customWidth="1"/>
    <col min="5647" max="5888" width="9.140625" style="12"/>
    <col min="5889" max="5889" width="13.42578125" style="12" customWidth="1"/>
    <col min="5890" max="5894" width="13.85546875" style="12" bestFit="1" customWidth="1"/>
    <col min="5895" max="5895" width="14" style="12" bestFit="1" customWidth="1"/>
    <col min="5896" max="5897" width="13.85546875" style="12" bestFit="1" customWidth="1"/>
    <col min="5898" max="5901" width="14" style="12" bestFit="1" customWidth="1"/>
    <col min="5902" max="5902" width="13.5703125" style="12" customWidth="1"/>
    <col min="5903" max="6144" width="9.140625" style="12"/>
    <col min="6145" max="6145" width="13.42578125" style="12" customWidth="1"/>
    <col min="6146" max="6150" width="13.85546875" style="12" bestFit="1" customWidth="1"/>
    <col min="6151" max="6151" width="14" style="12" bestFit="1" customWidth="1"/>
    <col min="6152" max="6153" width="13.85546875" style="12" bestFit="1" customWidth="1"/>
    <col min="6154" max="6157" width="14" style="12" bestFit="1" customWidth="1"/>
    <col min="6158" max="6158" width="13.5703125" style="12" customWidth="1"/>
    <col min="6159" max="6400" width="9.140625" style="12"/>
    <col min="6401" max="6401" width="13.42578125" style="12" customWidth="1"/>
    <col min="6402" max="6406" width="13.85546875" style="12" bestFit="1" customWidth="1"/>
    <col min="6407" max="6407" width="14" style="12" bestFit="1" customWidth="1"/>
    <col min="6408" max="6409" width="13.85546875" style="12" bestFit="1" customWidth="1"/>
    <col min="6410" max="6413" width="14" style="12" bestFit="1" customWidth="1"/>
    <col min="6414" max="6414" width="13.5703125" style="12" customWidth="1"/>
    <col min="6415" max="6656" width="9.140625" style="12"/>
    <col min="6657" max="6657" width="13.42578125" style="12" customWidth="1"/>
    <col min="6658" max="6662" width="13.85546875" style="12" bestFit="1" customWidth="1"/>
    <col min="6663" max="6663" width="14" style="12" bestFit="1" customWidth="1"/>
    <col min="6664" max="6665" width="13.85546875" style="12" bestFit="1" customWidth="1"/>
    <col min="6666" max="6669" width="14" style="12" bestFit="1" customWidth="1"/>
    <col min="6670" max="6670" width="13.5703125" style="12" customWidth="1"/>
    <col min="6671" max="6912" width="9.140625" style="12"/>
    <col min="6913" max="6913" width="13.42578125" style="12" customWidth="1"/>
    <col min="6914" max="6918" width="13.85546875" style="12" bestFit="1" customWidth="1"/>
    <col min="6919" max="6919" width="14" style="12" bestFit="1" customWidth="1"/>
    <col min="6920" max="6921" width="13.85546875" style="12" bestFit="1" customWidth="1"/>
    <col min="6922" max="6925" width="14" style="12" bestFit="1" customWidth="1"/>
    <col min="6926" max="6926" width="13.5703125" style="12" customWidth="1"/>
    <col min="6927" max="7168" width="9.140625" style="12"/>
    <col min="7169" max="7169" width="13.42578125" style="12" customWidth="1"/>
    <col min="7170" max="7174" width="13.85546875" style="12" bestFit="1" customWidth="1"/>
    <col min="7175" max="7175" width="14" style="12" bestFit="1" customWidth="1"/>
    <col min="7176" max="7177" width="13.85546875" style="12" bestFit="1" customWidth="1"/>
    <col min="7178" max="7181" width="14" style="12" bestFit="1" customWidth="1"/>
    <col min="7182" max="7182" width="13.5703125" style="12" customWidth="1"/>
    <col min="7183" max="7424" width="9.140625" style="12"/>
    <col min="7425" max="7425" width="13.42578125" style="12" customWidth="1"/>
    <col min="7426" max="7430" width="13.85546875" style="12" bestFit="1" customWidth="1"/>
    <col min="7431" max="7431" width="14" style="12" bestFit="1" customWidth="1"/>
    <col min="7432" max="7433" width="13.85546875" style="12" bestFit="1" customWidth="1"/>
    <col min="7434" max="7437" width="14" style="12" bestFit="1" customWidth="1"/>
    <col min="7438" max="7438" width="13.5703125" style="12" customWidth="1"/>
    <col min="7439" max="7680" width="9.140625" style="12"/>
    <col min="7681" max="7681" width="13.42578125" style="12" customWidth="1"/>
    <col min="7682" max="7686" width="13.85546875" style="12" bestFit="1" customWidth="1"/>
    <col min="7687" max="7687" width="14" style="12" bestFit="1" customWidth="1"/>
    <col min="7688" max="7689" width="13.85546875" style="12" bestFit="1" customWidth="1"/>
    <col min="7690" max="7693" width="14" style="12" bestFit="1" customWidth="1"/>
    <col min="7694" max="7694" width="13.5703125" style="12" customWidth="1"/>
    <col min="7695" max="7936" width="9.140625" style="12"/>
    <col min="7937" max="7937" width="13.42578125" style="12" customWidth="1"/>
    <col min="7938" max="7942" width="13.85546875" style="12" bestFit="1" customWidth="1"/>
    <col min="7943" max="7943" width="14" style="12" bestFit="1" customWidth="1"/>
    <col min="7944" max="7945" width="13.85546875" style="12" bestFit="1" customWidth="1"/>
    <col min="7946" max="7949" width="14" style="12" bestFit="1" customWidth="1"/>
    <col min="7950" max="7950" width="13.5703125" style="12" customWidth="1"/>
    <col min="7951" max="8192" width="9.140625" style="12"/>
    <col min="8193" max="8193" width="13.42578125" style="12" customWidth="1"/>
    <col min="8194" max="8198" width="13.85546875" style="12" bestFit="1" customWidth="1"/>
    <col min="8199" max="8199" width="14" style="12" bestFit="1" customWidth="1"/>
    <col min="8200" max="8201" width="13.85546875" style="12" bestFit="1" customWidth="1"/>
    <col min="8202" max="8205" width="14" style="12" bestFit="1" customWidth="1"/>
    <col min="8206" max="8206" width="13.5703125" style="12" customWidth="1"/>
    <col min="8207" max="8448" width="9.140625" style="12"/>
    <col min="8449" max="8449" width="13.42578125" style="12" customWidth="1"/>
    <col min="8450" max="8454" width="13.85546875" style="12" bestFit="1" customWidth="1"/>
    <col min="8455" max="8455" width="14" style="12" bestFit="1" customWidth="1"/>
    <col min="8456" max="8457" width="13.85546875" style="12" bestFit="1" customWidth="1"/>
    <col min="8458" max="8461" width="14" style="12" bestFit="1" customWidth="1"/>
    <col min="8462" max="8462" width="13.5703125" style="12" customWidth="1"/>
    <col min="8463" max="8704" width="9.140625" style="12"/>
    <col min="8705" max="8705" width="13.42578125" style="12" customWidth="1"/>
    <col min="8706" max="8710" width="13.85546875" style="12" bestFit="1" customWidth="1"/>
    <col min="8711" max="8711" width="14" style="12" bestFit="1" customWidth="1"/>
    <col min="8712" max="8713" width="13.85546875" style="12" bestFit="1" customWidth="1"/>
    <col min="8714" max="8717" width="14" style="12" bestFit="1" customWidth="1"/>
    <col min="8718" max="8718" width="13.5703125" style="12" customWidth="1"/>
    <col min="8719" max="8960" width="9.140625" style="12"/>
    <col min="8961" max="8961" width="13.42578125" style="12" customWidth="1"/>
    <col min="8962" max="8966" width="13.85546875" style="12" bestFit="1" customWidth="1"/>
    <col min="8967" max="8967" width="14" style="12" bestFit="1" customWidth="1"/>
    <col min="8968" max="8969" width="13.85546875" style="12" bestFit="1" customWidth="1"/>
    <col min="8970" max="8973" width="14" style="12" bestFit="1" customWidth="1"/>
    <col min="8974" max="8974" width="13.5703125" style="12" customWidth="1"/>
    <col min="8975" max="9216" width="9.140625" style="12"/>
    <col min="9217" max="9217" width="13.42578125" style="12" customWidth="1"/>
    <col min="9218" max="9222" width="13.85546875" style="12" bestFit="1" customWidth="1"/>
    <col min="9223" max="9223" width="14" style="12" bestFit="1" customWidth="1"/>
    <col min="9224" max="9225" width="13.85546875" style="12" bestFit="1" customWidth="1"/>
    <col min="9226" max="9229" width="14" style="12" bestFit="1" customWidth="1"/>
    <col min="9230" max="9230" width="13.5703125" style="12" customWidth="1"/>
    <col min="9231" max="9472" width="9.140625" style="12"/>
    <col min="9473" max="9473" width="13.42578125" style="12" customWidth="1"/>
    <col min="9474" max="9478" width="13.85546875" style="12" bestFit="1" customWidth="1"/>
    <col min="9479" max="9479" width="14" style="12" bestFit="1" customWidth="1"/>
    <col min="9480" max="9481" width="13.85546875" style="12" bestFit="1" customWidth="1"/>
    <col min="9482" max="9485" width="14" style="12" bestFit="1" customWidth="1"/>
    <col min="9486" max="9486" width="13.5703125" style="12" customWidth="1"/>
    <col min="9487" max="9728" width="9.140625" style="12"/>
    <col min="9729" max="9729" width="13.42578125" style="12" customWidth="1"/>
    <col min="9730" max="9734" width="13.85546875" style="12" bestFit="1" customWidth="1"/>
    <col min="9735" max="9735" width="14" style="12" bestFit="1" customWidth="1"/>
    <col min="9736" max="9737" width="13.85546875" style="12" bestFit="1" customWidth="1"/>
    <col min="9738" max="9741" width="14" style="12" bestFit="1" customWidth="1"/>
    <col min="9742" max="9742" width="13.5703125" style="12" customWidth="1"/>
    <col min="9743" max="9984" width="9.140625" style="12"/>
    <col min="9985" max="9985" width="13.42578125" style="12" customWidth="1"/>
    <col min="9986" max="9990" width="13.85546875" style="12" bestFit="1" customWidth="1"/>
    <col min="9991" max="9991" width="14" style="12" bestFit="1" customWidth="1"/>
    <col min="9992" max="9993" width="13.85546875" style="12" bestFit="1" customWidth="1"/>
    <col min="9994" max="9997" width="14" style="12" bestFit="1" customWidth="1"/>
    <col min="9998" max="9998" width="13.5703125" style="12" customWidth="1"/>
    <col min="9999" max="10240" width="9.140625" style="12"/>
    <col min="10241" max="10241" width="13.42578125" style="12" customWidth="1"/>
    <col min="10242" max="10246" width="13.85546875" style="12" bestFit="1" customWidth="1"/>
    <col min="10247" max="10247" width="14" style="12" bestFit="1" customWidth="1"/>
    <col min="10248" max="10249" width="13.85546875" style="12" bestFit="1" customWidth="1"/>
    <col min="10250" max="10253" width="14" style="12" bestFit="1" customWidth="1"/>
    <col min="10254" max="10254" width="13.5703125" style="12" customWidth="1"/>
    <col min="10255" max="10496" width="9.140625" style="12"/>
    <col min="10497" max="10497" width="13.42578125" style="12" customWidth="1"/>
    <col min="10498" max="10502" width="13.85546875" style="12" bestFit="1" customWidth="1"/>
    <col min="10503" max="10503" width="14" style="12" bestFit="1" customWidth="1"/>
    <col min="10504" max="10505" width="13.85546875" style="12" bestFit="1" customWidth="1"/>
    <col min="10506" max="10509" width="14" style="12" bestFit="1" customWidth="1"/>
    <col min="10510" max="10510" width="13.5703125" style="12" customWidth="1"/>
    <col min="10511" max="10752" width="9.140625" style="12"/>
    <col min="10753" max="10753" width="13.42578125" style="12" customWidth="1"/>
    <col min="10754" max="10758" width="13.85546875" style="12" bestFit="1" customWidth="1"/>
    <col min="10759" max="10759" width="14" style="12" bestFit="1" customWidth="1"/>
    <col min="10760" max="10761" width="13.85546875" style="12" bestFit="1" customWidth="1"/>
    <col min="10762" max="10765" width="14" style="12" bestFit="1" customWidth="1"/>
    <col min="10766" max="10766" width="13.5703125" style="12" customWidth="1"/>
    <col min="10767" max="11008" width="9.140625" style="12"/>
    <col min="11009" max="11009" width="13.42578125" style="12" customWidth="1"/>
    <col min="11010" max="11014" width="13.85546875" style="12" bestFit="1" customWidth="1"/>
    <col min="11015" max="11015" width="14" style="12" bestFit="1" customWidth="1"/>
    <col min="11016" max="11017" width="13.85546875" style="12" bestFit="1" customWidth="1"/>
    <col min="11018" max="11021" width="14" style="12" bestFit="1" customWidth="1"/>
    <col min="11022" max="11022" width="13.5703125" style="12" customWidth="1"/>
    <col min="11023" max="11264" width="9.140625" style="12"/>
    <col min="11265" max="11265" width="13.42578125" style="12" customWidth="1"/>
    <col min="11266" max="11270" width="13.85546875" style="12" bestFit="1" customWidth="1"/>
    <col min="11271" max="11271" width="14" style="12" bestFit="1" customWidth="1"/>
    <col min="11272" max="11273" width="13.85546875" style="12" bestFit="1" customWidth="1"/>
    <col min="11274" max="11277" width="14" style="12" bestFit="1" customWidth="1"/>
    <col min="11278" max="11278" width="13.5703125" style="12" customWidth="1"/>
    <col min="11279" max="11520" width="9.140625" style="12"/>
    <col min="11521" max="11521" width="13.42578125" style="12" customWidth="1"/>
    <col min="11522" max="11526" width="13.85546875" style="12" bestFit="1" customWidth="1"/>
    <col min="11527" max="11527" width="14" style="12" bestFit="1" customWidth="1"/>
    <col min="11528" max="11529" width="13.85546875" style="12" bestFit="1" customWidth="1"/>
    <col min="11530" max="11533" width="14" style="12" bestFit="1" customWidth="1"/>
    <col min="11534" max="11534" width="13.5703125" style="12" customWidth="1"/>
    <col min="11535" max="11776" width="9.140625" style="12"/>
    <col min="11777" max="11777" width="13.42578125" style="12" customWidth="1"/>
    <col min="11778" max="11782" width="13.85546875" style="12" bestFit="1" customWidth="1"/>
    <col min="11783" max="11783" width="14" style="12" bestFit="1" customWidth="1"/>
    <col min="11784" max="11785" width="13.85546875" style="12" bestFit="1" customWidth="1"/>
    <col min="11786" max="11789" width="14" style="12" bestFit="1" customWidth="1"/>
    <col min="11790" max="11790" width="13.5703125" style="12" customWidth="1"/>
    <col min="11791" max="12032" width="9.140625" style="12"/>
    <col min="12033" max="12033" width="13.42578125" style="12" customWidth="1"/>
    <col min="12034" max="12038" width="13.85546875" style="12" bestFit="1" customWidth="1"/>
    <col min="12039" max="12039" width="14" style="12" bestFit="1" customWidth="1"/>
    <col min="12040" max="12041" width="13.85546875" style="12" bestFit="1" customWidth="1"/>
    <col min="12042" max="12045" width="14" style="12" bestFit="1" customWidth="1"/>
    <col min="12046" max="12046" width="13.5703125" style="12" customWidth="1"/>
    <col min="12047" max="12288" width="9.140625" style="12"/>
    <col min="12289" max="12289" width="13.42578125" style="12" customWidth="1"/>
    <col min="12290" max="12294" width="13.85546875" style="12" bestFit="1" customWidth="1"/>
    <col min="12295" max="12295" width="14" style="12" bestFit="1" customWidth="1"/>
    <col min="12296" max="12297" width="13.85546875" style="12" bestFit="1" customWidth="1"/>
    <col min="12298" max="12301" width="14" style="12" bestFit="1" customWidth="1"/>
    <col min="12302" max="12302" width="13.5703125" style="12" customWidth="1"/>
    <col min="12303" max="12544" width="9.140625" style="12"/>
    <col min="12545" max="12545" width="13.42578125" style="12" customWidth="1"/>
    <col min="12546" max="12550" width="13.85546875" style="12" bestFit="1" customWidth="1"/>
    <col min="12551" max="12551" width="14" style="12" bestFit="1" customWidth="1"/>
    <col min="12552" max="12553" width="13.85546875" style="12" bestFit="1" customWidth="1"/>
    <col min="12554" max="12557" width="14" style="12" bestFit="1" customWidth="1"/>
    <col min="12558" max="12558" width="13.5703125" style="12" customWidth="1"/>
    <col min="12559" max="12800" width="9.140625" style="12"/>
    <col min="12801" max="12801" width="13.42578125" style="12" customWidth="1"/>
    <col min="12802" max="12806" width="13.85546875" style="12" bestFit="1" customWidth="1"/>
    <col min="12807" max="12807" width="14" style="12" bestFit="1" customWidth="1"/>
    <col min="12808" max="12809" width="13.85546875" style="12" bestFit="1" customWidth="1"/>
    <col min="12810" max="12813" width="14" style="12" bestFit="1" customWidth="1"/>
    <col min="12814" max="12814" width="13.5703125" style="12" customWidth="1"/>
    <col min="12815" max="13056" width="9.140625" style="12"/>
    <col min="13057" max="13057" width="13.42578125" style="12" customWidth="1"/>
    <col min="13058" max="13062" width="13.85546875" style="12" bestFit="1" customWidth="1"/>
    <col min="13063" max="13063" width="14" style="12" bestFit="1" customWidth="1"/>
    <col min="13064" max="13065" width="13.85546875" style="12" bestFit="1" customWidth="1"/>
    <col min="13066" max="13069" width="14" style="12" bestFit="1" customWidth="1"/>
    <col min="13070" max="13070" width="13.5703125" style="12" customWidth="1"/>
    <col min="13071" max="13312" width="9.140625" style="12"/>
    <col min="13313" max="13313" width="13.42578125" style="12" customWidth="1"/>
    <col min="13314" max="13318" width="13.85546875" style="12" bestFit="1" customWidth="1"/>
    <col min="13319" max="13319" width="14" style="12" bestFit="1" customWidth="1"/>
    <col min="13320" max="13321" width="13.85546875" style="12" bestFit="1" customWidth="1"/>
    <col min="13322" max="13325" width="14" style="12" bestFit="1" customWidth="1"/>
    <col min="13326" max="13326" width="13.5703125" style="12" customWidth="1"/>
    <col min="13327" max="13568" width="9.140625" style="12"/>
    <col min="13569" max="13569" width="13.42578125" style="12" customWidth="1"/>
    <col min="13570" max="13574" width="13.85546875" style="12" bestFit="1" customWidth="1"/>
    <col min="13575" max="13575" width="14" style="12" bestFit="1" customWidth="1"/>
    <col min="13576" max="13577" width="13.85546875" style="12" bestFit="1" customWidth="1"/>
    <col min="13578" max="13581" width="14" style="12" bestFit="1" customWidth="1"/>
    <col min="13582" max="13582" width="13.5703125" style="12" customWidth="1"/>
    <col min="13583" max="13824" width="9.140625" style="12"/>
    <col min="13825" max="13825" width="13.42578125" style="12" customWidth="1"/>
    <col min="13826" max="13830" width="13.85546875" style="12" bestFit="1" customWidth="1"/>
    <col min="13831" max="13831" width="14" style="12" bestFit="1" customWidth="1"/>
    <col min="13832" max="13833" width="13.85546875" style="12" bestFit="1" customWidth="1"/>
    <col min="13834" max="13837" width="14" style="12" bestFit="1" customWidth="1"/>
    <col min="13838" max="13838" width="13.5703125" style="12" customWidth="1"/>
    <col min="13839" max="14080" width="9.140625" style="12"/>
    <col min="14081" max="14081" width="13.42578125" style="12" customWidth="1"/>
    <col min="14082" max="14086" width="13.85546875" style="12" bestFit="1" customWidth="1"/>
    <col min="14087" max="14087" width="14" style="12" bestFit="1" customWidth="1"/>
    <col min="14088" max="14089" width="13.85546875" style="12" bestFit="1" customWidth="1"/>
    <col min="14090" max="14093" width="14" style="12" bestFit="1" customWidth="1"/>
    <col min="14094" max="14094" width="13.5703125" style="12" customWidth="1"/>
    <col min="14095" max="14336" width="9.140625" style="12"/>
    <col min="14337" max="14337" width="13.42578125" style="12" customWidth="1"/>
    <col min="14338" max="14342" width="13.85546875" style="12" bestFit="1" customWidth="1"/>
    <col min="14343" max="14343" width="14" style="12" bestFit="1" customWidth="1"/>
    <col min="14344" max="14345" width="13.85546875" style="12" bestFit="1" customWidth="1"/>
    <col min="14346" max="14349" width="14" style="12" bestFit="1" customWidth="1"/>
    <col min="14350" max="14350" width="13.5703125" style="12" customWidth="1"/>
    <col min="14351" max="14592" width="9.140625" style="12"/>
    <col min="14593" max="14593" width="13.42578125" style="12" customWidth="1"/>
    <col min="14594" max="14598" width="13.85546875" style="12" bestFit="1" customWidth="1"/>
    <col min="14599" max="14599" width="14" style="12" bestFit="1" customWidth="1"/>
    <col min="14600" max="14601" width="13.85546875" style="12" bestFit="1" customWidth="1"/>
    <col min="14602" max="14605" width="14" style="12" bestFit="1" customWidth="1"/>
    <col min="14606" max="14606" width="13.5703125" style="12" customWidth="1"/>
    <col min="14607" max="14848" width="9.140625" style="12"/>
    <col min="14849" max="14849" width="13.42578125" style="12" customWidth="1"/>
    <col min="14850" max="14854" width="13.85546875" style="12" bestFit="1" customWidth="1"/>
    <col min="14855" max="14855" width="14" style="12" bestFit="1" customWidth="1"/>
    <col min="14856" max="14857" width="13.85546875" style="12" bestFit="1" customWidth="1"/>
    <col min="14858" max="14861" width="14" style="12" bestFit="1" customWidth="1"/>
    <col min="14862" max="14862" width="13.5703125" style="12" customWidth="1"/>
    <col min="14863" max="15104" width="9.140625" style="12"/>
    <col min="15105" max="15105" width="13.42578125" style="12" customWidth="1"/>
    <col min="15106" max="15110" width="13.85546875" style="12" bestFit="1" customWidth="1"/>
    <col min="15111" max="15111" width="14" style="12" bestFit="1" customWidth="1"/>
    <col min="15112" max="15113" width="13.85546875" style="12" bestFit="1" customWidth="1"/>
    <col min="15114" max="15117" width="14" style="12" bestFit="1" customWidth="1"/>
    <col min="15118" max="15118" width="13.5703125" style="12" customWidth="1"/>
    <col min="15119" max="15360" width="9.140625" style="12"/>
    <col min="15361" max="15361" width="13.42578125" style="12" customWidth="1"/>
    <col min="15362" max="15366" width="13.85546875" style="12" bestFit="1" customWidth="1"/>
    <col min="15367" max="15367" width="14" style="12" bestFit="1" customWidth="1"/>
    <col min="15368" max="15369" width="13.85546875" style="12" bestFit="1" customWidth="1"/>
    <col min="15370" max="15373" width="14" style="12" bestFit="1" customWidth="1"/>
    <col min="15374" max="15374" width="13.5703125" style="12" customWidth="1"/>
    <col min="15375" max="15616" width="9.140625" style="12"/>
    <col min="15617" max="15617" width="13.42578125" style="12" customWidth="1"/>
    <col min="15618" max="15622" width="13.85546875" style="12" bestFit="1" customWidth="1"/>
    <col min="15623" max="15623" width="14" style="12" bestFit="1" customWidth="1"/>
    <col min="15624" max="15625" width="13.85546875" style="12" bestFit="1" customWidth="1"/>
    <col min="15626" max="15629" width="14" style="12" bestFit="1" customWidth="1"/>
    <col min="15630" max="15630" width="13.5703125" style="12" customWidth="1"/>
    <col min="15631" max="15872" width="9.140625" style="12"/>
    <col min="15873" max="15873" width="13.42578125" style="12" customWidth="1"/>
    <col min="15874" max="15878" width="13.85546875" style="12" bestFit="1" customWidth="1"/>
    <col min="15879" max="15879" width="14" style="12" bestFit="1" customWidth="1"/>
    <col min="15880" max="15881" width="13.85546875" style="12" bestFit="1" customWidth="1"/>
    <col min="15882" max="15885" width="14" style="12" bestFit="1" customWidth="1"/>
    <col min="15886" max="15886" width="13.5703125" style="12" customWidth="1"/>
    <col min="15887" max="16128" width="9.140625" style="12"/>
    <col min="16129" max="16129" width="13.42578125" style="12" customWidth="1"/>
    <col min="16130" max="16134" width="13.85546875" style="12" bestFit="1" customWidth="1"/>
    <col min="16135" max="16135" width="14" style="12" bestFit="1" customWidth="1"/>
    <col min="16136" max="16137" width="13.85546875" style="12" bestFit="1" customWidth="1"/>
    <col min="16138" max="16141" width="14" style="12" bestFit="1" customWidth="1"/>
    <col min="16142" max="16142" width="13.5703125" style="12" customWidth="1"/>
    <col min="16143" max="16384" width="9.140625" style="12"/>
  </cols>
  <sheetData>
    <row r="1" spans="1:15" ht="18" x14ac:dyDescent="0.25">
      <c r="A1" s="100" t="s">
        <v>276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5" ht="14.2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01" t="s">
        <v>250</v>
      </c>
      <c r="O2" s="18"/>
    </row>
    <row r="3" spans="1:15" s="13" customFormat="1" ht="14.25" x14ac:dyDescent="0.2">
      <c r="A3" s="17" t="s">
        <v>2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7" t="s">
        <v>35</v>
      </c>
      <c r="K3" s="17" t="s">
        <v>36</v>
      </c>
      <c r="L3" s="17" t="s">
        <v>37</v>
      </c>
      <c r="M3" s="17" t="s">
        <v>38</v>
      </c>
      <c r="N3" s="101"/>
      <c r="O3" s="17"/>
    </row>
    <row r="4" spans="1:15" ht="14.25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4.25" x14ac:dyDescent="0.2">
      <c r="A5" s="18" t="s">
        <v>10</v>
      </c>
      <c r="B5" s="19">
        <v>345834.38</v>
      </c>
      <c r="C5" s="19">
        <v>328795.5</v>
      </c>
      <c r="D5" s="19"/>
      <c r="E5" s="19"/>
      <c r="F5" s="19"/>
      <c r="G5" s="19"/>
      <c r="H5" s="19"/>
      <c r="I5" s="19"/>
      <c r="J5" s="19"/>
      <c r="K5" s="31"/>
      <c r="L5" s="19"/>
      <c r="M5" s="19"/>
      <c r="N5" s="19">
        <f>SUM(B5:M5)</f>
        <v>674629.88</v>
      </c>
      <c r="O5" s="18"/>
    </row>
    <row r="6" spans="1:15" ht="14.25" x14ac:dyDescent="0.2">
      <c r="A6" s="18" t="s">
        <v>11</v>
      </c>
      <c r="B6" s="19">
        <v>127664.06</v>
      </c>
      <c r="C6" s="19">
        <v>141621.59</v>
      </c>
      <c r="D6" s="19"/>
      <c r="E6" s="19"/>
      <c r="F6" s="19"/>
      <c r="G6" s="19"/>
      <c r="H6" s="19"/>
      <c r="I6" s="19"/>
      <c r="J6" s="19"/>
      <c r="K6" s="31"/>
      <c r="L6" s="19"/>
      <c r="M6" s="19"/>
      <c r="N6" s="19">
        <f t="shared" ref="N6:N21" si="0">SUM(B6:M6)</f>
        <v>269285.65000000002</v>
      </c>
      <c r="O6" s="18"/>
    </row>
    <row r="7" spans="1:15" ht="14.25" x14ac:dyDescent="0.2">
      <c r="A7" s="18" t="s">
        <v>12</v>
      </c>
      <c r="B7" s="19">
        <v>15395906</v>
      </c>
      <c r="C7" s="19">
        <v>15000407.51</v>
      </c>
      <c r="D7" s="19"/>
      <c r="E7" s="19"/>
      <c r="F7" s="19"/>
      <c r="G7" s="19"/>
      <c r="H7" s="19"/>
      <c r="I7" s="19"/>
      <c r="J7" s="19"/>
      <c r="K7" s="31"/>
      <c r="L7" s="19"/>
      <c r="M7" s="19"/>
      <c r="N7" s="19">
        <f t="shared" si="0"/>
        <v>30396313.509999998</v>
      </c>
      <c r="O7" s="18"/>
    </row>
    <row r="8" spans="1:15" ht="14.25" x14ac:dyDescent="0.2">
      <c r="A8" s="18" t="s">
        <v>13</v>
      </c>
      <c r="B8" s="19">
        <v>468804.35</v>
      </c>
      <c r="C8" s="19">
        <v>484326.12</v>
      </c>
      <c r="D8" s="19"/>
      <c r="E8" s="19"/>
      <c r="F8" s="19"/>
      <c r="G8" s="19"/>
      <c r="H8" s="19"/>
      <c r="I8" s="19"/>
      <c r="J8" s="19"/>
      <c r="K8" s="31"/>
      <c r="L8" s="19"/>
      <c r="M8" s="19"/>
      <c r="N8" s="19">
        <f t="shared" si="0"/>
        <v>953130.47</v>
      </c>
      <c r="O8" s="18"/>
    </row>
    <row r="9" spans="1:15" ht="14.25" x14ac:dyDescent="0.2">
      <c r="A9" s="18" t="s">
        <v>14</v>
      </c>
      <c r="B9" s="19">
        <v>681542.01</v>
      </c>
      <c r="C9" s="19">
        <v>519010.09</v>
      </c>
      <c r="D9" s="19"/>
      <c r="E9" s="19"/>
      <c r="F9" s="19"/>
      <c r="G9" s="19"/>
      <c r="H9" s="19"/>
      <c r="I9" s="19"/>
      <c r="J9" s="19"/>
      <c r="K9" s="31"/>
      <c r="L9" s="19"/>
      <c r="M9" s="19"/>
      <c r="N9" s="19">
        <f t="shared" si="0"/>
        <v>1200552.1000000001</v>
      </c>
      <c r="O9" s="18"/>
    </row>
    <row r="10" spans="1:15" ht="14.25" x14ac:dyDescent="0.2">
      <c r="A10" s="18" t="s">
        <v>15</v>
      </c>
      <c r="B10" s="19">
        <v>5497.31</v>
      </c>
      <c r="C10" s="19">
        <v>9362.15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>
        <f t="shared" si="0"/>
        <v>14859.46</v>
      </c>
      <c r="O10" s="18"/>
    </row>
    <row r="11" spans="1:15" ht="14.25" x14ac:dyDescent="0.2">
      <c r="A11" s="18" t="s">
        <v>16</v>
      </c>
      <c r="B11" s="19">
        <v>318910.15999999997</v>
      </c>
      <c r="C11" s="19">
        <v>420661.65</v>
      </c>
      <c r="D11" s="19"/>
      <c r="E11" s="19"/>
      <c r="F11" s="19"/>
      <c r="G11" s="19"/>
      <c r="H11" s="19"/>
      <c r="I11" s="19"/>
      <c r="J11" s="19"/>
      <c r="K11" s="31"/>
      <c r="L11" s="19"/>
      <c r="M11" s="19"/>
      <c r="N11" s="19">
        <f t="shared" si="0"/>
        <v>739571.81</v>
      </c>
      <c r="O11" s="18"/>
    </row>
    <row r="12" spans="1:15" ht="14.25" x14ac:dyDescent="0.2">
      <c r="A12" s="18" t="s">
        <v>17</v>
      </c>
      <c r="B12" s="19">
        <v>253364.66</v>
      </c>
      <c r="C12" s="19">
        <v>275523.01</v>
      </c>
      <c r="D12" s="19"/>
      <c r="E12" s="19"/>
      <c r="F12" s="19"/>
      <c r="G12" s="19"/>
      <c r="H12" s="19"/>
      <c r="I12" s="19"/>
      <c r="J12" s="19"/>
      <c r="K12" s="31"/>
      <c r="L12" s="19"/>
      <c r="M12" s="19"/>
      <c r="N12" s="19">
        <f t="shared" si="0"/>
        <v>528887.67000000004</v>
      </c>
      <c r="O12" s="18"/>
    </row>
    <row r="13" spans="1:15" ht="14.25" x14ac:dyDescent="0.2">
      <c r="A13" s="18" t="s">
        <v>18</v>
      </c>
      <c r="B13" s="19">
        <v>97387.65</v>
      </c>
      <c r="C13" s="19">
        <v>92272.26</v>
      </c>
      <c r="D13" s="19"/>
      <c r="E13" s="19"/>
      <c r="F13" s="19"/>
      <c r="G13" s="19"/>
      <c r="H13" s="19"/>
      <c r="I13" s="19"/>
      <c r="J13" s="19"/>
      <c r="K13" s="31"/>
      <c r="L13" s="19"/>
      <c r="M13" s="19"/>
      <c r="N13" s="19">
        <f t="shared" si="0"/>
        <v>189659.90999999997</v>
      </c>
      <c r="O13" s="18"/>
    </row>
    <row r="14" spans="1:15" ht="14.25" x14ac:dyDescent="0.2">
      <c r="A14" s="18" t="s">
        <v>19</v>
      </c>
      <c r="B14" s="19">
        <v>28109.73</v>
      </c>
      <c r="C14" s="19">
        <v>21653.47</v>
      </c>
      <c r="D14" s="19"/>
      <c r="E14" s="19"/>
      <c r="F14" s="19"/>
      <c r="G14" s="19"/>
      <c r="H14" s="19"/>
      <c r="I14" s="19"/>
      <c r="J14" s="19"/>
      <c r="K14" s="31"/>
      <c r="L14" s="19"/>
      <c r="M14" s="19"/>
      <c r="N14" s="19">
        <f t="shared" si="0"/>
        <v>49763.199999999997</v>
      </c>
      <c r="O14" s="18"/>
    </row>
    <row r="15" spans="1:15" ht="14.25" x14ac:dyDescent="0.2">
      <c r="A15" s="18" t="s">
        <v>20</v>
      </c>
      <c r="B15" s="19">
        <v>329258.84999999998</v>
      </c>
      <c r="C15" s="19">
        <v>319297.68</v>
      </c>
      <c r="D15" s="19"/>
      <c r="E15" s="19"/>
      <c r="F15" s="19"/>
      <c r="G15" s="19"/>
      <c r="H15" s="19"/>
      <c r="I15" s="19"/>
      <c r="J15" s="19"/>
      <c r="K15" s="31"/>
      <c r="L15" s="19"/>
      <c r="M15" s="19"/>
      <c r="N15" s="19">
        <f t="shared" si="0"/>
        <v>648556.53</v>
      </c>
      <c r="O15" s="18"/>
    </row>
    <row r="16" spans="1:15" ht="14.25" x14ac:dyDescent="0.2">
      <c r="A16" s="18" t="s">
        <v>21</v>
      </c>
      <c r="B16" s="19">
        <v>28104.7</v>
      </c>
      <c r="C16" s="19">
        <v>22868.42</v>
      </c>
      <c r="D16" s="19"/>
      <c r="E16" s="19"/>
      <c r="F16" s="19"/>
      <c r="G16" s="19"/>
      <c r="H16" s="19"/>
      <c r="I16" s="19"/>
      <c r="J16" s="19"/>
      <c r="K16" s="31"/>
      <c r="L16" s="19"/>
      <c r="M16" s="19"/>
      <c r="N16" s="19">
        <f t="shared" si="0"/>
        <v>50973.119999999995</v>
      </c>
      <c r="O16" s="18"/>
    </row>
    <row r="17" spans="1:15" ht="14.25" x14ac:dyDescent="0.2">
      <c r="A17" s="18" t="s">
        <v>22</v>
      </c>
      <c r="B17" s="19">
        <v>334749.62</v>
      </c>
      <c r="C17" s="19">
        <v>319731.62</v>
      </c>
      <c r="D17" s="19"/>
      <c r="E17" s="19"/>
      <c r="F17" s="19"/>
      <c r="G17" s="19"/>
      <c r="H17" s="19"/>
      <c r="I17" s="19"/>
      <c r="J17" s="19"/>
      <c r="K17" s="31"/>
      <c r="L17" s="19"/>
      <c r="M17" s="19"/>
      <c r="N17" s="19">
        <f>SUM(B17:M17)</f>
        <v>654481.24</v>
      </c>
      <c r="O17" s="18"/>
    </row>
    <row r="18" spans="1:15" ht="14.25" x14ac:dyDescent="0.2">
      <c r="A18" s="18" t="s">
        <v>23</v>
      </c>
      <c r="B18" s="19">
        <v>108905.5</v>
      </c>
      <c r="C18" s="19">
        <v>319209.07</v>
      </c>
      <c r="D18" s="19"/>
      <c r="E18" s="19"/>
      <c r="F18" s="19"/>
      <c r="G18" s="19"/>
      <c r="H18" s="19"/>
      <c r="I18" s="19"/>
      <c r="J18" s="2"/>
      <c r="K18" s="19"/>
      <c r="L18" s="19"/>
      <c r="M18" s="19"/>
      <c r="N18" s="19">
        <f t="shared" si="0"/>
        <v>428114.57</v>
      </c>
      <c r="O18" s="18"/>
    </row>
    <row r="19" spans="1:15" ht="14.25" x14ac:dyDescent="0.2">
      <c r="A19" s="18" t="s">
        <v>24</v>
      </c>
      <c r="B19" s="19">
        <v>379531.97</v>
      </c>
      <c r="C19" s="19">
        <v>255107.82</v>
      </c>
      <c r="D19" s="19"/>
      <c r="E19" s="19"/>
      <c r="F19" s="19"/>
      <c r="G19" s="19"/>
      <c r="H19" s="19"/>
      <c r="I19" s="19"/>
      <c r="J19" s="2"/>
      <c r="K19" s="19"/>
      <c r="L19" s="19"/>
      <c r="M19" s="19"/>
      <c r="N19" s="19">
        <f t="shared" si="0"/>
        <v>634639.79</v>
      </c>
      <c r="O19" s="18"/>
    </row>
    <row r="20" spans="1:15" ht="14.25" x14ac:dyDescent="0.2">
      <c r="A20" s="18" t="s">
        <v>25</v>
      </c>
      <c r="B20" s="19">
        <v>3204446.27</v>
      </c>
      <c r="C20" s="19">
        <v>3203320.11</v>
      </c>
      <c r="D20" s="19"/>
      <c r="E20" s="19"/>
      <c r="F20" s="19"/>
      <c r="G20" s="19"/>
      <c r="H20" s="19"/>
      <c r="I20" s="19"/>
      <c r="J20" s="2"/>
      <c r="K20" s="19"/>
      <c r="L20" s="19"/>
      <c r="M20" s="19"/>
      <c r="N20" s="19">
        <f t="shared" si="0"/>
        <v>6407766.3799999999</v>
      </c>
      <c r="O20" s="18"/>
    </row>
    <row r="21" spans="1:15" ht="14.25" x14ac:dyDescent="0.2">
      <c r="A21" s="18" t="s">
        <v>26</v>
      </c>
      <c r="B21" s="38">
        <v>161082.29999999999</v>
      </c>
      <c r="C21" s="38">
        <v>163639.74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>
        <f t="shared" si="0"/>
        <v>324722.03999999998</v>
      </c>
      <c r="O21" s="18"/>
    </row>
    <row r="22" spans="1:15" ht="14.25" x14ac:dyDescent="0.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/>
    </row>
    <row r="23" spans="1:15" ht="14.25" x14ac:dyDescent="0.2">
      <c r="A23" s="18" t="s">
        <v>9</v>
      </c>
      <c r="B23" s="19">
        <f>SUM(B5:B22)</f>
        <v>22269099.52</v>
      </c>
      <c r="C23" s="19">
        <f>SUM(C5:C22)</f>
        <v>21896807.810000002</v>
      </c>
      <c r="D23" s="19">
        <f>SUM(D5:D22)</f>
        <v>0</v>
      </c>
      <c r="E23" s="19">
        <f t="shared" ref="E23:N23" si="1">SUM(E5:E22)</f>
        <v>0</v>
      </c>
      <c r="F23" s="19">
        <f t="shared" si="1"/>
        <v>0</v>
      </c>
      <c r="G23" s="19">
        <f t="shared" si="1"/>
        <v>0</v>
      </c>
      <c r="H23" s="19">
        <f>SUM(H5:H22)</f>
        <v>0</v>
      </c>
      <c r="I23" s="19">
        <f t="shared" si="1"/>
        <v>0</v>
      </c>
      <c r="J23" s="19">
        <f>SUM(J5:J22)</f>
        <v>0</v>
      </c>
      <c r="K23" s="19">
        <f t="shared" si="1"/>
        <v>0</v>
      </c>
      <c r="L23" s="19">
        <f t="shared" si="1"/>
        <v>0</v>
      </c>
      <c r="M23" s="19">
        <f t="shared" si="1"/>
        <v>0</v>
      </c>
      <c r="N23" s="19">
        <f t="shared" si="1"/>
        <v>44165907.330000006</v>
      </c>
      <c r="O23" s="18"/>
    </row>
    <row r="24" spans="1:15" ht="14.25" x14ac:dyDescent="0.2">
      <c r="A24" s="18"/>
      <c r="B24" s="19"/>
      <c r="C24" s="19"/>
      <c r="D24" s="19"/>
      <c r="E24" s="19"/>
      <c r="F24" s="19"/>
      <c r="G24" s="19"/>
      <c r="H24" s="19"/>
      <c r="I24" s="19"/>
      <c r="J24" s="18"/>
      <c r="K24" s="18"/>
      <c r="L24" s="18"/>
      <c r="M24" s="19"/>
      <c r="N24" s="19"/>
      <c r="O24" s="18"/>
    </row>
    <row r="25" spans="1:15" x14ac:dyDescent="0.2">
      <c r="N25" s="1"/>
    </row>
    <row r="33" ht="12" customHeight="1" x14ac:dyDescent="0.2"/>
  </sheetData>
  <mergeCells count="2">
    <mergeCell ref="N2:N3"/>
    <mergeCell ref="A1:N1"/>
  </mergeCells>
  <pageMargins left="0.75" right="0.75" top="1" bottom="1" header="0.5" footer="0.5"/>
  <pageSetup paperSize="5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29"/>
  <sheetViews>
    <sheetView tabSelected="1" zoomScaleNormal="100" workbookViewId="0">
      <selection activeCell="C27" sqref="C27"/>
    </sheetView>
  </sheetViews>
  <sheetFormatPr defaultRowHeight="12.75" x14ac:dyDescent="0.2"/>
  <cols>
    <col min="1" max="1" width="16" style="12" customWidth="1"/>
    <col min="2" max="13" width="15" style="12" bestFit="1" customWidth="1"/>
    <col min="14" max="14" width="17.42578125" style="12" bestFit="1" customWidth="1"/>
    <col min="15" max="256" width="9.140625" style="12"/>
    <col min="257" max="257" width="13.28515625" style="12" customWidth="1"/>
    <col min="258" max="258" width="14" style="12" bestFit="1" customWidth="1"/>
    <col min="259" max="266" width="13.85546875" style="12" bestFit="1" customWidth="1"/>
    <col min="267" max="268" width="14" style="12" bestFit="1" customWidth="1"/>
    <col min="269" max="269" width="13.5703125" style="12" customWidth="1"/>
    <col min="270" max="270" width="16" style="12" bestFit="1" customWidth="1"/>
    <col min="271" max="512" width="9.140625" style="12"/>
    <col min="513" max="513" width="13.28515625" style="12" customWidth="1"/>
    <col min="514" max="514" width="14" style="12" bestFit="1" customWidth="1"/>
    <col min="515" max="522" width="13.85546875" style="12" bestFit="1" customWidth="1"/>
    <col min="523" max="524" width="14" style="12" bestFit="1" customWidth="1"/>
    <col min="525" max="525" width="13.5703125" style="12" customWidth="1"/>
    <col min="526" max="526" width="16" style="12" bestFit="1" customWidth="1"/>
    <col min="527" max="768" width="9.140625" style="12"/>
    <col min="769" max="769" width="13.28515625" style="12" customWidth="1"/>
    <col min="770" max="770" width="14" style="12" bestFit="1" customWidth="1"/>
    <col min="771" max="778" width="13.85546875" style="12" bestFit="1" customWidth="1"/>
    <col min="779" max="780" width="14" style="12" bestFit="1" customWidth="1"/>
    <col min="781" max="781" width="13.5703125" style="12" customWidth="1"/>
    <col min="782" max="782" width="16" style="12" bestFit="1" customWidth="1"/>
    <col min="783" max="1024" width="9.140625" style="12"/>
    <col min="1025" max="1025" width="13.28515625" style="12" customWidth="1"/>
    <col min="1026" max="1026" width="14" style="12" bestFit="1" customWidth="1"/>
    <col min="1027" max="1034" width="13.85546875" style="12" bestFit="1" customWidth="1"/>
    <col min="1035" max="1036" width="14" style="12" bestFit="1" customWidth="1"/>
    <col min="1037" max="1037" width="13.5703125" style="12" customWidth="1"/>
    <col min="1038" max="1038" width="16" style="12" bestFit="1" customWidth="1"/>
    <col min="1039" max="1280" width="9.140625" style="12"/>
    <col min="1281" max="1281" width="13.28515625" style="12" customWidth="1"/>
    <col min="1282" max="1282" width="14" style="12" bestFit="1" customWidth="1"/>
    <col min="1283" max="1290" width="13.85546875" style="12" bestFit="1" customWidth="1"/>
    <col min="1291" max="1292" width="14" style="12" bestFit="1" customWidth="1"/>
    <col min="1293" max="1293" width="13.5703125" style="12" customWidth="1"/>
    <col min="1294" max="1294" width="16" style="12" bestFit="1" customWidth="1"/>
    <col min="1295" max="1536" width="9.140625" style="12"/>
    <col min="1537" max="1537" width="13.28515625" style="12" customWidth="1"/>
    <col min="1538" max="1538" width="14" style="12" bestFit="1" customWidth="1"/>
    <col min="1539" max="1546" width="13.85546875" style="12" bestFit="1" customWidth="1"/>
    <col min="1547" max="1548" width="14" style="12" bestFit="1" customWidth="1"/>
    <col min="1549" max="1549" width="13.5703125" style="12" customWidth="1"/>
    <col min="1550" max="1550" width="16" style="12" bestFit="1" customWidth="1"/>
    <col min="1551" max="1792" width="9.140625" style="12"/>
    <col min="1793" max="1793" width="13.28515625" style="12" customWidth="1"/>
    <col min="1794" max="1794" width="14" style="12" bestFit="1" customWidth="1"/>
    <col min="1795" max="1802" width="13.85546875" style="12" bestFit="1" customWidth="1"/>
    <col min="1803" max="1804" width="14" style="12" bestFit="1" customWidth="1"/>
    <col min="1805" max="1805" width="13.5703125" style="12" customWidth="1"/>
    <col min="1806" max="1806" width="16" style="12" bestFit="1" customWidth="1"/>
    <col min="1807" max="2048" width="9.140625" style="12"/>
    <col min="2049" max="2049" width="13.28515625" style="12" customWidth="1"/>
    <col min="2050" max="2050" width="14" style="12" bestFit="1" customWidth="1"/>
    <col min="2051" max="2058" width="13.85546875" style="12" bestFit="1" customWidth="1"/>
    <col min="2059" max="2060" width="14" style="12" bestFit="1" customWidth="1"/>
    <col min="2061" max="2061" width="13.5703125" style="12" customWidth="1"/>
    <col min="2062" max="2062" width="16" style="12" bestFit="1" customWidth="1"/>
    <col min="2063" max="2304" width="9.140625" style="12"/>
    <col min="2305" max="2305" width="13.28515625" style="12" customWidth="1"/>
    <col min="2306" max="2306" width="14" style="12" bestFit="1" customWidth="1"/>
    <col min="2307" max="2314" width="13.85546875" style="12" bestFit="1" customWidth="1"/>
    <col min="2315" max="2316" width="14" style="12" bestFit="1" customWidth="1"/>
    <col min="2317" max="2317" width="13.5703125" style="12" customWidth="1"/>
    <col min="2318" max="2318" width="16" style="12" bestFit="1" customWidth="1"/>
    <col min="2319" max="2560" width="9.140625" style="12"/>
    <col min="2561" max="2561" width="13.28515625" style="12" customWidth="1"/>
    <col min="2562" max="2562" width="14" style="12" bestFit="1" customWidth="1"/>
    <col min="2563" max="2570" width="13.85546875" style="12" bestFit="1" customWidth="1"/>
    <col min="2571" max="2572" width="14" style="12" bestFit="1" customWidth="1"/>
    <col min="2573" max="2573" width="13.5703125" style="12" customWidth="1"/>
    <col min="2574" max="2574" width="16" style="12" bestFit="1" customWidth="1"/>
    <col min="2575" max="2816" width="9.140625" style="12"/>
    <col min="2817" max="2817" width="13.28515625" style="12" customWidth="1"/>
    <col min="2818" max="2818" width="14" style="12" bestFit="1" customWidth="1"/>
    <col min="2819" max="2826" width="13.85546875" style="12" bestFit="1" customWidth="1"/>
    <col min="2827" max="2828" width="14" style="12" bestFit="1" customWidth="1"/>
    <col min="2829" max="2829" width="13.5703125" style="12" customWidth="1"/>
    <col min="2830" max="2830" width="16" style="12" bestFit="1" customWidth="1"/>
    <col min="2831" max="3072" width="9.140625" style="12"/>
    <col min="3073" max="3073" width="13.28515625" style="12" customWidth="1"/>
    <col min="3074" max="3074" width="14" style="12" bestFit="1" customWidth="1"/>
    <col min="3075" max="3082" width="13.85546875" style="12" bestFit="1" customWidth="1"/>
    <col min="3083" max="3084" width="14" style="12" bestFit="1" customWidth="1"/>
    <col min="3085" max="3085" width="13.5703125" style="12" customWidth="1"/>
    <col min="3086" max="3086" width="16" style="12" bestFit="1" customWidth="1"/>
    <col min="3087" max="3328" width="9.140625" style="12"/>
    <col min="3329" max="3329" width="13.28515625" style="12" customWidth="1"/>
    <col min="3330" max="3330" width="14" style="12" bestFit="1" customWidth="1"/>
    <col min="3331" max="3338" width="13.85546875" style="12" bestFit="1" customWidth="1"/>
    <col min="3339" max="3340" width="14" style="12" bestFit="1" customWidth="1"/>
    <col min="3341" max="3341" width="13.5703125" style="12" customWidth="1"/>
    <col min="3342" max="3342" width="16" style="12" bestFit="1" customWidth="1"/>
    <col min="3343" max="3584" width="9.140625" style="12"/>
    <col min="3585" max="3585" width="13.28515625" style="12" customWidth="1"/>
    <col min="3586" max="3586" width="14" style="12" bestFit="1" customWidth="1"/>
    <col min="3587" max="3594" width="13.85546875" style="12" bestFit="1" customWidth="1"/>
    <col min="3595" max="3596" width="14" style="12" bestFit="1" customWidth="1"/>
    <col min="3597" max="3597" width="13.5703125" style="12" customWidth="1"/>
    <col min="3598" max="3598" width="16" style="12" bestFit="1" customWidth="1"/>
    <col min="3599" max="3840" width="9.140625" style="12"/>
    <col min="3841" max="3841" width="13.28515625" style="12" customWidth="1"/>
    <col min="3842" max="3842" width="14" style="12" bestFit="1" customWidth="1"/>
    <col min="3843" max="3850" width="13.85546875" style="12" bestFit="1" customWidth="1"/>
    <col min="3851" max="3852" width="14" style="12" bestFit="1" customWidth="1"/>
    <col min="3853" max="3853" width="13.5703125" style="12" customWidth="1"/>
    <col min="3854" max="3854" width="16" style="12" bestFit="1" customWidth="1"/>
    <col min="3855" max="4096" width="9.140625" style="12"/>
    <col min="4097" max="4097" width="13.28515625" style="12" customWidth="1"/>
    <col min="4098" max="4098" width="14" style="12" bestFit="1" customWidth="1"/>
    <col min="4099" max="4106" width="13.85546875" style="12" bestFit="1" customWidth="1"/>
    <col min="4107" max="4108" width="14" style="12" bestFit="1" customWidth="1"/>
    <col min="4109" max="4109" width="13.5703125" style="12" customWidth="1"/>
    <col min="4110" max="4110" width="16" style="12" bestFit="1" customWidth="1"/>
    <col min="4111" max="4352" width="9.140625" style="12"/>
    <col min="4353" max="4353" width="13.28515625" style="12" customWidth="1"/>
    <col min="4354" max="4354" width="14" style="12" bestFit="1" customWidth="1"/>
    <col min="4355" max="4362" width="13.85546875" style="12" bestFit="1" customWidth="1"/>
    <col min="4363" max="4364" width="14" style="12" bestFit="1" customWidth="1"/>
    <col min="4365" max="4365" width="13.5703125" style="12" customWidth="1"/>
    <col min="4366" max="4366" width="16" style="12" bestFit="1" customWidth="1"/>
    <col min="4367" max="4608" width="9.140625" style="12"/>
    <col min="4609" max="4609" width="13.28515625" style="12" customWidth="1"/>
    <col min="4610" max="4610" width="14" style="12" bestFit="1" customWidth="1"/>
    <col min="4611" max="4618" width="13.85546875" style="12" bestFit="1" customWidth="1"/>
    <col min="4619" max="4620" width="14" style="12" bestFit="1" customWidth="1"/>
    <col min="4621" max="4621" width="13.5703125" style="12" customWidth="1"/>
    <col min="4622" max="4622" width="16" style="12" bestFit="1" customWidth="1"/>
    <col min="4623" max="4864" width="9.140625" style="12"/>
    <col min="4865" max="4865" width="13.28515625" style="12" customWidth="1"/>
    <col min="4866" max="4866" width="14" style="12" bestFit="1" customWidth="1"/>
    <col min="4867" max="4874" width="13.85546875" style="12" bestFit="1" customWidth="1"/>
    <col min="4875" max="4876" width="14" style="12" bestFit="1" customWidth="1"/>
    <col min="4877" max="4877" width="13.5703125" style="12" customWidth="1"/>
    <col min="4878" max="4878" width="16" style="12" bestFit="1" customWidth="1"/>
    <col min="4879" max="5120" width="9.140625" style="12"/>
    <col min="5121" max="5121" width="13.28515625" style="12" customWidth="1"/>
    <col min="5122" max="5122" width="14" style="12" bestFit="1" customWidth="1"/>
    <col min="5123" max="5130" width="13.85546875" style="12" bestFit="1" customWidth="1"/>
    <col min="5131" max="5132" width="14" style="12" bestFit="1" customWidth="1"/>
    <col min="5133" max="5133" width="13.5703125" style="12" customWidth="1"/>
    <col min="5134" max="5134" width="16" style="12" bestFit="1" customWidth="1"/>
    <col min="5135" max="5376" width="9.140625" style="12"/>
    <col min="5377" max="5377" width="13.28515625" style="12" customWidth="1"/>
    <col min="5378" max="5378" width="14" style="12" bestFit="1" customWidth="1"/>
    <col min="5379" max="5386" width="13.85546875" style="12" bestFit="1" customWidth="1"/>
    <col min="5387" max="5388" width="14" style="12" bestFit="1" customWidth="1"/>
    <col min="5389" max="5389" width="13.5703125" style="12" customWidth="1"/>
    <col min="5390" max="5390" width="16" style="12" bestFit="1" customWidth="1"/>
    <col min="5391" max="5632" width="9.140625" style="12"/>
    <col min="5633" max="5633" width="13.28515625" style="12" customWidth="1"/>
    <col min="5634" max="5634" width="14" style="12" bestFit="1" customWidth="1"/>
    <col min="5635" max="5642" width="13.85546875" style="12" bestFit="1" customWidth="1"/>
    <col min="5643" max="5644" width="14" style="12" bestFit="1" customWidth="1"/>
    <col min="5645" max="5645" width="13.5703125" style="12" customWidth="1"/>
    <col min="5646" max="5646" width="16" style="12" bestFit="1" customWidth="1"/>
    <col min="5647" max="5888" width="9.140625" style="12"/>
    <col min="5889" max="5889" width="13.28515625" style="12" customWidth="1"/>
    <col min="5890" max="5890" width="14" style="12" bestFit="1" customWidth="1"/>
    <col min="5891" max="5898" width="13.85546875" style="12" bestFit="1" customWidth="1"/>
    <col min="5899" max="5900" width="14" style="12" bestFit="1" customWidth="1"/>
    <col min="5901" max="5901" width="13.5703125" style="12" customWidth="1"/>
    <col min="5902" max="5902" width="16" style="12" bestFit="1" customWidth="1"/>
    <col min="5903" max="6144" width="9.140625" style="12"/>
    <col min="6145" max="6145" width="13.28515625" style="12" customWidth="1"/>
    <col min="6146" max="6146" width="14" style="12" bestFit="1" customWidth="1"/>
    <col min="6147" max="6154" width="13.85546875" style="12" bestFit="1" customWidth="1"/>
    <col min="6155" max="6156" width="14" style="12" bestFit="1" customWidth="1"/>
    <col min="6157" max="6157" width="13.5703125" style="12" customWidth="1"/>
    <col min="6158" max="6158" width="16" style="12" bestFit="1" customWidth="1"/>
    <col min="6159" max="6400" width="9.140625" style="12"/>
    <col min="6401" max="6401" width="13.28515625" style="12" customWidth="1"/>
    <col min="6402" max="6402" width="14" style="12" bestFit="1" customWidth="1"/>
    <col min="6403" max="6410" width="13.85546875" style="12" bestFit="1" customWidth="1"/>
    <col min="6411" max="6412" width="14" style="12" bestFit="1" customWidth="1"/>
    <col min="6413" max="6413" width="13.5703125" style="12" customWidth="1"/>
    <col min="6414" max="6414" width="16" style="12" bestFit="1" customWidth="1"/>
    <col min="6415" max="6656" width="9.140625" style="12"/>
    <col min="6657" max="6657" width="13.28515625" style="12" customWidth="1"/>
    <col min="6658" max="6658" width="14" style="12" bestFit="1" customWidth="1"/>
    <col min="6659" max="6666" width="13.85546875" style="12" bestFit="1" customWidth="1"/>
    <col min="6667" max="6668" width="14" style="12" bestFit="1" customWidth="1"/>
    <col min="6669" max="6669" width="13.5703125" style="12" customWidth="1"/>
    <col min="6670" max="6670" width="16" style="12" bestFit="1" customWidth="1"/>
    <col min="6671" max="6912" width="9.140625" style="12"/>
    <col min="6913" max="6913" width="13.28515625" style="12" customWidth="1"/>
    <col min="6914" max="6914" width="14" style="12" bestFit="1" customWidth="1"/>
    <col min="6915" max="6922" width="13.85546875" style="12" bestFit="1" customWidth="1"/>
    <col min="6923" max="6924" width="14" style="12" bestFit="1" customWidth="1"/>
    <col min="6925" max="6925" width="13.5703125" style="12" customWidth="1"/>
    <col min="6926" max="6926" width="16" style="12" bestFit="1" customWidth="1"/>
    <col min="6927" max="7168" width="9.140625" style="12"/>
    <col min="7169" max="7169" width="13.28515625" style="12" customWidth="1"/>
    <col min="7170" max="7170" width="14" style="12" bestFit="1" customWidth="1"/>
    <col min="7171" max="7178" width="13.85546875" style="12" bestFit="1" customWidth="1"/>
    <col min="7179" max="7180" width="14" style="12" bestFit="1" customWidth="1"/>
    <col min="7181" max="7181" width="13.5703125" style="12" customWidth="1"/>
    <col min="7182" max="7182" width="16" style="12" bestFit="1" customWidth="1"/>
    <col min="7183" max="7424" width="9.140625" style="12"/>
    <col min="7425" max="7425" width="13.28515625" style="12" customWidth="1"/>
    <col min="7426" max="7426" width="14" style="12" bestFit="1" customWidth="1"/>
    <col min="7427" max="7434" width="13.85546875" style="12" bestFit="1" customWidth="1"/>
    <col min="7435" max="7436" width="14" style="12" bestFit="1" customWidth="1"/>
    <col min="7437" max="7437" width="13.5703125" style="12" customWidth="1"/>
    <col min="7438" max="7438" width="16" style="12" bestFit="1" customWidth="1"/>
    <col min="7439" max="7680" width="9.140625" style="12"/>
    <col min="7681" max="7681" width="13.28515625" style="12" customWidth="1"/>
    <col min="7682" max="7682" width="14" style="12" bestFit="1" customWidth="1"/>
    <col min="7683" max="7690" width="13.85546875" style="12" bestFit="1" customWidth="1"/>
    <col min="7691" max="7692" width="14" style="12" bestFit="1" customWidth="1"/>
    <col min="7693" max="7693" width="13.5703125" style="12" customWidth="1"/>
    <col min="7694" max="7694" width="16" style="12" bestFit="1" customWidth="1"/>
    <col min="7695" max="7936" width="9.140625" style="12"/>
    <col min="7937" max="7937" width="13.28515625" style="12" customWidth="1"/>
    <col min="7938" max="7938" width="14" style="12" bestFit="1" customWidth="1"/>
    <col min="7939" max="7946" width="13.85546875" style="12" bestFit="1" customWidth="1"/>
    <col min="7947" max="7948" width="14" style="12" bestFit="1" customWidth="1"/>
    <col min="7949" max="7949" width="13.5703125" style="12" customWidth="1"/>
    <col min="7950" max="7950" width="16" style="12" bestFit="1" customWidth="1"/>
    <col min="7951" max="8192" width="9.140625" style="12"/>
    <col min="8193" max="8193" width="13.28515625" style="12" customWidth="1"/>
    <col min="8194" max="8194" width="14" style="12" bestFit="1" customWidth="1"/>
    <col min="8195" max="8202" width="13.85546875" style="12" bestFit="1" customWidth="1"/>
    <col min="8203" max="8204" width="14" style="12" bestFit="1" customWidth="1"/>
    <col min="8205" max="8205" width="13.5703125" style="12" customWidth="1"/>
    <col min="8206" max="8206" width="16" style="12" bestFit="1" customWidth="1"/>
    <col min="8207" max="8448" width="9.140625" style="12"/>
    <col min="8449" max="8449" width="13.28515625" style="12" customWidth="1"/>
    <col min="8450" max="8450" width="14" style="12" bestFit="1" customWidth="1"/>
    <col min="8451" max="8458" width="13.85546875" style="12" bestFit="1" customWidth="1"/>
    <col min="8459" max="8460" width="14" style="12" bestFit="1" customWidth="1"/>
    <col min="8461" max="8461" width="13.5703125" style="12" customWidth="1"/>
    <col min="8462" max="8462" width="16" style="12" bestFit="1" customWidth="1"/>
    <col min="8463" max="8704" width="9.140625" style="12"/>
    <col min="8705" max="8705" width="13.28515625" style="12" customWidth="1"/>
    <col min="8706" max="8706" width="14" style="12" bestFit="1" customWidth="1"/>
    <col min="8707" max="8714" width="13.85546875" style="12" bestFit="1" customWidth="1"/>
    <col min="8715" max="8716" width="14" style="12" bestFit="1" customWidth="1"/>
    <col min="8717" max="8717" width="13.5703125" style="12" customWidth="1"/>
    <col min="8718" max="8718" width="16" style="12" bestFit="1" customWidth="1"/>
    <col min="8719" max="8960" width="9.140625" style="12"/>
    <col min="8961" max="8961" width="13.28515625" style="12" customWidth="1"/>
    <col min="8962" max="8962" width="14" style="12" bestFit="1" customWidth="1"/>
    <col min="8963" max="8970" width="13.85546875" style="12" bestFit="1" customWidth="1"/>
    <col min="8971" max="8972" width="14" style="12" bestFit="1" customWidth="1"/>
    <col min="8973" max="8973" width="13.5703125" style="12" customWidth="1"/>
    <col min="8974" max="8974" width="16" style="12" bestFit="1" customWidth="1"/>
    <col min="8975" max="9216" width="9.140625" style="12"/>
    <col min="9217" max="9217" width="13.28515625" style="12" customWidth="1"/>
    <col min="9218" max="9218" width="14" style="12" bestFit="1" customWidth="1"/>
    <col min="9219" max="9226" width="13.85546875" style="12" bestFit="1" customWidth="1"/>
    <col min="9227" max="9228" width="14" style="12" bestFit="1" customWidth="1"/>
    <col min="9229" max="9229" width="13.5703125" style="12" customWidth="1"/>
    <col min="9230" max="9230" width="16" style="12" bestFit="1" customWidth="1"/>
    <col min="9231" max="9472" width="9.140625" style="12"/>
    <col min="9473" max="9473" width="13.28515625" style="12" customWidth="1"/>
    <col min="9474" max="9474" width="14" style="12" bestFit="1" customWidth="1"/>
    <col min="9475" max="9482" width="13.85546875" style="12" bestFit="1" customWidth="1"/>
    <col min="9483" max="9484" width="14" style="12" bestFit="1" customWidth="1"/>
    <col min="9485" max="9485" width="13.5703125" style="12" customWidth="1"/>
    <col min="9486" max="9486" width="16" style="12" bestFit="1" customWidth="1"/>
    <col min="9487" max="9728" width="9.140625" style="12"/>
    <col min="9729" max="9729" width="13.28515625" style="12" customWidth="1"/>
    <col min="9730" max="9730" width="14" style="12" bestFit="1" customWidth="1"/>
    <col min="9731" max="9738" width="13.85546875" style="12" bestFit="1" customWidth="1"/>
    <col min="9739" max="9740" width="14" style="12" bestFit="1" customWidth="1"/>
    <col min="9741" max="9741" width="13.5703125" style="12" customWidth="1"/>
    <col min="9742" max="9742" width="16" style="12" bestFit="1" customWidth="1"/>
    <col min="9743" max="9984" width="9.140625" style="12"/>
    <col min="9985" max="9985" width="13.28515625" style="12" customWidth="1"/>
    <col min="9986" max="9986" width="14" style="12" bestFit="1" customWidth="1"/>
    <col min="9987" max="9994" width="13.85546875" style="12" bestFit="1" customWidth="1"/>
    <col min="9995" max="9996" width="14" style="12" bestFit="1" customWidth="1"/>
    <col min="9997" max="9997" width="13.5703125" style="12" customWidth="1"/>
    <col min="9998" max="9998" width="16" style="12" bestFit="1" customWidth="1"/>
    <col min="9999" max="10240" width="9.140625" style="12"/>
    <col min="10241" max="10241" width="13.28515625" style="12" customWidth="1"/>
    <col min="10242" max="10242" width="14" style="12" bestFit="1" customWidth="1"/>
    <col min="10243" max="10250" width="13.85546875" style="12" bestFit="1" customWidth="1"/>
    <col min="10251" max="10252" width="14" style="12" bestFit="1" customWidth="1"/>
    <col min="10253" max="10253" width="13.5703125" style="12" customWidth="1"/>
    <col min="10254" max="10254" width="16" style="12" bestFit="1" customWidth="1"/>
    <col min="10255" max="10496" width="9.140625" style="12"/>
    <col min="10497" max="10497" width="13.28515625" style="12" customWidth="1"/>
    <col min="10498" max="10498" width="14" style="12" bestFit="1" customWidth="1"/>
    <col min="10499" max="10506" width="13.85546875" style="12" bestFit="1" customWidth="1"/>
    <col min="10507" max="10508" width="14" style="12" bestFit="1" customWidth="1"/>
    <col min="10509" max="10509" width="13.5703125" style="12" customWidth="1"/>
    <col min="10510" max="10510" width="16" style="12" bestFit="1" customWidth="1"/>
    <col min="10511" max="10752" width="9.140625" style="12"/>
    <col min="10753" max="10753" width="13.28515625" style="12" customWidth="1"/>
    <col min="10754" max="10754" width="14" style="12" bestFit="1" customWidth="1"/>
    <col min="10755" max="10762" width="13.85546875" style="12" bestFit="1" customWidth="1"/>
    <col min="10763" max="10764" width="14" style="12" bestFit="1" customWidth="1"/>
    <col min="10765" max="10765" width="13.5703125" style="12" customWidth="1"/>
    <col min="10766" max="10766" width="16" style="12" bestFit="1" customWidth="1"/>
    <col min="10767" max="11008" width="9.140625" style="12"/>
    <col min="11009" max="11009" width="13.28515625" style="12" customWidth="1"/>
    <col min="11010" max="11010" width="14" style="12" bestFit="1" customWidth="1"/>
    <col min="11011" max="11018" width="13.85546875" style="12" bestFit="1" customWidth="1"/>
    <col min="11019" max="11020" width="14" style="12" bestFit="1" customWidth="1"/>
    <col min="11021" max="11021" width="13.5703125" style="12" customWidth="1"/>
    <col min="11022" max="11022" width="16" style="12" bestFit="1" customWidth="1"/>
    <col min="11023" max="11264" width="9.140625" style="12"/>
    <col min="11265" max="11265" width="13.28515625" style="12" customWidth="1"/>
    <col min="11266" max="11266" width="14" style="12" bestFit="1" customWidth="1"/>
    <col min="11267" max="11274" width="13.85546875" style="12" bestFit="1" customWidth="1"/>
    <col min="11275" max="11276" width="14" style="12" bestFit="1" customWidth="1"/>
    <col min="11277" max="11277" width="13.5703125" style="12" customWidth="1"/>
    <col min="11278" max="11278" width="16" style="12" bestFit="1" customWidth="1"/>
    <col min="11279" max="11520" width="9.140625" style="12"/>
    <col min="11521" max="11521" width="13.28515625" style="12" customWidth="1"/>
    <col min="11522" max="11522" width="14" style="12" bestFit="1" customWidth="1"/>
    <col min="11523" max="11530" width="13.85546875" style="12" bestFit="1" customWidth="1"/>
    <col min="11531" max="11532" width="14" style="12" bestFit="1" customWidth="1"/>
    <col min="11533" max="11533" width="13.5703125" style="12" customWidth="1"/>
    <col min="11534" max="11534" width="16" style="12" bestFit="1" customWidth="1"/>
    <col min="11535" max="11776" width="9.140625" style="12"/>
    <col min="11777" max="11777" width="13.28515625" style="12" customWidth="1"/>
    <col min="11778" max="11778" width="14" style="12" bestFit="1" customWidth="1"/>
    <col min="11779" max="11786" width="13.85546875" style="12" bestFit="1" customWidth="1"/>
    <col min="11787" max="11788" width="14" style="12" bestFit="1" customWidth="1"/>
    <col min="11789" max="11789" width="13.5703125" style="12" customWidth="1"/>
    <col min="11790" max="11790" width="16" style="12" bestFit="1" customWidth="1"/>
    <col min="11791" max="12032" width="9.140625" style="12"/>
    <col min="12033" max="12033" width="13.28515625" style="12" customWidth="1"/>
    <col min="12034" max="12034" width="14" style="12" bestFit="1" customWidth="1"/>
    <col min="12035" max="12042" width="13.85546875" style="12" bestFit="1" customWidth="1"/>
    <col min="12043" max="12044" width="14" style="12" bestFit="1" customWidth="1"/>
    <col min="12045" max="12045" width="13.5703125" style="12" customWidth="1"/>
    <col min="12046" max="12046" width="16" style="12" bestFit="1" customWidth="1"/>
    <col min="12047" max="12288" width="9.140625" style="12"/>
    <col min="12289" max="12289" width="13.28515625" style="12" customWidth="1"/>
    <col min="12290" max="12290" width="14" style="12" bestFit="1" customWidth="1"/>
    <col min="12291" max="12298" width="13.85546875" style="12" bestFit="1" customWidth="1"/>
    <col min="12299" max="12300" width="14" style="12" bestFit="1" customWidth="1"/>
    <col min="12301" max="12301" width="13.5703125" style="12" customWidth="1"/>
    <col min="12302" max="12302" width="16" style="12" bestFit="1" customWidth="1"/>
    <col min="12303" max="12544" width="9.140625" style="12"/>
    <col min="12545" max="12545" width="13.28515625" style="12" customWidth="1"/>
    <col min="12546" max="12546" width="14" style="12" bestFit="1" customWidth="1"/>
    <col min="12547" max="12554" width="13.85546875" style="12" bestFit="1" customWidth="1"/>
    <col min="12555" max="12556" width="14" style="12" bestFit="1" customWidth="1"/>
    <col min="12557" max="12557" width="13.5703125" style="12" customWidth="1"/>
    <col min="12558" max="12558" width="16" style="12" bestFit="1" customWidth="1"/>
    <col min="12559" max="12800" width="9.140625" style="12"/>
    <col min="12801" max="12801" width="13.28515625" style="12" customWidth="1"/>
    <col min="12802" max="12802" width="14" style="12" bestFit="1" customWidth="1"/>
    <col min="12803" max="12810" width="13.85546875" style="12" bestFit="1" customWidth="1"/>
    <col min="12811" max="12812" width="14" style="12" bestFit="1" customWidth="1"/>
    <col min="12813" max="12813" width="13.5703125" style="12" customWidth="1"/>
    <col min="12814" max="12814" width="16" style="12" bestFit="1" customWidth="1"/>
    <col min="12815" max="13056" width="9.140625" style="12"/>
    <col min="13057" max="13057" width="13.28515625" style="12" customWidth="1"/>
    <col min="13058" max="13058" width="14" style="12" bestFit="1" customWidth="1"/>
    <col min="13059" max="13066" width="13.85546875" style="12" bestFit="1" customWidth="1"/>
    <col min="13067" max="13068" width="14" style="12" bestFit="1" customWidth="1"/>
    <col min="13069" max="13069" width="13.5703125" style="12" customWidth="1"/>
    <col min="13070" max="13070" width="16" style="12" bestFit="1" customWidth="1"/>
    <col min="13071" max="13312" width="9.140625" style="12"/>
    <col min="13313" max="13313" width="13.28515625" style="12" customWidth="1"/>
    <col min="13314" max="13314" width="14" style="12" bestFit="1" customWidth="1"/>
    <col min="13315" max="13322" width="13.85546875" style="12" bestFit="1" customWidth="1"/>
    <col min="13323" max="13324" width="14" style="12" bestFit="1" customWidth="1"/>
    <col min="13325" max="13325" width="13.5703125" style="12" customWidth="1"/>
    <col min="13326" max="13326" width="16" style="12" bestFit="1" customWidth="1"/>
    <col min="13327" max="13568" width="9.140625" style="12"/>
    <col min="13569" max="13569" width="13.28515625" style="12" customWidth="1"/>
    <col min="13570" max="13570" width="14" style="12" bestFit="1" customWidth="1"/>
    <col min="13571" max="13578" width="13.85546875" style="12" bestFit="1" customWidth="1"/>
    <col min="13579" max="13580" width="14" style="12" bestFit="1" customWidth="1"/>
    <col min="13581" max="13581" width="13.5703125" style="12" customWidth="1"/>
    <col min="13582" max="13582" width="16" style="12" bestFit="1" customWidth="1"/>
    <col min="13583" max="13824" width="9.140625" style="12"/>
    <col min="13825" max="13825" width="13.28515625" style="12" customWidth="1"/>
    <col min="13826" max="13826" width="14" style="12" bestFit="1" customWidth="1"/>
    <col min="13827" max="13834" width="13.85546875" style="12" bestFit="1" customWidth="1"/>
    <col min="13835" max="13836" width="14" style="12" bestFit="1" customWidth="1"/>
    <col min="13837" max="13837" width="13.5703125" style="12" customWidth="1"/>
    <col min="13838" max="13838" width="16" style="12" bestFit="1" customWidth="1"/>
    <col min="13839" max="14080" width="9.140625" style="12"/>
    <col min="14081" max="14081" width="13.28515625" style="12" customWidth="1"/>
    <col min="14082" max="14082" width="14" style="12" bestFit="1" customWidth="1"/>
    <col min="14083" max="14090" width="13.85546875" style="12" bestFit="1" customWidth="1"/>
    <col min="14091" max="14092" width="14" style="12" bestFit="1" customWidth="1"/>
    <col min="14093" max="14093" width="13.5703125" style="12" customWidth="1"/>
    <col min="14094" max="14094" width="16" style="12" bestFit="1" customWidth="1"/>
    <col min="14095" max="14336" width="9.140625" style="12"/>
    <col min="14337" max="14337" width="13.28515625" style="12" customWidth="1"/>
    <col min="14338" max="14338" width="14" style="12" bestFit="1" customWidth="1"/>
    <col min="14339" max="14346" width="13.85546875" style="12" bestFit="1" customWidth="1"/>
    <col min="14347" max="14348" width="14" style="12" bestFit="1" customWidth="1"/>
    <col min="14349" max="14349" width="13.5703125" style="12" customWidth="1"/>
    <col min="14350" max="14350" width="16" style="12" bestFit="1" customWidth="1"/>
    <col min="14351" max="14592" width="9.140625" style="12"/>
    <col min="14593" max="14593" width="13.28515625" style="12" customWidth="1"/>
    <col min="14594" max="14594" width="14" style="12" bestFit="1" customWidth="1"/>
    <col min="14595" max="14602" width="13.85546875" style="12" bestFit="1" customWidth="1"/>
    <col min="14603" max="14604" width="14" style="12" bestFit="1" customWidth="1"/>
    <col min="14605" max="14605" width="13.5703125" style="12" customWidth="1"/>
    <col min="14606" max="14606" width="16" style="12" bestFit="1" customWidth="1"/>
    <col min="14607" max="14848" width="9.140625" style="12"/>
    <col min="14849" max="14849" width="13.28515625" style="12" customWidth="1"/>
    <col min="14850" max="14850" width="14" style="12" bestFit="1" customWidth="1"/>
    <col min="14851" max="14858" width="13.85546875" style="12" bestFit="1" customWidth="1"/>
    <col min="14859" max="14860" width="14" style="12" bestFit="1" customWidth="1"/>
    <col min="14861" max="14861" width="13.5703125" style="12" customWidth="1"/>
    <col min="14862" max="14862" width="16" style="12" bestFit="1" customWidth="1"/>
    <col min="14863" max="15104" width="9.140625" style="12"/>
    <col min="15105" max="15105" width="13.28515625" style="12" customWidth="1"/>
    <col min="15106" max="15106" width="14" style="12" bestFit="1" customWidth="1"/>
    <col min="15107" max="15114" width="13.85546875" style="12" bestFit="1" customWidth="1"/>
    <col min="15115" max="15116" width="14" style="12" bestFit="1" customWidth="1"/>
    <col min="15117" max="15117" width="13.5703125" style="12" customWidth="1"/>
    <col min="15118" max="15118" width="16" style="12" bestFit="1" customWidth="1"/>
    <col min="15119" max="15360" width="9.140625" style="12"/>
    <col min="15361" max="15361" width="13.28515625" style="12" customWidth="1"/>
    <col min="15362" max="15362" width="14" style="12" bestFit="1" customWidth="1"/>
    <col min="15363" max="15370" width="13.85546875" style="12" bestFit="1" customWidth="1"/>
    <col min="15371" max="15372" width="14" style="12" bestFit="1" customWidth="1"/>
    <col min="15373" max="15373" width="13.5703125" style="12" customWidth="1"/>
    <col min="15374" max="15374" width="16" style="12" bestFit="1" customWidth="1"/>
    <col min="15375" max="15616" width="9.140625" style="12"/>
    <col min="15617" max="15617" width="13.28515625" style="12" customWidth="1"/>
    <col min="15618" max="15618" width="14" style="12" bestFit="1" customWidth="1"/>
    <col min="15619" max="15626" width="13.85546875" style="12" bestFit="1" customWidth="1"/>
    <col min="15627" max="15628" width="14" style="12" bestFit="1" customWidth="1"/>
    <col min="15629" max="15629" width="13.5703125" style="12" customWidth="1"/>
    <col min="15630" max="15630" width="16" style="12" bestFit="1" customWidth="1"/>
    <col min="15631" max="15872" width="9.140625" style="12"/>
    <col min="15873" max="15873" width="13.28515625" style="12" customWidth="1"/>
    <col min="15874" max="15874" width="14" style="12" bestFit="1" customWidth="1"/>
    <col min="15875" max="15882" width="13.85546875" style="12" bestFit="1" customWidth="1"/>
    <col min="15883" max="15884" width="14" style="12" bestFit="1" customWidth="1"/>
    <col min="15885" max="15885" width="13.5703125" style="12" customWidth="1"/>
    <col min="15886" max="15886" width="16" style="12" bestFit="1" customWidth="1"/>
    <col min="15887" max="16128" width="9.140625" style="12"/>
    <col min="16129" max="16129" width="13.28515625" style="12" customWidth="1"/>
    <col min="16130" max="16130" width="14" style="12" bestFit="1" customWidth="1"/>
    <col min="16131" max="16138" width="13.85546875" style="12" bestFit="1" customWidth="1"/>
    <col min="16139" max="16140" width="14" style="12" bestFit="1" customWidth="1"/>
    <col min="16141" max="16141" width="13.5703125" style="12" customWidth="1"/>
    <col min="16142" max="16142" width="16" style="12" bestFit="1" customWidth="1"/>
    <col min="16143" max="16384" width="9.140625" style="12"/>
  </cols>
  <sheetData>
    <row r="2" spans="1:14" ht="20.25" x14ac:dyDescent="0.3">
      <c r="A2" s="16" t="s">
        <v>265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739210.43</v>
      </c>
      <c r="C6" s="2">
        <v>732770.53</v>
      </c>
      <c r="D6" s="2"/>
      <c r="E6" s="2"/>
      <c r="F6" s="19"/>
      <c r="G6" s="19"/>
      <c r="H6" s="2"/>
      <c r="I6" s="19"/>
      <c r="J6" s="19"/>
      <c r="K6" s="2"/>
      <c r="L6" s="2"/>
      <c r="M6" s="2"/>
      <c r="N6" s="19">
        <f>SUM(B6:M6)</f>
        <v>1471980.96</v>
      </c>
    </row>
    <row r="7" spans="1:14" ht="14.25" x14ac:dyDescent="0.2">
      <c r="A7" s="18" t="s">
        <v>11</v>
      </c>
      <c r="B7" s="2">
        <v>187073.09</v>
      </c>
      <c r="C7" s="2">
        <v>185880.46</v>
      </c>
      <c r="D7" s="2"/>
      <c r="E7" s="2"/>
      <c r="F7" s="2"/>
      <c r="G7" s="2"/>
      <c r="H7" s="2"/>
      <c r="I7" s="2"/>
      <c r="J7" s="2"/>
      <c r="K7" s="2"/>
      <c r="L7" s="2"/>
      <c r="M7" s="2"/>
      <c r="N7" s="19">
        <f t="shared" ref="N7:N22" si="0">SUM(B7:M7)</f>
        <v>372953.55</v>
      </c>
    </row>
    <row r="8" spans="1:14" ht="14.25" x14ac:dyDescent="0.2">
      <c r="A8" s="18" t="s">
        <v>12</v>
      </c>
      <c r="B8" s="2">
        <v>25432311.140000001</v>
      </c>
      <c r="C8" s="2">
        <v>25336441.48</v>
      </c>
      <c r="D8" s="2"/>
      <c r="E8" s="2"/>
      <c r="F8" s="2"/>
      <c r="G8" s="2"/>
      <c r="H8" s="2"/>
      <c r="I8" s="2"/>
      <c r="J8" s="2"/>
      <c r="K8" s="2"/>
      <c r="L8" s="2"/>
      <c r="M8" s="2"/>
      <c r="N8" s="19">
        <f t="shared" si="0"/>
        <v>50768752.620000005</v>
      </c>
    </row>
    <row r="9" spans="1:14" ht="14.25" x14ac:dyDescent="0.2">
      <c r="A9" s="18" t="s">
        <v>13</v>
      </c>
      <c r="B9" s="2">
        <v>524900.63</v>
      </c>
      <c r="C9" s="2">
        <v>506138.14</v>
      </c>
      <c r="D9" s="2"/>
      <c r="E9" s="2"/>
      <c r="F9" s="2"/>
      <c r="G9" s="2"/>
      <c r="H9" s="2"/>
      <c r="I9" s="2"/>
      <c r="J9" s="2"/>
      <c r="K9" s="2"/>
      <c r="L9" s="2"/>
      <c r="M9" s="2"/>
      <c r="N9" s="19">
        <f t="shared" si="0"/>
        <v>1031038.77</v>
      </c>
    </row>
    <row r="10" spans="1:14" ht="14.25" x14ac:dyDescent="0.2">
      <c r="A10" s="18" t="s">
        <v>14</v>
      </c>
      <c r="B10" s="2">
        <v>771495.5</v>
      </c>
      <c r="C10" s="2">
        <v>764729.96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19">
        <f t="shared" si="0"/>
        <v>1536225.46</v>
      </c>
    </row>
    <row r="11" spans="1:14" ht="14.25" x14ac:dyDescent="0.2">
      <c r="A11" s="18" t="s">
        <v>15</v>
      </c>
      <c r="B11" s="2">
        <v>10912.57</v>
      </c>
      <c r="C11" s="2">
        <v>9871.41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19">
        <f t="shared" si="0"/>
        <v>20783.98</v>
      </c>
    </row>
    <row r="12" spans="1:14" ht="14.25" x14ac:dyDescent="0.2">
      <c r="A12" s="18" t="s">
        <v>16</v>
      </c>
      <c r="B12" s="2">
        <v>175599.65</v>
      </c>
      <c r="C12" s="2">
        <v>157378.29999999999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19">
        <f t="shared" si="0"/>
        <v>332977.94999999995</v>
      </c>
    </row>
    <row r="13" spans="1:14" ht="14.25" x14ac:dyDescent="0.2">
      <c r="A13" s="18" t="s">
        <v>17</v>
      </c>
      <c r="B13" s="2">
        <v>308323.03999999998</v>
      </c>
      <c r="C13" s="2">
        <v>333701.33</v>
      </c>
      <c r="D13" s="2"/>
      <c r="E13" s="20"/>
      <c r="F13" s="2"/>
      <c r="G13" s="2"/>
      <c r="H13" s="2"/>
      <c r="I13" s="2"/>
      <c r="J13" s="2"/>
      <c r="K13" s="2"/>
      <c r="L13" s="2"/>
      <c r="M13" s="2"/>
      <c r="N13" s="19">
        <f t="shared" si="0"/>
        <v>642024.37</v>
      </c>
    </row>
    <row r="14" spans="1:14" ht="14.25" x14ac:dyDescent="0.2">
      <c r="A14" s="18" t="s">
        <v>18</v>
      </c>
      <c r="B14" s="2">
        <v>123240.09</v>
      </c>
      <c r="C14" s="2">
        <v>118704.51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19">
        <f t="shared" si="0"/>
        <v>241944.59999999998</v>
      </c>
    </row>
    <row r="15" spans="1:14" ht="14.25" x14ac:dyDescent="0.2">
      <c r="A15" s="18" t="s">
        <v>19</v>
      </c>
      <c r="B15" s="2">
        <v>21983.4</v>
      </c>
      <c r="C15" s="2">
        <v>23803.74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19">
        <f t="shared" si="0"/>
        <v>45787.14</v>
      </c>
    </row>
    <row r="16" spans="1:14" ht="14.25" x14ac:dyDescent="0.2">
      <c r="A16" s="18" t="s">
        <v>20</v>
      </c>
      <c r="B16" s="2">
        <v>382655.27</v>
      </c>
      <c r="C16" s="2">
        <v>432710.31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19">
        <f t="shared" si="0"/>
        <v>815365.58000000007</v>
      </c>
    </row>
    <row r="17" spans="1:14" ht="14.25" x14ac:dyDescent="0.2">
      <c r="A17" s="18" t="s">
        <v>21</v>
      </c>
      <c r="B17" s="2">
        <v>25108.9</v>
      </c>
      <c r="C17" s="2">
        <v>29545.98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19">
        <f t="shared" si="0"/>
        <v>54654.880000000005</v>
      </c>
    </row>
    <row r="18" spans="1:14" ht="14.25" x14ac:dyDescent="0.2">
      <c r="A18" s="18" t="s">
        <v>22</v>
      </c>
      <c r="B18" s="2">
        <v>423970.6</v>
      </c>
      <c r="C18" s="2">
        <v>432220.26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19">
        <f t="shared" si="0"/>
        <v>856190.86</v>
      </c>
    </row>
    <row r="19" spans="1:14" ht="14.25" x14ac:dyDescent="0.2">
      <c r="A19" s="18" t="s">
        <v>23</v>
      </c>
      <c r="B19" s="2">
        <v>57065.89</v>
      </c>
      <c r="C19" s="2">
        <v>90651.23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19">
        <f t="shared" si="0"/>
        <v>147717.12</v>
      </c>
    </row>
    <row r="20" spans="1:14" ht="14.25" x14ac:dyDescent="0.2">
      <c r="A20" s="18" t="s">
        <v>24</v>
      </c>
      <c r="B20" s="2">
        <v>114163.32</v>
      </c>
      <c r="C20" s="2">
        <v>137685.96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19">
        <f t="shared" si="0"/>
        <v>251849.28</v>
      </c>
    </row>
    <row r="21" spans="1:14" ht="14.25" x14ac:dyDescent="0.2">
      <c r="A21" s="18" t="s">
        <v>25</v>
      </c>
      <c r="B21" s="2">
        <v>5108093.87</v>
      </c>
      <c r="C21" s="2">
        <v>5188246.3899999997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19">
        <f t="shared" si="0"/>
        <v>10296340.26</v>
      </c>
    </row>
    <row r="22" spans="1:14" ht="14.25" x14ac:dyDescent="0.2">
      <c r="A22" s="18" t="s">
        <v>26</v>
      </c>
      <c r="B22" s="2">
        <v>267599.19</v>
      </c>
      <c r="C22" s="2">
        <v>138191.73000000001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19">
        <f t="shared" si="0"/>
        <v>405790.92000000004</v>
      </c>
    </row>
    <row r="23" spans="1:14" ht="14.25" x14ac:dyDescent="0.2">
      <c r="A23" s="18"/>
      <c r="B23" s="21"/>
      <c r="C23" s="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14.25" x14ac:dyDescent="0.2">
      <c r="A24" s="18" t="s">
        <v>9</v>
      </c>
      <c r="B24" s="22">
        <f t="shared" ref="B24:M24" si="1">SUM(B6:B23)</f>
        <v>34673706.579999991</v>
      </c>
      <c r="C24" s="22">
        <f t="shared" si="1"/>
        <v>34618671.719999999</v>
      </c>
      <c r="D24" s="22">
        <f t="shared" si="1"/>
        <v>0</v>
      </c>
      <c r="E24" s="22">
        <f t="shared" si="1"/>
        <v>0</v>
      </c>
      <c r="F24" s="22">
        <f t="shared" si="1"/>
        <v>0</v>
      </c>
      <c r="G24" s="22">
        <f t="shared" si="1"/>
        <v>0</v>
      </c>
      <c r="H24" s="22">
        <f>SUM(H6:H23)</f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69292378.300000012</v>
      </c>
    </row>
    <row r="25" spans="1:14" ht="14.25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14.25" x14ac:dyDescent="0.2">
      <c r="A26" s="18" t="s">
        <v>40</v>
      </c>
      <c r="B26" s="2">
        <v>620460.64</v>
      </c>
      <c r="C26" s="2">
        <v>619647.29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f>SUM(B26:M26)</f>
        <v>1240107.9300000002</v>
      </c>
    </row>
    <row r="27" spans="1:14" ht="14.25" x14ac:dyDescent="0.2">
      <c r="A27" s="18" t="s">
        <v>41</v>
      </c>
      <c r="B27" s="2">
        <v>160725.74</v>
      </c>
      <c r="C27" s="2">
        <v>170099.89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1">
        <f>SUM(B27:M27)</f>
        <v>330825.63</v>
      </c>
    </row>
    <row r="28" spans="1:14" ht="14.2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 t="s">
        <v>42</v>
      </c>
      <c r="N28" s="84">
        <f>N24+N26+N27</f>
        <v>70863311.860000014</v>
      </c>
    </row>
    <row r="29" spans="1:14" x14ac:dyDescent="0.2">
      <c r="C29" s="15"/>
    </row>
  </sheetData>
  <printOptions horizontalCentered="1"/>
  <pageMargins left="0" right="0" top="0.5" bottom="0.5" header="0.5" footer="0.5"/>
  <pageSetup paperSize="5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30"/>
  <sheetViews>
    <sheetView workbookViewId="0">
      <selection activeCell="C27" sqref="C27"/>
    </sheetView>
  </sheetViews>
  <sheetFormatPr defaultRowHeight="12.75" x14ac:dyDescent="0.2"/>
  <cols>
    <col min="1" max="1" width="13" style="12" customWidth="1"/>
    <col min="2" max="10" width="16.140625" style="12" bestFit="1" customWidth="1"/>
    <col min="11" max="11" width="17.140625" style="12" customWidth="1"/>
    <col min="12" max="13" width="16.140625" style="12" bestFit="1" customWidth="1"/>
    <col min="14" max="14" width="19" style="12" bestFit="1" customWidth="1"/>
    <col min="15" max="256" width="9.140625" style="12"/>
    <col min="257" max="257" width="13" style="12" customWidth="1"/>
    <col min="258" max="258" width="14" style="12" bestFit="1" customWidth="1"/>
    <col min="259" max="264" width="13.85546875" style="12" bestFit="1" customWidth="1"/>
    <col min="265" max="266" width="14" style="12" bestFit="1" customWidth="1"/>
    <col min="267" max="269" width="13.85546875" style="12" bestFit="1" customWidth="1"/>
    <col min="270" max="270" width="16" style="12" bestFit="1" customWidth="1"/>
    <col min="271" max="512" width="9.140625" style="12"/>
    <col min="513" max="513" width="13" style="12" customWidth="1"/>
    <col min="514" max="514" width="14" style="12" bestFit="1" customWidth="1"/>
    <col min="515" max="520" width="13.85546875" style="12" bestFit="1" customWidth="1"/>
    <col min="521" max="522" width="14" style="12" bestFit="1" customWidth="1"/>
    <col min="523" max="525" width="13.85546875" style="12" bestFit="1" customWidth="1"/>
    <col min="526" max="526" width="16" style="12" bestFit="1" customWidth="1"/>
    <col min="527" max="768" width="9.140625" style="12"/>
    <col min="769" max="769" width="13" style="12" customWidth="1"/>
    <col min="770" max="770" width="14" style="12" bestFit="1" customWidth="1"/>
    <col min="771" max="776" width="13.85546875" style="12" bestFit="1" customWidth="1"/>
    <col min="777" max="778" width="14" style="12" bestFit="1" customWidth="1"/>
    <col min="779" max="781" width="13.85546875" style="12" bestFit="1" customWidth="1"/>
    <col min="782" max="782" width="16" style="12" bestFit="1" customWidth="1"/>
    <col min="783" max="1024" width="9.140625" style="12"/>
    <col min="1025" max="1025" width="13" style="12" customWidth="1"/>
    <col min="1026" max="1026" width="14" style="12" bestFit="1" customWidth="1"/>
    <col min="1027" max="1032" width="13.85546875" style="12" bestFit="1" customWidth="1"/>
    <col min="1033" max="1034" width="14" style="12" bestFit="1" customWidth="1"/>
    <col min="1035" max="1037" width="13.85546875" style="12" bestFit="1" customWidth="1"/>
    <col min="1038" max="1038" width="16" style="12" bestFit="1" customWidth="1"/>
    <col min="1039" max="1280" width="9.140625" style="12"/>
    <col min="1281" max="1281" width="13" style="12" customWidth="1"/>
    <col min="1282" max="1282" width="14" style="12" bestFit="1" customWidth="1"/>
    <col min="1283" max="1288" width="13.85546875" style="12" bestFit="1" customWidth="1"/>
    <col min="1289" max="1290" width="14" style="12" bestFit="1" customWidth="1"/>
    <col min="1291" max="1293" width="13.85546875" style="12" bestFit="1" customWidth="1"/>
    <col min="1294" max="1294" width="16" style="12" bestFit="1" customWidth="1"/>
    <col min="1295" max="1536" width="9.140625" style="12"/>
    <col min="1537" max="1537" width="13" style="12" customWidth="1"/>
    <col min="1538" max="1538" width="14" style="12" bestFit="1" customWidth="1"/>
    <col min="1539" max="1544" width="13.85546875" style="12" bestFit="1" customWidth="1"/>
    <col min="1545" max="1546" width="14" style="12" bestFit="1" customWidth="1"/>
    <col min="1547" max="1549" width="13.85546875" style="12" bestFit="1" customWidth="1"/>
    <col min="1550" max="1550" width="16" style="12" bestFit="1" customWidth="1"/>
    <col min="1551" max="1792" width="9.140625" style="12"/>
    <col min="1793" max="1793" width="13" style="12" customWidth="1"/>
    <col min="1794" max="1794" width="14" style="12" bestFit="1" customWidth="1"/>
    <col min="1795" max="1800" width="13.85546875" style="12" bestFit="1" customWidth="1"/>
    <col min="1801" max="1802" width="14" style="12" bestFit="1" customWidth="1"/>
    <col min="1803" max="1805" width="13.85546875" style="12" bestFit="1" customWidth="1"/>
    <col min="1806" max="1806" width="16" style="12" bestFit="1" customWidth="1"/>
    <col min="1807" max="2048" width="9.140625" style="12"/>
    <col min="2049" max="2049" width="13" style="12" customWidth="1"/>
    <col min="2050" max="2050" width="14" style="12" bestFit="1" customWidth="1"/>
    <col min="2051" max="2056" width="13.85546875" style="12" bestFit="1" customWidth="1"/>
    <col min="2057" max="2058" width="14" style="12" bestFit="1" customWidth="1"/>
    <col min="2059" max="2061" width="13.85546875" style="12" bestFit="1" customWidth="1"/>
    <col min="2062" max="2062" width="16" style="12" bestFit="1" customWidth="1"/>
    <col min="2063" max="2304" width="9.140625" style="12"/>
    <col min="2305" max="2305" width="13" style="12" customWidth="1"/>
    <col min="2306" max="2306" width="14" style="12" bestFit="1" customWidth="1"/>
    <col min="2307" max="2312" width="13.85546875" style="12" bestFit="1" customWidth="1"/>
    <col min="2313" max="2314" width="14" style="12" bestFit="1" customWidth="1"/>
    <col min="2315" max="2317" width="13.85546875" style="12" bestFit="1" customWidth="1"/>
    <col min="2318" max="2318" width="16" style="12" bestFit="1" customWidth="1"/>
    <col min="2319" max="2560" width="9.140625" style="12"/>
    <col min="2561" max="2561" width="13" style="12" customWidth="1"/>
    <col min="2562" max="2562" width="14" style="12" bestFit="1" customWidth="1"/>
    <col min="2563" max="2568" width="13.85546875" style="12" bestFit="1" customWidth="1"/>
    <col min="2569" max="2570" width="14" style="12" bestFit="1" customWidth="1"/>
    <col min="2571" max="2573" width="13.85546875" style="12" bestFit="1" customWidth="1"/>
    <col min="2574" max="2574" width="16" style="12" bestFit="1" customWidth="1"/>
    <col min="2575" max="2816" width="9.140625" style="12"/>
    <col min="2817" max="2817" width="13" style="12" customWidth="1"/>
    <col min="2818" max="2818" width="14" style="12" bestFit="1" customWidth="1"/>
    <col min="2819" max="2824" width="13.85546875" style="12" bestFit="1" customWidth="1"/>
    <col min="2825" max="2826" width="14" style="12" bestFit="1" customWidth="1"/>
    <col min="2827" max="2829" width="13.85546875" style="12" bestFit="1" customWidth="1"/>
    <col min="2830" max="2830" width="16" style="12" bestFit="1" customWidth="1"/>
    <col min="2831" max="3072" width="9.140625" style="12"/>
    <col min="3073" max="3073" width="13" style="12" customWidth="1"/>
    <col min="3074" max="3074" width="14" style="12" bestFit="1" customWidth="1"/>
    <col min="3075" max="3080" width="13.85546875" style="12" bestFit="1" customWidth="1"/>
    <col min="3081" max="3082" width="14" style="12" bestFit="1" customWidth="1"/>
    <col min="3083" max="3085" width="13.85546875" style="12" bestFit="1" customWidth="1"/>
    <col min="3086" max="3086" width="16" style="12" bestFit="1" customWidth="1"/>
    <col min="3087" max="3328" width="9.140625" style="12"/>
    <col min="3329" max="3329" width="13" style="12" customWidth="1"/>
    <col min="3330" max="3330" width="14" style="12" bestFit="1" customWidth="1"/>
    <col min="3331" max="3336" width="13.85546875" style="12" bestFit="1" customWidth="1"/>
    <col min="3337" max="3338" width="14" style="12" bestFit="1" customWidth="1"/>
    <col min="3339" max="3341" width="13.85546875" style="12" bestFit="1" customWidth="1"/>
    <col min="3342" max="3342" width="16" style="12" bestFit="1" customWidth="1"/>
    <col min="3343" max="3584" width="9.140625" style="12"/>
    <col min="3585" max="3585" width="13" style="12" customWidth="1"/>
    <col min="3586" max="3586" width="14" style="12" bestFit="1" customWidth="1"/>
    <col min="3587" max="3592" width="13.85546875" style="12" bestFit="1" customWidth="1"/>
    <col min="3593" max="3594" width="14" style="12" bestFit="1" customWidth="1"/>
    <col min="3595" max="3597" width="13.85546875" style="12" bestFit="1" customWidth="1"/>
    <col min="3598" max="3598" width="16" style="12" bestFit="1" customWidth="1"/>
    <col min="3599" max="3840" width="9.140625" style="12"/>
    <col min="3841" max="3841" width="13" style="12" customWidth="1"/>
    <col min="3842" max="3842" width="14" style="12" bestFit="1" customWidth="1"/>
    <col min="3843" max="3848" width="13.85546875" style="12" bestFit="1" customWidth="1"/>
    <col min="3849" max="3850" width="14" style="12" bestFit="1" customWidth="1"/>
    <col min="3851" max="3853" width="13.85546875" style="12" bestFit="1" customWidth="1"/>
    <col min="3854" max="3854" width="16" style="12" bestFit="1" customWidth="1"/>
    <col min="3855" max="4096" width="9.140625" style="12"/>
    <col min="4097" max="4097" width="13" style="12" customWidth="1"/>
    <col min="4098" max="4098" width="14" style="12" bestFit="1" customWidth="1"/>
    <col min="4099" max="4104" width="13.85546875" style="12" bestFit="1" customWidth="1"/>
    <col min="4105" max="4106" width="14" style="12" bestFit="1" customWidth="1"/>
    <col min="4107" max="4109" width="13.85546875" style="12" bestFit="1" customWidth="1"/>
    <col min="4110" max="4110" width="16" style="12" bestFit="1" customWidth="1"/>
    <col min="4111" max="4352" width="9.140625" style="12"/>
    <col min="4353" max="4353" width="13" style="12" customWidth="1"/>
    <col min="4354" max="4354" width="14" style="12" bestFit="1" customWidth="1"/>
    <col min="4355" max="4360" width="13.85546875" style="12" bestFit="1" customWidth="1"/>
    <col min="4361" max="4362" width="14" style="12" bestFit="1" customWidth="1"/>
    <col min="4363" max="4365" width="13.85546875" style="12" bestFit="1" customWidth="1"/>
    <col min="4366" max="4366" width="16" style="12" bestFit="1" customWidth="1"/>
    <col min="4367" max="4608" width="9.140625" style="12"/>
    <col min="4609" max="4609" width="13" style="12" customWidth="1"/>
    <col min="4610" max="4610" width="14" style="12" bestFit="1" customWidth="1"/>
    <col min="4611" max="4616" width="13.85546875" style="12" bestFit="1" customWidth="1"/>
    <col min="4617" max="4618" width="14" style="12" bestFit="1" customWidth="1"/>
    <col min="4619" max="4621" width="13.85546875" style="12" bestFit="1" customWidth="1"/>
    <col min="4622" max="4622" width="16" style="12" bestFit="1" customWidth="1"/>
    <col min="4623" max="4864" width="9.140625" style="12"/>
    <col min="4865" max="4865" width="13" style="12" customWidth="1"/>
    <col min="4866" max="4866" width="14" style="12" bestFit="1" customWidth="1"/>
    <col min="4867" max="4872" width="13.85546875" style="12" bestFit="1" customWidth="1"/>
    <col min="4873" max="4874" width="14" style="12" bestFit="1" customWidth="1"/>
    <col min="4875" max="4877" width="13.85546875" style="12" bestFit="1" customWidth="1"/>
    <col min="4878" max="4878" width="16" style="12" bestFit="1" customWidth="1"/>
    <col min="4879" max="5120" width="9.140625" style="12"/>
    <col min="5121" max="5121" width="13" style="12" customWidth="1"/>
    <col min="5122" max="5122" width="14" style="12" bestFit="1" customWidth="1"/>
    <col min="5123" max="5128" width="13.85546875" style="12" bestFit="1" customWidth="1"/>
    <col min="5129" max="5130" width="14" style="12" bestFit="1" customWidth="1"/>
    <col min="5131" max="5133" width="13.85546875" style="12" bestFit="1" customWidth="1"/>
    <col min="5134" max="5134" width="16" style="12" bestFit="1" customWidth="1"/>
    <col min="5135" max="5376" width="9.140625" style="12"/>
    <col min="5377" max="5377" width="13" style="12" customWidth="1"/>
    <col min="5378" max="5378" width="14" style="12" bestFit="1" customWidth="1"/>
    <col min="5379" max="5384" width="13.85546875" style="12" bestFit="1" customWidth="1"/>
    <col min="5385" max="5386" width="14" style="12" bestFit="1" customWidth="1"/>
    <col min="5387" max="5389" width="13.85546875" style="12" bestFit="1" customWidth="1"/>
    <col min="5390" max="5390" width="16" style="12" bestFit="1" customWidth="1"/>
    <col min="5391" max="5632" width="9.140625" style="12"/>
    <col min="5633" max="5633" width="13" style="12" customWidth="1"/>
    <col min="5634" max="5634" width="14" style="12" bestFit="1" customWidth="1"/>
    <col min="5635" max="5640" width="13.85546875" style="12" bestFit="1" customWidth="1"/>
    <col min="5641" max="5642" width="14" style="12" bestFit="1" customWidth="1"/>
    <col min="5643" max="5645" width="13.85546875" style="12" bestFit="1" customWidth="1"/>
    <col min="5646" max="5646" width="16" style="12" bestFit="1" customWidth="1"/>
    <col min="5647" max="5888" width="9.140625" style="12"/>
    <col min="5889" max="5889" width="13" style="12" customWidth="1"/>
    <col min="5890" max="5890" width="14" style="12" bestFit="1" customWidth="1"/>
    <col min="5891" max="5896" width="13.85546875" style="12" bestFit="1" customWidth="1"/>
    <col min="5897" max="5898" width="14" style="12" bestFit="1" customWidth="1"/>
    <col min="5899" max="5901" width="13.85546875" style="12" bestFit="1" customWidth="1"/>
    <col min="5902" max="5902" width="16" style="12" bestFit="1" customWidth="1"/>
    <col min="5903" max="6144" width="9.140625" style="12"/>
    <col min="6145" max="6145" width="13" style="12" customWidth="1"/>
    <col min="6146" max="6146" width="14" style="12" bestFit="1" customWidth="1"/>
    <col min="6147" max="6152" width="13.85546875" style="12" bestFit="1" customWidth="1"/>
    <col min="6153" max="6154" width="14" style="12" bestFit="1" customWidth="1"/>
    <col min="6155" max="6157" width="13.85546875" style="12" bestFit="1" customWidth="1"/>
    <col min="6158" max="6158" width="16" style="12" bestFit="1" customWidth="1"/>
    <col min="6159" max="6400" width="9.140625" style="12"/>
    <col min="6401" max="6401" width="13" style="12" customWidth="1"/>
    <col min="6402" max="6402" width="14" style="12" bestFit="1" customWidth="1"/>
    <col min="6403" max="6408" width="13.85546875" style="12" bestFit="1" customWidth="1"/>
    <col min="6409" max="6410" width="14" style="12" bestFit="1" customWidth="1"/>
    <col min="6411" max="6413" width="13.85546875" style="12" bestFit="1" customWidth="1"/>
    <col min="6414" max="6414" width="16" style="12" bestFit="1" customWidth="1"/>
    <col min="6415" max="6656" width="9.140625" style="12"/>
    <col min="6657" max="6657" width="13" style="12" customWidth="1"/>
    <col min="6658" max="6658" width="14" style="12" bestFit="1" customWidth="1"/>
    <col min="6659" max="6664" width="13.85546875" style="12" bestFit="1" customWidth="1"/>
    <col min="6665" max="6666" width="14" style="12" bestFit="1" customWidth="1"/>
    <col min="6667" max="6669" width="13.85546875" style="12" bestFit="1" customWidth="1"/>
    <col min="6670" max="6670" width="16" style="12" bestFit="1" customWidth="1"/>
    <col min="6671" max="6912" width="9.140625" style="12"/>
    <col min="6913" max="6913" width="13" style="12" customWidth="1"/>
    <col min="6914" max="6914" width="14" style="12" bestFit="1" customWidth="1"/>
    <col min="6915" max="6920" width="13.85546875" style="12" bestFit="1" customWidth="1"/>
    <col min="6921" max="6922" width="14" style="12" bestFit="1" customWidth="1"/>
    <col min="6923" max="6925" width="13.85546875" style="12" bestFit="1" customWidth="1"/>
    <col min="6926" max="6926" width="16" style="12" bestFit="1" customWidth="1"/>
    <col min="6927" max="7168" width="9.140625" style="12"/>
    <col min="7169" max="7169" width="13" style="12" customWidth="1"/>
    <col min="7170" max="7170" width="14" style="12" bestFit="1" customWidth="1"/>
    <col min="7171" max="7176" width="13.85546875" style="12" bestFit="1" customWidth="1"/>
    <col min="7177" max="7178" width="14" style="12" bestFit="1" customWidth="1"/>
    <col min="7179" max="7181" width="13.85546875" style="12" bestFit="1" customWidth="1"/>
    <col min="7182" max="7182" width="16" style="12" bestFit="1" customWidth="1"/>
    <col min="7183" max="7424" width="9.140625" style="12"/>
    <col min="7425" max="7425" width="13" style="12" customWidth="1"/>
    <col min="7426" max="7426" width="14" style="12" bestFit="1" customWidth="1"/>
    <col min="7427" max="7432" width="13.85546875" style="12" bestFit="1" customWidth="1"/>
    <col min="7433" max="7434" width="14" style="12" bestFit="1" customWidth="1"/>
    <col min="7435" max="7437" width="13.85546875" style="12" bestFit="1" customWidth="1"/>
    <col min="7438" max="7438" width="16" style="12" bestFit="1" customWidth="1"/>
    <col min="7439" max="7680" width="9.140625" style="12"/>
    <col min="7681" max="7681" width="13" style="12" customWidth="1"/>
    <col min="7682" max="7682" width="14" style="12" bestFit="1" customWidth="1"/>
    <col min="7683" max="7688" width="13.85546875" style="12" bestFit="1" customWidth="1"/>
    <col min="7689" max="7690" width="14" style="12" bestFit="1" customWidth="1"/>
    <col min="7691" max="7693" width="13.85546875" style="12" bestFit="1" customWidth="1"/>
    <col min="7694" max="7694" width="16" style="12" bestFit="1" customWidth="1"/>
    <col min="7695" max="7936" width="9.140625" style="12"/>
    <col min="7937" max="7937" width="13" style="12" customWidth="1"/>
    <col min="7938" max="7938" width="14" style="12" bestFit="1" customWidth="1"/>
    <col min="7939" max="7944" width="13.85546875" style="12" bestFit="1" customWidth="1"/>
    <col min="7945" max="7946" width="14" style="12" bestFit="1" customWidth="1"/>
    <col min="7947" max="7949" width="13.85546875" style="12" bestFit="1" customWidth="1"/>
    <col min="7950" max="7950" width="16" style="12" bestFit="1" customWidth="1"/>
    <col min="7951" max="8192" width="9.140625" style="12"/>
    <col min="8193" max="8193" width="13" style="12" customWidth="1"/>
    <col min="8194" max="8194" width="14" style="12" bestFit="1" customWidth="1"/>
    <col min="8195" max="8200" width="13.85546875" style="12" bestFit="1" customWidth="1"/>
    <col min="8201" max="8202" width="14" style="12" bestFit="1" customWidth="1"/>
    <col min="8203" max="8205" width="13.85546875" style="12" bestFit="1" customWidth="1"/>
    <col min="8206" max="8206" width="16" style="12" bestFit="1" customWidth="1"/>
    <col min="8207" max="8448" width="9.140625" style="12"/>
    <col min="8449" max="8449" width="13" style="12" customWidth="1"/>
    <col min="8450" max="8450" width="14" style="12" bestFit="1" customWidth="1"/>
    <col min="8451" max="8456" width="13.85546875" style="12" bestFit="1" customWidth="1"/>
    <col min="8457" max="8458" width="14" style="12" bestFit="1" customWidth="1"/>
    <col min="8459" max="8461" width="13.85546875" style="12" bestFit="1" customWidth="1"/>
    <col min="8462" max="8462" width="16" style="12" bestFit="1" customWidth="1"/>
    <col min="8463" max="8704" width="9.140625" style="12"/>
    <col min="8705" max="8705" width="13" style="12" customWidth="1"/>
    <col min="8706" max="8706" width="14" style="12" bestFit="1" customWidth="1"/>
    <col min="8707" max="8712" width="13.85546875" style="12" bestFit="1" customWidth="1"/>
    <col min="8713" max="8714" width="14" style="12" bestFit="1" customWidth="1"/>
    <col min="8715" max="8717" width="13.85546875" style="12" bestFit="1" customWidth="1"/>
    <col min="8718" max="8718" width="16" style="12" bestFit="1" customWidth="1"/>
    <col min="8719" max="8960" width="9.140625" style="12"/>
    <col min="8961" max="8961" width="13" style="12" customWidth="1"/>
    <col min="8962" max="8962" width="14" style="12" bestFit="1" customWidth="1"/>
    <col min="8963" max="8968" width="13.85546875" style="12" bestFit="1" customWidth="1"/>
    <col min="8969" max="8970" width="14" style="12" bestFit="1" customWidth="1"/>
    <col min="8971" max="8973" width="13.85546875" style="12" bestFit="1" customWidth="1"/>
    <col min="8974" max="8974" width="16" style="12" bestFit="1" customWidth="1"/>
    <col min="8975" max="9216" width="9.140625" style="12"/>
    <col min="9217" max="9217" width="13" style="12" customWidth="1"/>
    <col min="9218" max="9218" width="14" style="12" bestFit="1" customWidth="1"/>
    <col min="9219" max="9224" width="13.85546875" style="12" bestFit="1" customWidth="1"/>
    <col min="9225" max="9226" width="14" style="12" bestFit="1" customWidth="1"/>
    <col min="9227" max="9229" width="13.85546875" style="12" bestFit="1" customWidth="1"/>
    <col min="9230" max="9230" width="16" style="12" bestFit="1" customWidth="1"/>
    <col min="9231" max="9472" width="9.140625" style="12"/>
    <col min="9473" max="9473" width="13" style="12" customWidth="1"/>
    <col min="9474" max="9474" width="14" style="12" bestFit="1" customWidth="1"/>
    <col min="9475" max="9480" width="13.85546875" style="12" bestFit="1" customWidth="1"/>
    <col min="9481" max="9482" width="14" style="12" bestFit="1" customWidth="1"/>
    <col min="9483" max="9485" width="13.85546875" style="12" bestFit="1" customWidth="1"/>
    <col min="9486" max="9486" width="16" style="12" bestFit="1" customWidth="1"/>
    <col min="9487" max="9728" width="9.140625" style="12"/>
    <col min="9729" max="9729" width="13" style="12" customWidth="1"/>
    <col min="9730" max="9730" width="14" style="12" bestFit="1" customWidth="1"/>
    <col min="9731" max="9736" width="13.85546875" style="12" bestFit="1" customWidth="1"/>
    <col min="9737" max="9738" width="14" style="12" bestFit="1" customWidth="1"/>
    <col min="9739" max="9741" width="13.85546875" style="12" bestFit="1" customWidth="1"/>
    <col min="9742" max="9742" width="16" style="12" bestFit="1" customWidth="1"/>
    <col min="9743" max="9984" width="9.140625" style="12"/>
    <col min="9985" max="9985" width="13" style="12" customWidth="1"/>
    <col min="9986" max="9986" width="14" style="12" bestFit="1" customWidth="1"/>
    <col min="9987" max="9992" width="13.85546875" style="12" bestFit="1" customWidth="1"/>
    <col min="9993" max="9994" width="14" style="12" bestFit="1" customWidth="1"/>
    <col min="9995" max="9997" width="13.85546875" style="12" bestFit="1" customWidth="1"/>
    <col min="9998" max="9998" width="16" style="12" bestFit="1" customWidth="1"/>
    <col min="9999" max="10240" width="9.140625" style="12"/>
    <col min="10241" max="10241" width="13" style="12" customWidth="1"/>
    <col min="10242" max="10242" width="14" style="12" bestFit="1" customWidth="1"/>
    <col min="10243" max="10248" width="13.85546875" style="12" bestFit="1" customWidth="1"/>
    <col min="10249" max="10250" width="14" style="12" bestFit="1" customWidth="1"/>
    <col min="10251" max="10253" width="13.85546875" style="12" bestFit="1" customWidth="1"/>
    <col min="10254" max="10254" width="16" style="12" bestFit="1" customWidth="1"/>
    <col min="10255" max="10496" width="9.140625" style="12"/>
    <col min="10497" max="10497" width="13" style="12" customWidth="1"/>
    <col min="10498" max="10498" width="14" style="12" bestFit="1" customWidth="1"/>
    <col min="10499" max="10504" width="13.85546875" style="12" bestFit="1" customWidth="1"/>
    <col min="10505" max="10506" width="14" style="12" bestFit="1" customWidth="1"/>
    <col min="10507" max="10509" width="13.85546875" style="12" bestFit="1" customWidth="1"/>
    <col min="10510" max="10510" width="16" style="12" bestFit="1" customWidth="1"/>
    <col min="10511" max="10752" width="9.140625" style="12"/>
    <col min="10753" max="10753" width="13" style="12" customWidth="1"/>
    <col min="10754" max="10754" width="14" style="12" bestFit="1" customWidth="1"/>
    <col min="10755" max="10760" width="13.85546875" style="12" bestFit="1" customWidth="1"/>
    <col min="10761" max="10762" width="14" style="12" bestFit="1" customWidth="1"/>
    <col min="10763" max="10765" width="13.85546875" style="12" bestFit="1" customWidth="1"/>
    <col min="10766" max="10766" width="16" style="12" bestFit="1" customWidth="1"/>
    <col min="10767" max="11008" width="9.140625" style="12"/>
    <col min="11009" max="11009" width="13" style="12" customWidth="1"/>
    <col min="11010" max="11010" width="14" style="12" bestFit="1" customWidth="1"/>
    <col min="11011" max="11016" width="13.85546875" style="12" bestFit="1" customWidth="1"/>
    <col min="11017" max="11018" width="14" style="12" bestFit="1" customWidth="1"/>
    <col min="11019" max="11021" width="13.85546875" style="12" bestFit="1" customWidth="1"/>
    <col min="11022" max="11022" width="16" style="12" bestFit="1" customWidth="1"/>
    <col min="11023" max="11264" width="9.140625" style="12"/>
    <col min="11265" max="11265" width="13" style="12" customWidth="1"/>
    <col min="11266" max="11266" width="14" style="12" bestFit="1" customWidth="1"/>
    <col min="11267" max="11272" width="13.85546875" style="12" bestFit="1" customWidth="1"/>
    <col min="11273" max="11274" width="14" style="12" bestFit="1" customWidth="1"/>
    <col min="11275" max="11277" width="13.85546875" style="12" bestFit="1" customWidth="1"/>
    <col min="11278" max="11278" width="16" style="12" bestFit="1" customWidth="1"/>
    <col min="11279" max="11520" width="9.140625" style="12"/>
    <col min="11521" max="11521" width="13" style="12" customWidth="1"/>
    <col min="11522" max="11522" width="14" style="12" bestFit="1" customWidth="1"/>
    <col min="11523" max="11528" width="13.85546875" style="12" bestFit="1" customWidth="1"/>
    <col min="11529" max="11530" width="14" style="12" bestFit="1" customWidth="1"/>
    <col min="11531" max="11533" width="13.85546875" style="12" bestFit="1" customWidth="1"/>
    <col min="11534" max="11534" width="16" style="12" bestFit="1" customWidth="1"/>
    <col min="11535" max="11776" width="9.140625" style="12"/>
    <col min="11777" max="11777" width="13" style="12" customWidth="1"/>
    <col min="11778" max="11778" width="14" style="12" bestFit="1" customWidth="1"/>
    <col min="11779" max="11784" width="13.85546875" style="12" bestFit="1" customWidth="1"/>
    <col min="11785" max="11786" width="14" style="12" bestFit="1" customWidth="1"/>
    <col min="11787" max="11789" width="13.85546875" style="12" bestFit="1" customWidth="1"/>
    <col min="11790" max="11790" width="16" style="12" bestFit="1" customWidth="1"/>
    <col min="11791" max="12032" width="9.140625" style="12"/>
    <col min="12033" max="12033" width="13" style="12" customWidth="1"/>
    <col min="12034" max="12034" width="14" style="12" bestFit="1" customWidth="1"/>
    <col min="12035" max="12040" width="13.85546875" style="12" bestFit="1" customWidth="1"/>
    <col min="12041" max="12042" width="14" style="12" bestFit="1" customWidth="1"/>
    <col min="12043" max="12045" width="13.85546875" style="12" bestFit="1" customWidth="1"/>
    <col min="12046" max="12046" width="16" style="12" bestFit="1" customWidth="1"/>
    <col min="12047" max="12288" width="9.140625" style="12"/>
    <col min="12289" max="12289" width="13" style="12" customWidth="1"/>
    <col min="12290" max="12290" width="14" style="12" bestFit="1" customWidth="1"/>
    <col min="12291" max="12296" width="13.85546875" style="12" bestFit="1" customWidth="1"/>
    <col min="12297" max="12298" width="14" style="12" bestFit="1" customWidth="1"/>
    <col min="12299" max="12301" width="13.85546875" style="12" bestFit="1" customWidth="1"/>
    <col min="12302" max="12302" width="16" style="12" bestFit="1" customWidth="1"/>
    <col min="12303" max="12544" width="9.140625" style="12"/>
    <col min="12545" max="12545" width="13" style="12" customWidth="1"/>
    <col min="12546" max="12546" width="14" style="12" bestFit="1" customWidth="1"/>
    <col min="12547" max="12552" width="13.85546875" style="12" bestFit="1" customWidth="1"/>
    <col min="12553" max="12554" width="14" style="12" bestFit="1" customWidth="1"/>
    <col min="12555" max="12557" width="13.85546875" style="12" bestFit="1" customWidth="1"/>
    <col min="12558" max="12558" width="16" style="12" bestFit="1" customWidth="1"/>
    <col min="12559" max="12800" width="9.140625" style="12"/>
    <col min="12801" max="12801" width="13" style="12" customWidth="1"/>
    <col min="12802" max="12802" width="14" style="12" bestFit="1" customWidth="1"/>
    <col min="12803" max="12808" width="13.85546875" style="12" bestFit="1" customWidth="1"/>
    <col min="12809" max="12810" width="14" style="12" bestFit="1" customWidth="1"/>
    <col min="12811" max="12813" width="13.85546875" style="12" bestFit="1" customWidth="1"/>
    <col min="12814" max="12814" width="16" style="12" bestFit="1" customWidth="1"/>
    <col min="12815" max="13056" width="9.140625" style="12"/>
    <col min="13057" max="13057" width="13" style="12" customWidth="1"/>
    <col min="13058" max="13058" width="14" style="12" bestFit="1" customWidth="1"/>
    <col min="13059" max="13064" width="13.85546875" style="12" bestFit="1" customWidth="1"/>
    <col min="13065" max="13066" width="14" style="12" bestFit="1" customWidth="1"/>
    <col min="13067" max="13069" width="13.85546875" style="12" bestFit="1" customWidth="1"/>
    <col min="13070" max="13070" width="16" style="12" bestFit="1" customWidth="1"/>
    <col min="13071" max="13312" width="9.140625" style="12"/>
    <col min="13313" max="13313" width="13" style="12" customWidth="1"/>
    <col min="13314" max="13314" width="14" style="12" bestFit="1" customWidth="1"/>
    <col min="13315" max="13320" width="13.85546875" style="12" bestFit="1" customWidth="1"/>
    <col min="13321" max="13322" width="14" style="12" bestFit="1" customWidth="1"/>
    <col min="13323" max="13325" width="13.85546875" style="12" bestFit="1" customWidth="1"/>
    <col min="13326" max="13326" width="16" style="12" bestFit="1" customWidth="1"/>
    <col min="13327" max="13568" width="9.140625" style="12"/>
    <col min="13569" max="13569" width="13" style="12" customWidth="1"/>
    <col min="13570" max="13570" width="14" style="12" bestFit="1" customWidth="1"/>
    <col min="13571" max="13576" width="13.85546875" style="12" bestFit="1" customWidth="1"/>
    <col min="13577" max="13578" width="14" style="12" bestFit="1" customWidth="1"/>
    <col min="13579" max="13581" width="13.85546875" style="12" bestFit="1" customWidth="1"/>
    <col min="13582" max="13582" width="16" style="12" bestFit="1" customWidth="1"/>
    <col min="13583" max="13824" width="9.140625" style="12"/>
    <col min="13825" max="13825" width="13" style="12" customWidth="1"/>
    <col min="13826" max="13826" width="14" style="12" bestFit="1" customWidth="1"/>
    <col min="13827" max="13832" width="13.85546875" style="12" bestFit="1" customWidth="1"/>
    <col min="13833" max="13834" width="14" style="12" bestFit="1" customWidth="1"/>
    <col min="13835" max="13837" width="13.85546875" style="12" bestFit="1" customWidth="1"/>
    <col min="13838" max="13838" width="16" style="12" bestFit="1" customWidth="1"/>
    <col min="13839" max="14080" width="9.140625" style="12"/>
    <col min="14081" max="14081" width="13" style="12" customWidth="1"/>
    <col min="14082" max="14082" width="14" style="12" bestFit="1" customWidth="1"/>
    <col min="14083" max="14088" width="13.85546875" style="12" bestFit="1" customWidth="1"/>
    <col min="14089" max="14090" width="14" style="12" bestFit="1" customWidth="1"/>
    <col min="14091" max="14093" width="13.85546875" style="12" bestFit="1" customWidth="1"/>
    <col min="14094" max="14094" width="16" style="12" bestFit="1" customWidth="1"/>
    <col min="14095" max="14336" width="9.140625" style="12"/>
    <col min="14337" max="14337" width="13" style="12" customWidth="1"/>
    <col min="14338" max="14338" width="14" style="12" bestFit="1" customWidth="1"/>
    <col min="14339" max="14344" width="13.85546875" style="12" bestFit="1" customWidth="1"/>
    <col min="14345" max="14346" width="14" style="12" bestFit="1" customWidth="1"/>
    <col min="14347" max="14349" width="13.85546875" style="12" bestFit="1" customWidth="1"/>
    <col min="14350" max="14350" width="16" style="12" bestFit="1" customWidth="1"/>
    <col min="14351" max="14592" width="9.140625" style="12"/>
    <col min="14593" max="14593" width="13" style="12" customWidth="1"/>
    <col min="14594" max="14594" width="14" style="12" bestFit="1" customWidth="1"/>
    <col min="14595" max="14600" width="13.85546875" style="12" bestFit="1" customWidth="1"/>
    <col min="14601" max="14602" width="14" style="12" bestFit="1" customWidth="1"/>
    <col min="14603" max="14605" width="13.85546875" style="12" bestFit="1" customWidth="1"/>
    <col min="14606" max="14606" width="16" style="12" bestFit="1" customWidth="1"/>
    <col min="14607" max="14848" width="9.140625" style="12"/>
    <col min="14849" max="14849" width="13" style="12" customWidth="1"/>
    <col min="14850" max="14850" width="14" style="12" bestFit="1" customWidth="1"/>
    <col min="14851" max="14856" width="13.85546875" style="12" bestFit="1" customWidth="1"/>
    <col min="14857" max="14858" width="14" style="12" bestFit="1" customWidth="1"/>
    <col min="14859" max="14861" width="13.85546875" style="12" bestFit="1" customWidth="1"/>
    <col min="14862" max="14862" width="16" style="12" bestFit="1" customWidth="1"/>
    <col min="14863" max="15104" width="9.140625" style="12"/>
    <col min="15105" max="15105" width="13" style="12" customWidth="1"/>
    <col min="15106" max="15106" width="14" style="12" bestFit="1" customWidth="1"/>
    <col min="15107" max="15112" width="13.85546875" style="12" bestFit="1" customWidth="1"/>
    <col min="15113" max="15114" width="14" style="12" bestFit="1" customWidth="1"/>
    <col min="15115" max="15117" width="13.85546875" style="12" bestFit="1" customWidth="1"/>
    <col min="15118" max="15118" width="16" style="12" bestFit="1" customWidth="1"/>
    <col min="15119" max="15360" width="9.140625" style="12"/>
    <col min="15361" max="15361" width="13" style="12" customWidth="1"/>
    <col min="15362" max="15362" width="14" style="12" bestFit="1" customWidth="1"/>
    <col min="15363" max="15368" width="13.85546875" style="12" bestFit="1" customWidth="1"/>
    <col min="15369" max="15370" width="14" style="12" bestFit="1" customWidth="1"/>
    <col min="15371" max="15373" width="13.85546875" style="12" bestFit="1" customWidth="1"/>
    <col min="15374" max="15374" width="16" style="12" bestFit="1" customWidth="1"/>
    <col min="15375" max="15616" width="9.140625" style="12"/>
    <col min="15617" max="15617" width="13" style="12" customWidth="1"/>
    <col min="15618" max="15618" width="14" style="12" bestFit="1" customWidth="1"/>
    <col min="15619" max="15624" width="13.85546875" style="12" bestFit="1" customWidth="1"/>
    <col min="15625" max="15626" width="14" style="12" bestFit="1" customWidth="1"/>
    <col min="15627" max="15629" width="13.85546875" style="12" bestFit="1" customWidth="1"/>
    <col min="15630" max="15630" width="16" style="12" bestFit="1" customWidth="1"/>
    <col min="15631" max="15872" width="9.140625" style="12"/>
    <col min="15873" max="15873" width="13" style="12" customWidth="1"/>
    <col min="15874" max="15874" width="14" style="12" bestFit="1" customWidth="1"/>
    <col min="15875" max="15880" width="13.85546875" style="12" bestFit="1" customWidth="1"/>
    <col min="15881" max="15882" width="14" style="12" bestFit="1" customWidth="1"/>
    <col min="15883" max="15885" width="13.85546875" style="12" bestFit="1" customWidth="1"/>
    <col min="15886" max="15886" width="16" style="12" bestFit="1" customWidth="1"/>
    <col min="15887" max="16128" width="9.140625" style="12"/>
    <col min="16129" max="16129" width="13" style="12" customWidth="1"/>
    <col min="16130" max="16130" width="14" style="12" bestFit="1" customWidth="1"/>
    <col min="16131" max="16136" width="13.85546875" style="12" bestFit="1" customWidth="1"/>
    <col min="16137" max="16138" width="14" style="12" bestFit="1" customWidth="1"/>
    <col min="16139" max="16141" width="13.85546875" style="12" bestFit="1" customWidth="1"/>
    <col min="16142" max="16142" width="16" style="12" bestFit="1" customWidth="1"/>
    <col min="16143" max="16384" width="9.140625" style="12"/>
  </cols>
  <sheetData>
    <row r="2" spans="1:14" ht="20.25" x14ac:dyDescent="0.3">
      <c r="A2" s="16" t="s">
        <v>266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9"/>
      <c r="C5" s="19"/>
      <c r="D5" s="19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2669457.3199999998</v>
      </c>
      <c r="C6" s="2">
        <v>2644578.12</v>
      </c>
      <c r="D6" s="2"/>
      <c r="E6" s="19"/>
      <c r="F6" s="19"/>
      <c r="G6" s="19"/>
      <c r="H6" s="2"/>
      <c r="I6" s="19"/>
      <c r="J6" s="2"/>
      <c r="K6" s="2"/>
      <c r="L6" s="2"/>
      <c r="M6" s="2"/>
      <c r="N6" s="19">
        <f>SUM(B6:M6)</f>
        <v>5314035.4399999995</v>
      </c>
    </row>
    <row r="7" spans="1:14" ht="14.25" x14ac:dyDescent="0.2">
      <c r="A7" s="18" t="s">
        <v>11</v>
      </c>
      <c r="B7" s="2">
        <v>576481.43999999994</v>
      </c>
      <c r="C7" s="2">
        <v>573667.06000000006</v>
      </c>
      <c r="D7" s="2"/>
      <c r="E7" s="19"/>
      <c r="F7" s="19"/>
      <c r="G7" s="19"/>
      <c r="H7" s="2"/>
      <c r="I7" s="19"/>
      <c r="J7" s="2"/>
      <c r="K7" s="2"/>
      <c r="L7" s="2"/>
      <c r="M7" s="2"/>
      <c r="N7" s="19">
        <f t="shared" ref="N7:N22" si="0">SUM(B7:M7)</f>
        <v>1150148.5</v>
      </c>
    </row>
    <row r="8" spans="1:14" ht="14.25" x14ac:dyDescent="0.2">
      <c r="A8" s="18" t="s">
        <v>12</v>
      </c>
      <c r="B8" s="2">
        <v>89094422.159999996</v>
      </c>
      <c r="C8" s="2">
        <v>88824464.540000007</v>
      </c>
      <c r="D8" s="2"/>
      <c r="E8" s="19"/>
      <c r="F8" s="19"/>
      <c r="G8" s="19"/>
      <c r="H8" s="2"/>
      <c r="I8" s="19"/>
      <c r="J8" s="2"/>
      <c r="K8" s="2"/>
      <c r="L8" s="2"/>
      <c r="M8" s="2"/>
      <c r="N8" s="19">
        <f t="shared" si="0"/>
        <v>177918886.69999999</v>
      </c>
    </row>
    <row r="9" spans="1:14" ht="14.25" x14ac:dyDescent="0.2">
      <c r="A9" s="18" t="s">
        <v>13</v>
      </c>
      <c r="B9" s="2">
        <v>1792560.28</v>
      </c>
      <c r="C9" s="2">
        <v>1715965.78</v>
      </c>
      <c r="D9" s="2"/>
      <c r="E9" s="19"/>
      <c r="F9" s="19"/>
      <c r="G9" s="19"/>
      <c r="H9" s="2"/>
      <c r="I9" s="19"/>
      <c r="J9" s="2"/>
      <c r="K9" s="2"/>
      <c r="L9" s="2"/>
      <c r="M9" s="2"/>
      <c r="N9" s="19">
        <f t="shared" si="0"/>
        <v>3508526.06</v>
      </c>
    </row>
    <row r="10" spans="1:14" ht="14.25" x14ac:dyDescent="0.2">
      <c r="A10" s="18" t="s">
        <v>14</v>
      </c>
      <c r="B10" s="2">
        <v>2818844.27</v>
      </c>
      <c r="C10" s="2">
        <v>2791978.66</v>
      </c>
      <c r="D10" s="2"/>
      <c r="E10" s="19"/>
      <c r="F10" s="19"/>
      <c r="G10" s="19"/>
      <c r="H10" s="2"/>
      <c r="I10" s="19"/>
      <c r="J10" s="2"/>
      <c r="K10" s="2"/>
      <c r="L10" s="2"/>
      <c r="M10" s="2"/>
      <c r="N10" s="19">
        <f t="shared" si="0"/>
        <v>5610822.9299999997</v>
      </c>
    </row>
    <row r="11" spans="1:14" ht="14.25" x14ac:dyDescent="0.2">
      <c r="A11" s="18" t="s">
        <v>15</v>
      </c>
      <c r="B11" s="2">
        <v>123858.86</v>
      </c>
      <c r="C11" s="2">
        <v>123858.86</v>
      </c>
      <c r="D11" s="2"/>
      <c r="E11" s="19"/>
      <c r="F11" s="19"/>
      <c r="G11" s="19"/>
      <c r="H11" s="2"/>
      <c r="I11" s="19"/>
      <c r="J11" s="2"/>
      <c r="K11" s="2"/>
      <c r="L11" s="2"/>
      <c r="M11" s="2"/>
      <c r="N11" s="19">
        <f t="shared" si="0"/>
        <v>247717.72</v>
      </c>
    </row>
    <row r="12" spans="1:14" ht="14.25" x14ac:dyDescent="0.2">
      <c r="A12" s="18" t="s">
        <v>16</v>
      </c>
      <c r="B12" s="2">
        <v>734851.08</v>
      </c>
      <c r="C12" s="2">
        <v>655961.53</v>
      </c>
      <c r="D12" s="2"/>
      <c r="E12" s="19"/>
      <c r="F12" s="19"/>
      <c r="G12" s="19"/>
      <c r="H12" s="2"/>
      <c r="I12" s="19"/>
      <c r="J12" s="2"/>
      <c r="K12" s="2"/>
      <c r="L12" s="2"/>
      <c r="M12" s="2"/>
      <c r="N12" s="19">
        <f t="shared" si="0"/>
        <v>1390812.6099999999</v>
      </c>
    </row>
    <row r="13" spans="1:14" ht="14.25" x14ac:dyDescent="0.2">
      <c r="A13" s="18" t="s">
        <v>17</v>
      </c>
      <c r="B13" s="2">
        <v>1170070.47</v>
      </c>
      <c r="C13" s="2">
        <v>1278276.8600000001</v>
      </c>
      <c r="D13" s="2"/>
      <c r="E13" s="19"/>
      <c r="F13" s="19"/>
      <c r="G13" s="19"/>
      <c r="H13" s="2"/>
      <c r="I13" s="19"/>
      <c r="J13" s="2"/>
      <c r="K13" s="2"/>
      <c r="L13" s="2"/>
      <c r="M13" s="2"/>
      <c r="N13" s="19">
        <f t="shared" si="0"/>
        <v>2448347.33</v>
      </c>
    </row>
    <row r="14" spans="1:14" ht="14.25" x14ac:dyDescent="0.2">
      <c r="A14" s="18" t="s">
        <v>18</v>
      </c>
      <c r="B14" s="2">
        <v>257891.56</v>
      </c>
      <c r="C14" s="2">
        <v>257891.56</v>
      </c>
      <c r="D14" s="2"/>
      <c r="E14" s="19"/>
      <c r="F14" s="19"/>
      <c r="G14" s="19"/>
      <c r="H14" s="2"/>
      <c r="I14" s="19"/>
      <c r="J14" s="2"/>
      <c r="K14" s="2"/>
      <c r="L14" s="2"/>
      <c r="M14" s="2"/>
      <c r="N14" s="19">
        <f t="shared" si="0"/>
        <v>515783.12</v>
      </c>
    </row>
    <row r="15" spans="1:14" ht="14.25" x14ac:dyDescent="0.2">
      <c r="A15" s="18" t="s">
        <v>19</v>
      </c>
      <c r="B15" s="2">
        <v>109861.72</v>
      </c>
      <c r="C15" s="2">
        <v>109861.72</v>
      </c>
      <c r="D15" s="2"/>
      <c r="E15" s="19"/>
      <c r="F15" s="19"/>
      <c r="G15" s="19"/>
      <c r="H15" s="2"/>
      <c r="I15" s="19"/>
      <c r="J15" s="2"/>
      <c r="K15" s="2"/>
      <c r="L15" s="2"/>
      <c r="M15" s="2"/>
      <c r="N15" s="19">
        <f t="shared" si="0"/>
        <v>219723.44</v>
      </c>
    </row>
    <row r="16" spans="1:14" ht="14.25" x14ac:dyDescent="0.2">
      <c r="A16" s="18" t="s">
        <v>20</v>
      </c>
      <c r="B16" s="2">
        <v>1112662.97</v>
      </c>
      <c r="C16" s="2">
        <v>1331796.96</v>
      </c>
      <c r="D16" s="2"/>
      <c r="E16" s="19"/>
      <c r="F16" s="19"/>
      <c r="G16" s="19"/>
      <c r="H16" s="2"/>
      <c r="I16" s="19"/>
      <c r="J16" s="2"/>
      <c r="K16" s="2"/>
      <c r="L16" s="2"/>
      <c r="M16" s="2"/>
      <c r="N16" s="19">
        <f t="shared" si="0"/>
        <v>2444459.9299999997</v>
      </c>
    </row>
    <row r="17" spans="1:14" ht="14.25" x14ac:dyDescent="0.2">
      <c r="A17" s="18" t="s">
        <v>21</v>
      </c>
      <c r="B17" s="2">
        <v>158975.89000000001</v>
      </c>
      <c r="C17" s="2">
        <v>158975.89000000001</v>
      </c>
      <c r="D17" s="2"/>
      <c r="E17" s="19"/>
      <c r="F17" s="19"/>
      <c r="G17" s="19"/>
      <c r="H17" s="2"/>
      <c r="I17" s="19"/>
      <c r="J17" s="2"/>
      <c r="K17" s="2"/>
      <c r="L17" s="2"/>
      <c r="M17" s="2"/>
      <c r="N17" s="19">
        <f t="shared" si="0"/>
        <v>317951.78000000003</v>
      </c>
    </row>
    <row r="18" spans="1:14" ht="14.25" x14ac:dyDescent="0.2">
      <c r="A18" s="18" t="s">
        <v>22</v>
      </c>
      <c r="B18" s="2">
        <v>1377054.37</v>
      </c>
      <c r="C18" s="2">
        <v>1416520.97</v>
      </c>
      <c r="D18" s="2"/>
      <c r="E18" s="19"/>
      <c r="F18" s="19"/>
      <c r="G18" s="19"/>
      <c r="H18" s="2"/>
      <c r="I18" s="19"/>
      <c r="J18" s="2"/>
      <c r="K18" s="2"/>
      <c r="L18" s="2"/>
      <c r="M18" s="2"/>
      <c r="N18" s="19">
        <f t="shared" si="0"/>
        <v>2793575.34</v>
      </c>
    </row>
    <row r="19" spans="1:14" ht="14.25" x14ac:dyDescent="0.2">
      <c r="A19" s="18" t="s">
        <v>23</v>
      </c>
      <c r="B19" s="2">
        <v>209826.56</v>
      </c>
      <c r="C19" s="2">
        <v>209826.56</v>
      </c>
      <c r="D19" s="2"/>
      <c r="E19" s="19"/>
      <c r="F19" s="19"/>
      <c r="G19" s="19"/>
      <c r="H19" s="2"/>
      <c r="I19" s="19"/>
      <c r="J19" s="2"/>
      <c r="K19" s="2"/>
      <c r="L19" s="2"/>
      <c r="M19" s="2"/>
      <c r="N19" s="19">
        <f t="shared" si="0"/>
        <v>419653.12</v>
      </c>
    </row>
    <row r="20" spans="1:14" ht="14.25" x14ac:dyDescent="0.2">
      <c r="A20" s="18" t="s">
        <v>24</v>
      </c>
      <c r="B20" s="2">
        <v>450543.51</v>
      </c>
      <c r="C20" s="2">
        <v>550368.94999999995</v>
      </c>
      <c r="D20" s="2"/>
      <c r="E20" s="19"/>
      <c r="F20" s="19"/>
      <c r="G20" s="19"/>
      <c r="H20" s="2"/>
      <c r="I20" s="19"/>
      <c r="J20" s="2"/>
      <c r="K20" s="2"/>
      <c r="L20" s="2"/>
      <c r="M20" s="2"/>
      <c r="N20" s="19">
        <f t="shared" si="0"/>
        <v>1000912.46</v>
      </c>
    </row>
    <row r="21" spans="1:14" ht="14.25" x14ac:dyDescent="0.2">
      <c r="A21" s="18" t="s">
        <v>25</v>
      </c>
      <c r="B21" s="2">
        <v>17618707.960000001</v>
      </c>
      <c r="C21" s="2">
        <v>17991478.73</v>
      </c>
      <c r="D21" s="2"/>
      <c r="E21" s="19"/>
      <c r="F21" s="19"/>
      <c r="G21" s="19"/>
      <c r="H21" s="2"/>
      <c r="I21" s="19"/>
      <c r="J21" s="2"/>
      <c r="K21" s="2"/>
      <c r="L21" s="2"/>
      <c r="M21" s="2"/>
      <c r="N21" s="19">
        <f t="shared" si="0"/>
        <v>35610186.689999998</v>
      </c>
    </row>
    <row r="22" spans="1:14" ht="14.25" x14ac:dyDescent="0.2">
      <c r="A22" s="18" t="s">
        <v>26</v>
      </c>
      <c r="B22" s="2">
        <v>1059781.3700000001</v>
      </c>
      <c r="C22" s="2">
        <v>507831.68</v>
      </c>
      <c r="D22" s="19"/>
      <c r="E22" s="19"/>
      <c r="F22" s="19"/>
      <c r="G22" s="19"/>
      <c r="H22" s="2"/>
      <c r="I22" s="19"/>
      <c r="J22" s="2"/>
      <c r="K22" s="2"/>
      <c r="L22" s="2"/>
      <c r="M22" s="2"/>
      <c r="N22" s="19">
        <f t="shared" si="0"/>
        <v>1567613.05</v>
      </c>
    </row>
    <row r="23" spans="1:14" ht="14.25" x14ac:dyDescent="0.2">
      <c r="A23" s="18"/>
      <c r="B23" s="2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4.25" x14ac:dyDescent="0.2">
      <c r="A24" s="18" t="s">
        <v>9</v>
      </c>
      <c r="B24" s="22">
        <f>SUM(B6:B23)</f>
        <v>121335851.79000002</v>
      </c>
      <c r="C24" s="22">
        <f t="shared" ref="C24:M24" si="1">SUM(C6:C23)</f>
        <v>121143304.43000002</v>
      </c>
      <c r="D24" s="22">
        <f t="shared" si="1"/>
        <v>0</v>
      </c>
      <c r="E24" s="22">
        <f t="shared" si="1"/>
        <v>0</v>
      </c>
      <c r="F24" s="22">
        <f>SUM(F6:F23)</f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242479156.22000006</v>
      </c>
    </row>
    <row r="25" spans="1:14" ht="14.25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14.25" x14ac:dyDescent="0.2">
      <c r="A26" s="18" t="s">
        <v>40</v>
      </c>
      <c r="B26" s="19">
        <v>2171234.0699999998</v>
      </c>
      <c r="C26" s="19">
        <v>2168389.75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>
        <f>SUM(B26:M26)</f>
        <v>4339623.82</v>
      </c>
    </row>
    <row r="27" spans="1:14" ht="14.25" x14ac:dyDescent="0.2">
      <c r="A27" s="18" t="s">
        <v>41</v>
      </c>
      <c r="B27" s="19">
        <v>563434</v>
      </c>
      <c r="C27" s="19">
        <v>596290.62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>
        <f>SUM(B27:M27)</f>
        <v>1159724.6200000001</v>
      </c>
    </row>
    <row r="28" spans="1:14" ht="14.25" x14ac:dyDescent="0.2">
      <c r="A28" s="18"/>
      <c r="B28" s="18"/>
      <c r="C28" s="18"/>
      <c r="D28" s="18"/>
      <c r="E28" s="18"/>
      <c r="F28" s="18"/>
      <c r="G28" s="19"/>
      <c r="H28" s="18"/>
      <c r="I28" s="18"/>
      <c r="J28" s="18"/>
      <c r="K28" s="80" t="s">
        <v>42</v>
      </c>
      <c r="L28" s="80"/>
      <c r="M28" s="80"/>
      <c r="N28" s="70">
        <f>N24+N26+N27</f>
        <v>247978504.66000006</v>
      </c>
    </row>
    <row r="29" spans="1:14" ht="16.5" x14ac:dyDescent="0.3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81" t="s">
        <v>43</v>
      </c>
      <c r="L29" s="81"/>
      <c r="M29" s="81"/>
      <c r="N29" s="82">
        <v>0</v>
      </c>
    </row>
    <row r="30" spans="1:14" ht="14.25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81" t="s">
        <v>44</v>
      </c>
      <c r="L30" s="81"/>
      <c r="M30" s="81"/>
      <c r="N30" s="83">
        <f>SUM(N28:N29)</f>
        <v>247978504.66000006</v>
      </c>
    </row>
  </sheetData>
  <printOptions horizontalCentered="1"/>
  <pageMargins left="0" right="0" top="0.5" bottom="0.5" header="0.5" footer="0.5"/>
  <pageSetup paperSize="5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96"/>
  <sheetViews>
    <sheetView zoomScaleNormal="100" workbookViewId="0">
      <selection activeCell="E35" sqref="E35"/>
    </sheetView>
  </sheetViews>
  <sheetFormatPr defaultRowHeight="12.75" x14ac:dyDescent="0.2"/>
  <cols>
    <col min="1" max="1" width="23.28515625" style="12" customWidth="1"/>
    <col min="2" max="3" width="16.85546875" style="12" bestFit="1" customWidth="1"/>
    <col min="4" max="7" width="16.140625" style="12" bestFit="1" customWidth="1"/>
    <col min="8" max="9" width="15.140625" style="12" bestFit="1" customWidth="1"/>
    <col min="10" max="13" width="16.140625" style="12" bestFit="1" customWidth="1"/>
    <col min="14" max="14" width="17.42578125" style="12" bestFit="1" customWidth="1"/>
    <col min="15" max="15" width="16" style="12" bestFit="1" customWidth="1"/>
    <col min="16" max="256" width="9.140625" style="12"/>
    <col min="257" max="257" width="23.28515625" style="12" customWidth="1"/>
    <col min="258" max="269" width="14" style="12" bestFit="1" customWidth="1"/>
    <col min="270" max="270" width="15" style="12" bestFit="1" customWidth="1"/>
    <col min="271" max="271" width="16" style="12" bestFit="1" customWidth="1"/>
    <col min="272" max="512" width="9.140625" style="12"/>
    <col min="513" max="513" width="23.28515625" style="12" customWidth="1"/>
    <col min="514" max="525" width="14" style="12" bestFit="1" customWidth="1"/>
    <col min="526" max="526" width="15" style="12" bestFit="1" customWidth="1"/>
    <col min="527" max="527" width="16" style="12" bestFit="1" customWidth="1"/>
    <col min="528" max="768" width="9.140625" style="12"/>
    <col min="769" max="769" width="23.28515625" style="12" customWidth="1"/>
    <col min="770" max="781" width="14" style="12" bestFit="1" customWidth="1"/>
    <col min="782" max="782" width="15" style="12" bestFit="1" customWidth="1"/>
    <col min="783" max="783" width="16" style="12" bestFit="1" customWidth="1"/>
    <col min="784" max="1024" width="9.140625" style="12"/>
    <col min="1025" max="1025" width="23.28515625" style="12" customWidth="1"/>
    <col min="1026" max="1037" width="14" style="12" bestFit="1" customWidth="1"/>
    <col min="1038" max="1038" width="15" style="12" bestFit="1" customWidth="1"/>
    <col min="1039" max="1039" width="16" style="12" bestFit="1" customWidth="1"/>
    <col min="1040" max="1280" width="9.140625" style="12"/>
    <col min="1281" max="1281" width="23.28515625" style="12" customWidth="1"/>
    <col min="1282" max="1293" width="14" style="12" bestFit="1" customWidth="1"/>
    <col min="1294" max="1294" width="15" style="12" bestFit="1" customWidth="1"/>
    <col min="1295" max="1295" width="16" style="12" bestFit="1" customWidth="1"/>
    <col min="1296" max="1536" width="9.140625" style="12"/>
    <col min="1537" max="1537" width="23.28515625" style="12" customWidth="1"/>
    <col min="1538" max="1549" width="14" style="12" bestFit="1" customWidth="1"/>
    <col min="1550" max="1550" width="15" style="12" bestFit="1" customWidth="1"/>
    <col min="1551" max="1551" width="16" style="12" bestFit="1" customWidth="1"/>
    <col min="1552" max="1792" width="9.140625" style="12"/>
    <col min="1793" max="1793" width="23.28515625" style="12" customWidth="1"/>
    <col min="1794" max="1805" width="14" style="12" bestFit="1" customWidth="1"/>
    <col min="1806" max="1806" width="15" style="12" bestFit="1" customWidth="1"/>
    <col min="1807" max="1807" width="16" style="12" bestFit="1" customWidth="1"/>
    <col min="1808" max="2048" width="9.140625" style="12"/>
    <col min="2049" max="2049" width="23.28515625" style="12" customWidth="1"/>
    <col min="2050" max="2061" width="14" style="12" bestFit="1" customWidth="1"/>
    <col min="2062" max="2062" width="15" style="12" bestFit="1" customWidth="1"/>
    <col min="2063" max="2063" width="16" style="12" bestFit="1" customWidth="1"/>
    <col min="2064" max="2304" width="9.140625" style="12"/>
    <col min="2305" max="2305" width="23.28515625" style="12" customWidth="1"/>
    <col min="2306" max="2317" width="14" style="12" bestFit="1" customWidth="1"/>
    <col min="2318" max="2318" width="15" style="12" bestFit="1" customWidth="1"/>
    <col min="2319" max="2319" width="16" style="12" bestFit="1" customWidth="1"/>
    <col min="2320" max="2560" width="9.140625" style="12"/>
    <col min="2561" max="2561" width="23.28515625" style="12" customWidth="1"/>
    <col min="2562" max="2573" width="14" style="12" bestFit="1" customWidth="1"/>
    <col min="2574" max="2574" width="15" style="12" bestFit="1" customWidth="1"/>
    <col min="2575" max="2575" width="16" style="12" bestFit="1" customWidth="1"/>
    <col min="2576" max="2816" width="9.140625" style="12"/>
    <col min="2817" max="2817" width="23.28515625" style="12" customWidth="1"/>
    <col min="2818" max="2829" width="14" style="12" bestFit="1" customWidth="1"/>
    <col min="2830" max="2830" width="15" style="12" bestFit="1" customWidth="1"/>
    <col min="2831" max="2831" width="16" style="12" bestFit="1" customWidth="1"/>
    <col min="2832" max="3072" width="9.140625" style="12"/>
    <col min="3073" max="3073" width="23.28515625" style="12" customWidth="1"/>
    <col min="3074" max="3085" width="14" style="12" bestFit="1" customWidth="1"/>
    <col min="3086" max="3086" width="15" style="12" bestFit="1" customWidth="1"/>
    <col min="3087" max="3087" width="16" style="12" bestFit="1" customWidth="1"/>
    <col min="3088" max="3328" width="9.140625" style="12"/>
    <col min="3329" max="3329" width="23.28515625" style="12" customWidth="1"/>
    <col min="3330" max="3341" width="14" style="12" bestFit="1" customWidth="1"/>
    <col min="3342" max="3342" width="15" style="12" bestFit="1" customWidth="1"/>
    <col min="3343" max="3343" width="16" style="12" bestFit="1" customWidth="1"/>
    <col min="3344" max="3584" width="9.140625" style="12"/>
    <col min="3585" max="3585" width="23.28515625" style="12" customWidth="1"/>
    <col min="3586" max="3597" width="14" style="12" bestFit="1" customWidth="1"/>
    <col min="3598" max="3598" width="15" style="12" bestFit="1" customWidth="1"/>
    <col min="3599" max="3599" width="16" style="12" bestFit="1" customWidth="1"/>
    <col min="3600" max="3840" width="9.140625" style="12"/>
    <col min="3841" max="3841" width="23.28515625" style="12" customWidth="1"/>
    <col min="3842" max="3853" width="14" style="12" bestFit="1" customWidth="1"/>
    <col min="3854" max="3854" width="15" style="12" bestFit="1" customWidth="1"/>
    <col min="3855" max="3855" width="16" style="12" bestFit="1" customWidth="1"/>
    <col min="3856" max="4096" width="9.140625" style="12"/>
    <col min="4097" max="4097" width="23.28515625" style="12" customWidth="1"/>
    <col min="4098" max="4109" width="14" style="12" bestFit="1" customWidth="1"/>
    <col min="4110" max="4110" width="15" style="12" bestFit="1" customWidth="1"/>
    <col min="4111" max="4111" width="16" style="12" bestFit="1" customWidth="1"/>
    <col min="4112" max="4352" width="9.140625" style="12"/>
    <col min="4353" max="4353" width="23.28515625" style="12" customWidth="1"/>
    <col min="4354" max="4365" width="14" style="12" bestFit="1" customWidth="1"/>
    <col min="4366" max="4366" width="15" style="12" bestFit="1" customWidth="1"/>
    <col min="4367" max="4367" width="16" style="12" bestFit="1" customWidth="1"/>
    <col min="4368" max="4608" width="9.140625" style="12"/>
    <col min="4609" max="4609" width="23.28515625" style="12" customWidth="1"/>
    <col min="4610" max="4621" width="14" style="12" bestFit="1" customWidth="1"/>
    <col min="4622" max="4622" width="15" style="12" bestFit="1" customWidth="1"/>
    <col min="4623" max="4623" width="16" style="12" bestFit="1" customWidth="1"/>
    <col min="4624" max="4864" width="9.140625" style="12"/>
    <col min="4865" max="4865" width="23.28515625" style="12" customWidth="1"/>
    <col min="4866" max="4877" width="14" style="12" bestFit="1" customWidth="1"/>
    <col min="4878" max="4878" width="15" style="12" bestFit="1" customWidth="1"/>
    <col min="4879" max="4879" width="16" style="12" bestFit="1" customWidth="1"/>
    <col min="4880" max="5120" width="9.140625" style="12"/>
    <col min="5121" max="5121" width="23.28515625" style="12" customWidth="1"/>
    <col min="5122" max="5133" width="14" style="12" bestFit="1" customWidth="1"/>
    <col min="5134" max="5134" width="15" style="12" bestFit="1" customWidth="1"/>
    <col min="5135" max="5135" width="16" style="12" bestFit="1" customWidth="1"/>
    <col min="5136" max="5376" width="9.140625" style="12"/>
    <col min="5377" max="5377" width="23.28515625" style="12" customWidth="1"/>
    <col min="5378" max="5389" width="14" style="12" bestFit="1" customWidth="1"/>
    <col min="5390" max="5390" width="15" style="12" bestFit="1" customWidth="1"/>
    <col min="5391" max="5391" width="16" style="12" bestFit="1" customWidth="1"/>
    <col min="5392" max="5632" width="9.140625" style="12"/>
    <col min="5633" max="5633" width="23.28515625" style="12" customWidth="1"/>
    <col min="5634" max="5645" width="14" style="12" bestFit="1" customWidth="1"/>
    <col min="5646" max="5646" width="15" style="12" bestFit="1" customWidth="1"/>
    <col min="5647" max="5647" width="16" style="12" bestFit="1" customWidth="1"/>
    <col min="5648" max="5888" width="9.140625" style="12"/>
    <col min="5889" max="5889" width="23.28515625" style="12" customWidth="1"/>
    <col min="5890" max="5901" width="14" style="12" bestFit="1" customWidth="1"/>
    <col min="5902" max="5902" width="15" style="12" bestFit="1" customWidth="1"/>
    <col min="5903" max="5903" width="16" style="12" bestFit="1" customWidth="1"/>
    <col min="5904" max="6144" width="9.140625" style="12"/>
    <col min="6145" max="6145" width="23.28515625" style="12" customWidth="1"/>
    <col min="6146" max="6157" width="14" style="12" bestFit="1" customWidth="1"/>
    <col min="6158" max="6158" width="15" style="12" bestFit="1" customWidth="1"/>
    <col min="6159" max="6159" width="16" style="12" bestFit="1" customWidth="1"/>
    <col min="6160" max="6400" width="9.140625" style="12"/>
    <col min="6401" max="6401" width="23.28515625" style="12" customWidth="1"/>
    <col min="6402" max="6413" width="14" style="12" bestFit="1" customWidth="1"/>
    <col min="6414" max="6414" width="15" style="12" bestFit="1" customWidth="1"/>
    <col min="6415" max="6415" width="16" style="12" bestFit="1" customWidth="1"/>
    <col min="6416" max="6656" width="9.140625" style="12"/>
    <col min="6657" max="6657" width="23.28515625" style="12" customWidth="1"/>
    <col min="6658" max="6669" width="14" style="12" bestFit="1" customWidth="1"/>
    <col min="6670" max="6670" width="15" style="12" bestFit="1" customWidth="1"/>
    <col min="6671" max="6671" width="16" style="12" bestFit="1" customWidth="1"/>
    <col min="6672" max="6912" width="9.140625" style="12"/>
    <col min="6913" max="6913" width="23.28515625" style="12" customWidth="1"/>
    <col min="6914" max="6925" width="14" style="12" bestFit="1" customWidth="1"/>
    <col min="6926" max="6926" width="15" style="12" bestFit="1" customWidth="1"/>
    <col min="6927" max="6927" width="16" style="12" bestFit="1" customWidth="1"/>
    <col min="6928" max="7168" width="9.140625" style="12"/>
    <col min="7169" max="7169" width="23.28515625" style="12" customWidth="1"/>
    <col min="7170" max="7181" width="14" style="12" bestFit="1" customWidth="1"/>
    <col min="7182" max="7182" width="15" style="12" bestFit="1" customWidth="1"/>
    <col min="7183" max="7183" width="16" style="12" bestFit="1" customWidth="1"/>
    <col min="7184" max="7424" width="9.140625" style="12"/>
    <col min="7425" max="7425" width="23.28515625" style="12" customWidth="1"/>
    <col min="7426" max="7437" width="14" style="12" bestFit="1" customWidth="1"/>
    <col min="7438" max="7438" width="15" style="12" bestFit="1" customWidth="1"/>
    <col min="7439" max="7439" width="16" style="12" bestFit="1" customWidth="1"/>
    <col min="7440" max="7680" width="9.140625" style="12"/>
    <col min="7681" max="7681" width="23.28515625" style="12" customWidth="1"/>
    <col min="7682" max="7693" width="14" style="12" bestFit="1" customWidth="1"/>
    <col min="7694" max="7694" width="15" style="12" bestFit="1" customWidth="1"/>
    <col min="7695" max="7695" width="16" style="12" bestFit="1" customWidth="1"/>
    <col min="7696" max="7936" width="9.140625" style="12"/>
    <col min="7937" max="7937" width="23.28515625" style="12" customWidth="1"/>
    <col min="7938" max="7949" width="14" style="12" bestFit="1" customWidth="1"/>
    <col min="7950" max="7950" width="15" style="12" bestFit="1" customWidth="1"/>
    <col min="7951" max="7951" width="16" style="12" bestFit="1" customWidth="1"/>
    <col min="7952" max="8192" width="9.140625" style="12"/>
    <col min="8193" max="8193" width="23.28515625" style="12" customWidth="1"/>
    <col min="8194" max="8205" width="14" style="12" bestFit="1" customWidth="1"/>
    <col min="8206" max="8206" width="15" style="12" bestFit="1" customWidth="1"/>
    <col min="8207" max="8207" width="16" style="12" bestFit="1" customWidth="1"/>
    <col min="8208" max="8448" width="9.140625" style="12"/>
    <col min="8449" max="8449" width="23.28515625" style="12" customWidth="1"/>
    <col min="8450" max="8461" width="14" style="12" bestFit="1" customWidth="1"/>
    <col min="8462" max="8462" width="15" style="12" bestFit="1" customWidth="1"/>
    <col min="8463" max="8463" width="16" style="12" bestFit="1" customWidth="1"/>
    <col min="8464" max="8704" width="9.140625" style="12"/>
    <col min="8705" max="8705" width="23.28515625" style="12" customWidth="1"/>
    <col min="8706" max="8717" width="14" style="12" bestFit="1" customWidth="1"/>
    <col min="8718" max="8718" width="15" style="12" bestFit="1" customWidth="1"/>
    <col min="8719" max="8719" width="16" style="12" bestFit="1" customWidth="1"/>
    <col min="8720" max="8960" width="9.140625" style="12"/>
    <col min="8961" max="8961" width="23.28515625" style="12" customWidth="1"/>
    <col min="8962" max="8973" width="14" style="12" bestFit="1" customWidth="1"/>
    <col min="8974" max="8974" width="15" style="12" bestFit="1" customWidth="1"/>
    <col min="8975" max="8975" width="16" style="12" bestFit="1" customWidth="1"/>
    <col min="8976" max="9216" width="9.140625" style="12"/>
    <col min="9217" max="9217" width="23.28515625" style="12" customWidth="1"/>
    <col min="9218" max="9229" width="14" style="12" bestFit="1" customWidth="1"/>
    <col min="9230" max="9230" width="15" style="12" bestFit="1" customWidth="1"/>
    <col min="9231" max="9231" width="16" style="12" bestFit="1" customWidth="1"/>
    <col min="9232" max="9472" width="9.140625" style="12"/>
    <col min="9473" max="9473" width="23.28515625" style="12" customWidth="1"/>
    <col min="9474" max="9485" width="14" style="12" bestFit="1" customWidth="1"/>
    <col min="9486" max="9486" width="15" style="12" bestFit="1" customWidth="1"/>
    <col min="9487" max="9487" width="16" style="12" bestFit="1" customWidth="1"/>
    <col min="9488" max="9728" width="9.140625" style="12"/>
    <col min="9729" max="9729" width="23.28515625" style="12" customWidth="1"/>
    <col min="9730" max="9741" width="14" style="12" bestFit="1" customWidth="1"/>
    <col min="9742" max="9742" width="15" style="12" bestFit="1" customWidth="1"/>
    <col min="9743" max="9743" width="16" style="12" bestFit="1" customWidth="1"/>
    <col min="9744" max="9984" width="9.140625" style="12"/>
    <col min="9985" max="9985" width="23.28515625" style="12" customWidth="1"/>
    <col min="9986" max="9997" width="14" style="12" bestFit="1" customWidth="1"/>
    <col min="9998" max="9998" width="15" style="12" bestFit="1" customWidth="1"/>
    <col min="9999" max="9999" width="16" style="12" bestFit="1" customWidth="1"/>
    <col min="10000" max="10240" width="9.140625" style="12"/>
    <col min="10241" max="10241" width="23.28515625" style="12" customWidth="1"/>
    <col min="10242" max="10253" width="14" style="12" bestFit="1" customWidth="1"/>
    <col min="10254" max="10254" width="15" style="12" bestFit="1" customWidth="1"/>
    <col min="10255" max="10255" width="16" style="12" bestFit="1" customWidth="1"/>
    <col min="10256" max="10496" width="9.140625" style="12"/>
    <col min="10497" max="10497" width="23.28515625" style="12" customWidth="1"/>
    <col min="10498" max="10509" width="14" style="12" bestFit="1" customWidth="1"/>
    <col min="10510" max="10510" width="15" style="12" bestFit="1" customWidth="1"/>
    <col min="10511" max="10511" width="16" style="12" bestFit="1" customWidth="1"/>
    <col min="10512" max="10752" width="9.140625" style="12"/>
    <col min="10753" max="10753" width="23.28515625" style="12" customWidth="1"/>
    <col min="10754" max="10765" width="14" style="12" bestFit="1" customWidth="1"/>
    <col min="10766" max="10766" width="15" style="12" bestFit="1" customWidth="1"/>
    <col min="10767" max="10767" width="16" style="12" bestFit="1" customWidth="1"/>
    <col min="10768" max="11008" width="9.140625" style="12"/>
    <col min="11009" max="11009" width="23.28515625" style="12" customWidth="1"/>
    <col min="11010" max="11021" width="14" style="12" bestFit="1" customWidth="1"/>
    <col min="11022" max="11022" width="15" style="12" bestFit="1" customWidth="1"/>
    <col min="11023" max="11023" width="16" style="12" bestFit="1" customWidth="1"/>
    <col min="11024" max="11264" width="9.140625" style="12"/>
    <col min="11265" max="11265" width="23.28515625" style="12" customWidth="1"/>
    <col min="11266" max="11277" width="14" style="12" bestFit="1" customWidth="1"/>
    <col min="11278" max="11278" width="15" style="12" bestFit="1" customWidth="1"/>
    <col min="11279" max="11279" width="16" style="12" bestFit="1" customWidth="1"/>
    <col min="11280" max="11520" width="9.140625" style="12"/>
    <col min="11521" max="11521" width="23.28515625" style="12" customWidth="1"/>
    <col min="11522" max="11533" width="14" style="12" bestFit="1" customWidth="1"/>
    <col min="11534" max="11534" width="15" style="12" bestFit="1" customWidth="1"/>
    <col min="11535" max="11535" width="16" style="12" bestFit="1" customWidth="1"/>
    <col min="11536" max="11776" width="9.140625" style="12"/>
    <col min="11777" max="11777" width="23.28515625" style="12" customWidth="1"/>
    <col min="11778" max="11789" width="14" style="12" bestFit="1" customWidth="1"/>
    <col min="11790" max="11790" width="15" style="12" bestFit="1" customWidth="1"/>
    <col min="11791" max="11791" width="16" style="12" bestFit="1" customWidth="1"/>
    <col min="11792" max="12032" width="9.140625" style="12"/>
    <col min="12033" max="12033" width="23.28515625" style="12" customWidth="1"/>
    <col min="12034" max="12045" width="14" style="12" bestFit="1" customWidth="1"/>
    <col min="12046" max="12046" width="15" style="12" bestFit="1" customWidth="1"/>
    <col min="12047" max="12047" width="16" style="12" bestFit="1" customWidth="1"/>
    <col min="12048" max="12288" width="9.140625" style="12"/>
    <col min="12289" max="12289" width="23.28515625" style="12" customWidth="1"/>
    <col min="12290" max="12301" width="14" style="12" bestFit="1" customWidth="1"/>
    <col min="12302" max="12302" width="15" style="12" bestFit="1" customWidth="1"/>
    <col min="12303" max="12303" width="16" style="12" bestFit="1" customWidth="1"/>
    <col min="12304" max="12544" width="9.140625" style="12"/>
    <col min="12545" max="12545" width="23.28515625" style="12" customWidth="1"/>
    <col min="12546" max="12557" width="14" style="12" bestFit="1" customWidth="1"/>
    <col min="12558" max="12558" width="15" style="12" bestFit="1" customWidth="1"/>
    <col min="12559" max="12559" width="16" style="12" bestFit="1" customWidth="1"/>
    <col min="12560" max="12800" width="9.140625" style="12"/>
    <col min="12801" max="12801" width="23.28515625" style="12" customWidth="1"/>
    <col min="12802" max="12813" width="14" style="12" bestFit="1" customWidth="1"/>
    <col min="12814" max="12814" width="15" style="12" bestFit="1" customWidth="1"/>
    <col min="12815" max="12815" width="16" style="12" bestFit="1" customWidth="1"/>
    <col min="12816" max="13056" width="9.140625" style="12"/>
    <col min="13057" max="13057" width="23.28515625" style="12" customWidth="1"/>
    <col min="13058" max="13069" width="14" style="12" bestFit="1" customWidth="1"/>
    <col min="13070" max="13070" width="15" style="12" bestFit="1" customWidth="1"/>
    <col min="13071" max="13071" width="16" style="12" bestFit="1" customWidth="1"/>
    <col min="13072" max="13312" width="9.140625" style="12"/>
    <col min="13313" max="13313" width="23.28515625" style="12" customWidth="1"/>
    <col min="13314" max="13325" width="14" style="12" bestFit="1" customWidth="1"/>
    <col min="13326" max="13326" width="15" style="12" bestFit="1" customWidth="1"/>
    <col min="13327" max="13327" width="16" style="12" bestFit="1" customWidth="1"/>
    <col min="13328" max="13568" width="9.140625" style="12"/>
    <col min="13569" max="13569" width="23.28515625" style="12" customWidth="1"/>
    <col min="13570" max="13581" width="14" style="12" bestFit="1" customWidth="1"/>
    <col min="13582" max="13582" width="15" style="12" bestFit="1" customWidth="1"/>
    <col min="13583" max="13583" width="16" style="12" bestFit="1" customWidth="1"/>
    <col min="13584" max="13824" width="9.140625" style="12"/>
    <col min="13825" max="13825" width="23.28515625" style="12" customWidth="1"/>
    <col min="13826" max="13837" width="14" style="12" bestFit="1" customWidth="1"/>
    <col min="13838" max="13838" width="15" style="12" bestFit="1" customWidth="1"/>
    <col min="13839" max="13839" width="16" style="12" bestFit="1" customWidth="1"/>
    <col min="13840" max="14080" width="9.140625" style="12"/>
    <col min="14081" max="14081" width="23.28515625" style="12" customWidth="1"/>
    <col min="14082" max="14093" width="14" style="12" bestFit="1" customWidth="1"/>
    <col min="14094" max="14094" width="15" style="12" bestFit="1" customWidth="1"/>
    <col min="14095" max="14095" width="16" style="12" bestFit="1" customWidth="1"/>
    <col min="14096" max="14336" width="9.140625" style="12"/>
    <col min="14337" max="14337" width="23.28515625" style="12" customWidth="1"/>
    <col min="14338" max="14349" width="14" style="12" bestFit="1" customWidth="1"/>
    <col min="14350" max="14350" width="15" style="12" bestFit="1" customWidth="1"/>
    <col min="14351" max="14351" width="16" style="12" bestFit="1" customWidth="1"/>
    <col min="14352" max="14592" width="9.140625" style="12"/>
    <col min="14593" max="14593" width="23.28515625" style="12" customWidth="1"/>
    <col min="14594" max="14605" width="14" style="12" bestFit="1" customWidth="1"/>
    <col min="14606" max="14606" width="15" style="12" bestFit="1" customWidth="1"/>
    <col min="14607" max="14607" width="16" style="12" bestFit="1" customWidth="1"/>
    <col min="14608" max="14848" width="9.140625" style="12"/>
    <col min="14849" max="14849" width="23.28515625" style="12" customWidth="1"/>
    <col min="14850" max="14861" width="14" style="12" bestFit="1" customWidth="1"/>
    <col min="14862" max="14862" width="15" style="12" bestFit="1" customWidth="1"/>
    <col min="14863" max="14863" width="16" style="12" bestFit="1" customWidth="1"/>
    <col min="14864" max="15104" width="9.140625" style="12"/>
    <col min="15105" max="15105" width="23.28515625" style="12" customWidth="1"/>
    <col min="15106" max="15117" width="14" style="12" bestFit="1" customWidth="1"/>
    <col min="15118" max="15118" width="15" style="12" bestFit="1" customWidth="1"/>
    <col min="15119" max="15119" width="16" style="12" bestFit="1" customWidth="1"/>
    <col min="15120" max="15360" width="9.140625" style="12"/>
    <col min="15361" max="15361" width="23.28515625" style="12" customWidth="1"/>
    <col min="15362" max="15373" width="14" style="12" bestFit="1" customWidth="1"/>
    <col min="15374" max="15374" width="15" style="12" bestFit="1" customWidth="1"/>
    <col min="15375" max="15375" width="16" style="12" bestFit="1" customWidth="1"/>
    <col min="15376" max="15616" width="9.140625" style="12"/>
    <col min="15617" max="15617" width="23.28515625" style="12" customWidth="1"/>
    <col min="15618" max="15629" width="14" style="12" bestFit="1" customWidth="1"/>
    <col min="15630" max="15630" width="15" style="12" bestFit="1" customWidth="1"/>
    <col min="15631" max="15631" width="16" style="12" bestFit="1" customWidth="1"/>
    <col min="15632" max="15872" width="9.140625" style="12"/>
    <col min="15873" max="15873" width="23.28515625" style="12" customWidth="1"/>
    <col min="15874" max="15885" width="14" style="12" bestFit="1" customWidth="1"/>
    <col min="15886" max="15886" width="15" style="12" bestFit="1" customWidth="1"/>
    <col min="15887" max="15887" width="16" style="12" bestFit="1" customWidth="1"/>
    <col min="15888" max="16128" width="9.140625" style="12"/>
    <col min="16129" max="16129" width="23.28515625" style="12" customWidth="1"/>
    <col min="16130" max="16141" width="14" style="12" bestFit="1" customWidth="1"/>
    <col min="16142" max="16142" width="15" style="12" bestFit="1" customWidth="1"/>
    <col min="16143" max="16143" width="16" style="12" bestFit="1" customWidth="1"/>
    <col min="16144" max="16384" width="9.140625" style="12"/>
  </cols>
  <sheetData>
    <row r="2" spans="1:14" ht="20.25" x14ac:dyDescent="0.3">
      <c r="A2" s="16" t="s">
        <v>268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10637.21</v>
      </c>
      <c r="C6" s="2">
        <v>10790.84</v>
      </c>
      <c r="D6" s="2"/>
      <c r="E6" s="19"/>
      <c r="F6" s="2"/>
      <c r="G6" s="19"/>
      <c r="H6" s="2"/>
      <c r="I6" s="2"/>
      <c r="J6" s="19"/>
      <c r="K6" s="2"/>
      <c r="L6" s="2"/>
      <c r="M6" s="2"/>
      <c r="N6" s="19">
        <f>SUM(B6:M6)</f>
        <v>21428.05</v>
      </c>
    </row>
    <row r="7" spans="1:14" ht="14.25" x14ac:dyDescent="0.2">
      <c r="A7" s="18" t="s">
        <v>11</v>
      </c>
      <c r="B7" s="2">
        <v>4863.3999999999996</v>
      </c>
      <c r="C7" s="2">
        <v>4933.6499999999996</v>
      </c>
      <c r="D7" s="2"/>
      <c r="E7" s="19"/>
      <c r="F7" s="2"/>
      <c r="G7" s="19"/>
      <c r="H7" s="2"/>
      <c r="I7" s="2"/>
      <c r="J7" s="19"/>
      <c r="K7" s="2"/>
      <c r="L7" s="2"/>
      <c r="M7" s="2"/>
      <c r="N7" s="19">
        <f t="shared" ref="N7:N21" si="0">SUM(B7:M7)</f>
        <v>9797.0499999999993</v>
      </c>
    </row>
    <row r="8" spans="1:14" ht="14.25" x14ac:dyDescent="0.2">
      <c r="A8" s="18" t="s">
        <v>12</v>
      </c>
      <c r="B8" s="2">
        <v>426276.2699999999</v>
      </c>
      <c r="C8" s="2">
        <v>432433.15</v>
      </c>
      <c r="D8" s="2"/>
      <c r="E8" s="19"/>
      <c r="F8" s="2"/>
      <c r="G8" s="19"/>
      <c r="H8" s="2"/>
      <c r="I8" s="2"/>
      <c r="J8" s="19"/>
      <c r="K8" s="2"/>
      <c r="L8" s="2"/>
      <c r="M8" s="2"/>
      <c r="N8" s="19">
        <f t="shared" si="0"/>
        <v>858709.41999999993</v>
      </c>
    </row>
    <row r="9" spans="1:14" ht="14.25" x14ac:dyDescent="0.2">
      <c r="A9" s="18" t="s">
        <v>13</v>
      </c>
      <c r="B9" s="2">
        <v>9810.39</v>
      </c>
      <c r="C9" s="2">
        <v>9952.09</v>
      </c>
      <c r="D9" s="2"/>
      <c r="E9" s="19"/>
      <c r="F9" s="2"/>
      <c r="G9" s="19"/>
      <c r="H9" s="2"/>
      <c r="I9" s="2"/>
      <c r="J9" s="19"/>
      <c r="K9" s="2"/>
      <c r="L9" s="2"/>
      <c r="M9" s="2"/>
      <c r="N9" s="19">
        <f t="shared" si="0"/>
        <v>19762.48</v>
      </c>
    </row>
    <row r="10" spans="1:14" ht="14.25" x14ac:dyDescent="0.2">
      <c r="A10" s="18" t="s">
        <v>14</v>
      </c>
      <c r="B10" s="2">
        <v>10387.18</v>
      </c>
      <c r="C10" s="2">
        <v>10537.2</v>
      </c>
      <c r="D10" s="2"/>
      <c r="E10" s="19"/>
      <c r="F10" s="2"/>
      <c r="G10" s="19"/>
      <c r="H10" s="2"/>
      <c r="I10" s="2"/>
      <c r="J10" s="19"/>
      <c r="K10" s="2"/>
      <c r="L10" s="2"/>
      <c r="M10" s="2"/>
      <c r="N10" s="19">
        <f t="shared" si="0"/>
        <v>20924.38</v>
      </c>
    </row>
    <row r="11" spans="1:14" ht="14.25" x14ac:dyDescent="0.2">
      <c r="A11" s="18" t="s">
        <v>15</v>
      </c>
      <c r="B11" s="2">
        <v>192.62</v>
      </c>
      <c r="C11" s="2">
        <v>195.4</v>
      </c>
      <c r="D11" s="2"/>
      <c r="E11" s="19"/>
      <c r="F11" s="2"/>
      <c r="G11" s="19"/>
      <c r="H11" s="2"/>
      <c r="I11" s="2"/>
      <c r="J11" s="19"/>
      <c r="K11" s="2"/>
      <c r="L11" s="2"/>
      <c r="M11" s="2"/>
      <c r="N11" s="19">
        <f t="shared" si="0"/>
        <v>388.02</v>
      </c>
    </row>
    <row r="12" spans="1:14" ht="14.25" x14ac:dyDescent="0.2">
      <c r="A12" s="18" t="s">
        <v>16</v>
      </c>
      <c r="B12" s="2">
        <v>320.62</v>
      </c>
      <c r="C12" s="2">
        <v>325.25</v>
      </c>
      <c r="D12" s="2"/>
      <c r="E12" s="19"/>
      <c r="F12" s="2"/>
      <c r="G12" s="19"/>
      <c r="H12" s="2"/>
      <c r="I12" s="2"/>
      <c r="J12" s="19"/>
      <c r="K12" s="2"/>
      <c r="L12" s="2"/>
      <c r="M12" s="2"/>
      <c r="N12" s="19">
        <f t="shared" si="0"/>
        <v>645.87</v>
      </c>
    </row>
    <row r="13" spans="1:14" ht="14.25" x14ac:dyDescent="0.2">
      <c r="A13" s="18" t="s">
        <v>17</v>
      </c>
      <c r="B13" s="2">
        <v>3194.61</v>
      </c>
      <c r="C13" s="2">
        <v>3240.75</v>
      </c>
      <c r="D13" s="2"/>
      <c r="E13" s="19"/>
      <c r="F13" s="2"/>
      <c r="G13" s="19"/>
      <c r="H13" s="2"/>
      <c r="I13" s="2"/>
      <c r="J13" s="19"/>
      <c r="K13" s="2"/>
      <c r="L13" s="2"/>
      <c r="M13" s="2"/>
      <c r="N13" s="19">
        <f t="shared" si="0"/>
        <v>6435.3600000000006</v>
      </c>
    </row>
    <row r="14" spans="1:14" ht="14.25" x14ac:dyDescent="0.2">
      <c r="A14" s="18" t="s">
        <v>18</v>
      </c>
      <c r="B14" s="2">
        <v>1105.01</v>
      </c>
      <c r="C14" s="2">
        <v>1120.97</v>
      </c>
      <c r="D14" s="2"/>
      <c r="E14" s="19"/>
      <c r="F14" s="2"/>
      <c r="G14" s="19"/>
      <c r="H14" s="2"/>
      <c r="I14" s="2"/>
      <c r="J14" s="19"/>
      <c r="K14" s="2"/>
      <c r="L14" s="2"/>
      <c r="M14" s="2"/>
      <c r="N14" s="19">
        <f t="shared" si="0"/>
        <v>2225.98</v>
      </c>
    </row>
    <row r="15" spans="1:14" ht="14.25" x14ac:dyDescent="0.2">
      <c r="A15" s="18" t="s">
        <v>19</v>
      </c>
      <c r="B15" s="2">
        <v>867.98</v>
      </c>
      <c r="C15" s="2">
        <v>880.51</v>
      </c>
      <c r="D15" s="2"/>
      <c r="E15" s="19"/>
      <c r="F15" s="2"/>
      <c r="G15" s="19"/>
      <c r="H15" s="2"/>
      <c r="I15" s="2"/>
      <c r="J15" s="19"/>
      <c r="K15" s="2"/>
      <c r="L15" s="2"/>
      <c r="M15" s="2"/>
      <c r="N15" s="19">
        <f t="shared" si="0"/>
        <v>1748.49</v>
      </c>
    </row>
    <row r="16" spans="1:14" ht="14.25" x14ac:dyDescent="0.2">
      <c r="A16" s="18" t="s">
        <v>20</v>
      </c>
      <c r="B16" s="2">
        <v>11405.53</v>
      </c>
      <c r="C16" s="2">
        <v>11570.27</v>
      </c>
      <c r="D16" s="2"/>
      <c r="E16" s="19"/>
      <c r="F16" s="2"/>
      <c r="G16" s="19"/>
      <c r="H16" s="2"/>
      <c r="I16" s="2"/>
      <c r="J16" s="19"/>
      <c r="K16" s="2"/>
      <c r="L16" s="2"/>
      <c r="M16" s="2"/>
      <c r="N16" s="19">
        <f t="shared" si="0"/>
        <v>22975.800000000003</v>
      </c>
    </row>
    <row r="17" spans="1:15" ht="14.25" x14ac:dyDescent="0.2">
      <c r="A17" s="18" t="s">
        <v>21</v>
      </c>
      <c r="B17" s="2">
        <v>874.11</v>
      </c>
      <c r="C17" s="2">
        <v>886.74</v>
      </c>
      <c r="D17" s="2"/>
      <c r="E17" s="19"/>
      <c r="F17" s="2"/>
      <c r="G17" s="19"/>
      <c r="H17" s="2"/>
      <c r="I17" s="2"/>
      <c r="J17" s="19"/>
      <c r="K17" s="2"/>
      <c r="L17" s="2"/>
      <c r="M17" s="2"/>
      <c r="N17" s="19">
        <f t="shared" si="0"/>
        <v>1760.85</v>
      </c>
    </row>
    <row r="18" spans="1:15" ht="14.25" x14ac:dyDescent="0.2">
      <c r="A18" s="18" t="s">
        <v>22</v>
      </c>
      <c r="B18" s="2">
        <v>9473.7099999999991</v>
      </c>
      <c r="C18" s="2">
        <v>9610.5400000000009</v>
      </c>
      <c r="D18" s="2"/>
      <c r="E18" s="19"/>
      <c r="F18" s="2"/>
      <c r="G18" s="19"/>
      <c r="H18" s="2"/>
      <c r="I18" s="2"/>
      <c r="J18" s="19"/>
      <c r="K18" s="2"/>
      <c r="L18" s="2"/>
      <c r="M18" s="2"/>
      <c r="N18" s="19">
        <f t="shared" si="0"/>
        <v>19084.25</v>
      </c>
    </row>
    <row r="19" spans="1:15" ht="14.25" x14ac:dyDescent="0.2">
      <c r="A19" s="18" t="s">
        <v>23</v>
      </c>
      <c r="B19" s="2">
        <v>1347.46</v>
      </c>
      <c r="C19" s="2">
        <v>1366.92</v>
      </c>
      <c r="D19" s="2"/>
      <c r="E19" s="19"/>
      <c r="F19" s="2"/>
      <c r="G19" s="19"/>
      <c r="H19" s="2"/>
      <c r="I19" s="2"/>
      <c r="J19" s="19"/>
      <c r="K19" s="2"/>
      <c r="L19" s="2"/>
      <c r="M19" s="2"/>
      <c r="N19" s="19">
        <f t="shared" si="0"/>
        <v>2714.38</v>
      </c>
    </row>
    <row r="20" spans="1:15" ht="14.25" x14ac:dyDescent="0.2">
      <c r="A20" s="18" t="s">
        <v>24</v>
      </c>
      <c r="B20" s="2">
        <v>804.07</v>
      </c>
      <c r="C20" s="2">
        <v>815.68</v>
      </c>
      <c r="D20" s="2"/>
      <c r="E20" s="19"/>
      <c r="F20" s="2"/>
      <c r="G20" s="19"/>
      <c r="H20" s="2"/>
      <c r="I20" s="2"/>
      <c r="J20" s="19"/>
      <c r="K20" s="2"/>
      <c r="L20" s="2"/>
      <c r="M20" s="2"/>
      <c r="N20" s="19">
        <f t="shared" si="0"/>
        <v>1619.75</v>
      </c>
    </row>
    <row r="21" spans="1:15" ht="14.25" x14ac:dyDescent="0.2">
      <c r="A21" s="18" t="s">
        <v>25</v>
      </c>
      <c r="B21" s="2">
        <v>91844.86</v>
      </c>
      <c r="C21" s="2">
        <v>93171.41</v>
      </c>
      <c r="D21" s="19"/>
      <c r="E21" s="19"/>
      <c r="F21" s="2"/>
      <c r="G21" s="19"/>
      <c r="H21" s="2"/>
      <c r="I21" s="2"/>
      <c r="J21" s="19"/>
      <c r="K21" s="2"/>
      <c r="L21" s="2"/>
      <c r="M21" s="2"/>
      <c r="N21" s="19">
        <f t="shared" si="0"/>
        <v>185016.27000000002</v>
      </c>
    </row>
    <row r="22" spans="1:15" ht="14.25" x14ac:dyDescent="0.2">
      <c r="A22" s="18" t="s">
        <v>26</v>
      </c>
      <c r="B22" s="2">
        <v>1806.18</v>
      </c>
      <c r="C22" s="2">
        <v>1832.26</v>
      </c>
      <c r="D22" s="19"/>
      <c r="E22" s="19"/>
      <c r="F22" s="19"/>
      <c r="G22" s="19"/>
      <c r="H22" s="2"/>
      <c r="I22" s="19"/>
      <c r="J22" s="19"/>
      <c r="K22" s="2"/>
      <c r="L22" s="2"/>
      <c r="M22" s="2"/>
      <c r="N22" s="19">
        <f>SUM(B22:M22)</f>
        <v>3638.44</v>
      </c>
    </row>
    <row r="23" spans="1:15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5" ht="14.25" x14ac:dyDescent="0.2">
      <c r="A24" s="18" t="s">
        <v>9</v>
      </c>
      <c r="B24" s="22">
        <f>SUM(B6:B23)</f>
        <v>585211.21</v>
      </c>
      <c r="C24" s="22">
        <f t="shared" ref="C24:M24" si="1">SUM(C6:C23)</f>
        <v>593663.63</v>
      </c>
      <c r="D24" s="22">
        <f t="shared" si="1"/>
        <v>0</v>
      </c>
      <c r="E24" s="29">
        <f t="shared" si="1"/>
        <v>0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1178874.8399999999</v>
      </c>
      <c r="O24" s="1"/>
    </row>
    <row r="25" spans="1:15" ht="14.25" x14ac:dyDescent="0.2">
      <c r="A25" s="18"/>
      <c r="B25" s="30"/>
      <c r="C25" s="30"/>
      <c r="D25" s="30"/>
      <c r="E25" s="30"/>
      <c r="F25" s="30"/>
      <c r="G25" s="30"/>
      <c r="H25" s="30"/>
      <c r="I25" s="30" t="s">
        <v>259</v>
      </c>
      <c r="J25" s="30" t="s">
        <v>259</v>
      </c>
      <c r="K25" s="30" t="s">
        <v>259</v>
      </c>
      <c r="L25" s="30"/>
      <c r="M25" s="30"/>
      <c r="N25" s="19"/>
    </row>
    <row r="26" spans="1:15" ht="14.25" x14ac:dyDescent="0.2">
      <c r="A26" s="18" t="s">
        <v>45</v>
      </c>
      <c r="B26" s="2">
        <v>33189.629999999997</v>
      </c>
      <c r="C26" s="2">
        <v>33189.67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19">
        <f>SUM(B26:M26)</f>
        <v>66379.299999999988</v>
      </c>
      <c r="O26" s="1"/>
    </row>
    <row r="27" spans="1:15" ht="14.25" x14ac:dyDescent="0.2">
      <c r="A27" s="18" t="s">
        <v>46</v>
      </c>
      <c r="B27" s="2">
        <v>0</v>
      </c>
      <c r="C27" s="2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19">
        <f>SUM(B27:M27)</f>
        <v>0</v>
      </c>
    </row>
    <row r="28" spans="1:15" ht="14.25" x14ac:dyDescent="0.2">
      <c r="A28" s="18"/>
      <c r="B28" s="2"/>
      <c r="C28" s="2"/>
      <c r="D28" s="2"/>
      <c r="E28" s="2"/>
      <c r="F28" s="2"/>
      <c r="G28" s="18"/>
      <c r="H28" s="2"/>
      <c r="I28" s="2"/>
      <c r="J28" s="18"/>
      <c r="K28" s="2"/>
      <c r="L28" s="2"/>
      <c r="M28" s="2"/>
      <c r="N28" s="19"/>
    </row>
    <row r="29" spans="1:15" ht="14.25" x14ac:dyDescent="0.2">
      <c r="A29" s="18" t="s">
        <v>47</v>
      </c>
      <c r="B29" s="2">
        <v>9948590.5399999991</v>
      </c>
      <c r="C29" s="2">
        <v>10092281.699999999</v>
      </c>
      <c r="D29" s="2"/>
      <c r="E29" s="2"/>
      <c r="F29" s="31"/>
      <c r="G29" s="2"/>
      <c r="H29" s="2"/>
      <c r="I29" s="2"/>
      <c r="J29" s="2"/>
      <c r="K29" s="2"/>
      <c r="L29" s="2"/>
      <c r="M29" s="2"/>
      <c r="N29" s="19">
        <f>SUM(B29:M29)</f>
        <v>20040872.239999998</v>
      </c>
      <c r="O29" s="1"/>
    </row>
    <row r="30" spans="1:15" ht="14.25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5" ht="15" thickBot="1" x14ac:dyDescent="0.25">
      <c r="A31" s="18" t="s">
        <v>48</v>
      </c>
      <c r="B31" s="32">
        <f>SUM(B24:B29)</f>
        <v>10566991.379999999</v>
      </c>
      <c r="C31" s="32">
        <f>SUM(C24:C29)</f>
        <v>10719135</v>
      </c>
      <c r="D31" s="32">
        <f>SUM(D24:D29)</f>
        <v>0</v>
      </c>
      <c r="E31" s="32">
        <f t="shared" ref="E31:M31" si="2">SUM(E24:E29)</f>
        <v>0</v>
      </c>
      <c r="F31" s="32">
        <f t="shared" si="2"/>
        <v>0</v>
      </c>
      <c r="G31" s="32">
        <f t="shared" si="2"/>
        <v>0</v>
      </c>
      <c r="H31" s="32">
        <f t="shared" si="2"/>
        <v>0</v>
      </c>
      <c r="I31" s="32">
        <f t="shared" si="2"/>
        <v>0</v>
      </c>
      <c r="J31" s="32">
        <f t="shared" si="2"/>
        <v>0</v>
      </c>
      <c r="K31" s="32">
        <f t="shared" si="2"/>
        <v>0</v>
      </c>
      <c r="L31" s="32">
        <f t="shared" si="2"/>
        <v>0</v>
      </c>
      <c r="M31" s="32">
        <f t="shared" si="2"/>
        <v>0</v>
      </c>
      <c r="N31" s="32">
        <f>SUM(N24:N29)</f>
        <v>21286126.379999999</v>
      </c>
      <c r="O31" s="24"/>
    </row>
    <row r="32" spans="1:15" ht="15" thickTop="1" x14ac:dyDescent="0.2">
      <c r="A32" s="18"/>
      <c r="B32" s="24"/>
      <c r="C32" s="2"/>
      <c r="D32" s="2"/>
      <c r="E32" s="2"/>
      <c r="F32" s="2"/>
      <c r="G32" s="2"/>
      <c r="H32" s="2"/>
      <c r="I32" s="2"/>
      <c r="J32" s="2"/>
      <c r="K32" s="2"/>
      <c r="L32" s="18"/>
      <c r="M32" s="2"/>
      <c r="N32" s="18"/>
      <c r="O32" s="1"/>
    </row>
    <row r="33" spans="1:15" ht="14.25" x14ac:dyDescent="0.2">
      <c r="A33" s="18" t="s">
        <v>256</v>
      </c>
      <c r="B33" s="2">
        <v>0</v>
      </c>
      <c r="C33" s="2">
        <v>26873.5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19">
        <f>SUM(B33:M33)</f>
        <v>26873.5</v>
      </c>
      <c r="O33" s="25">
        <f>N33+N34</f>
        <v>59970.5</v>
      </c>
    </row>
    <row r="34" spans="1:15" ht="14.25" x14ac:dyDescent="0.2">
      <c r="A34" s="18" t="s">
        <v>257</v>
      </c>
      <c r="B34" s="2">
        <v>272</v>
      </c>
      <c r="C34" s="2">
        <v>32825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19">
        <f>SUM(B34:M34)</f>
        <v>33097</v>
      </c>
      <c r="O34" s="1"/>
    </row>
    <row r="35" spans="1:15" ht="14.25" x14ac:dyDescent="0.2">
      <c r="A35" s="18" t="s">
        <v>49</v>
      </c>
      <c r="B35" s="2">
        <f>12055-0</f>
        <v>12055</v>
      </c>
      <c r="C35" s="2">
        <v>9032.2540000000008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19">
        <f>SUM(B35:M35)</f>
        <v>21087.254000000001</v>
      </c>
      <c r="O35" s="14"/>
    </row>
    <row r="36" spans="1:15" ht="14.25" x14ac:dyDescent="0.2">
      <c r="A36" s="18" t="s">
        <v>50</v>
      </c>
      <c r="B36" s="2">
        <v>2973302.63</v>
      </c>
      <c r="C36" s="2">
        <f>2642629.62-30.93</f>
        <v>2642598.69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19">
        <f>SUM(B36:M36)</f>
        <v>5615901.3200000003</v>
      </c>
      <c r="O36" s="1"/>
    </row>
    <row r="37" spans="1:15" ht="14.25" x14ac:dyDescent="0.2">
      <c r="A37" s="18" t="s">
        <v>51</v>
      </c>
      <c r="B37" s="33">
        <v>5885250</v>
      </c>
      <c r="C37" s="33">
        <v>5970000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>
        <f>SUM(B37:M37)</f>
        <v>11855250</v>
      </c>
    </row>
    <row r="39" spans="1:15" ht="14.25" x14ac:dyDescent="0.2">
      <c r="I39" s="24"/>
      <c r="J39" s="24"/>
    </row>
    <row r="40" spans="1:15" x14ac:dyDescent="0.2">
      <c r="J40" s="1"/>
      <c r="N40" s="14"/>
    </row>
    <row r="43" spans="1:15" x14ac:dyDescent="0.2">
      <c r="N43" s="1"/>
    </row>
    <row r="44" spans="1:15" ht="14.25" x14ac:dyDescent="0.2">
      <c r="B44" s="27"/>
    </row>
    <row r="45" spans="1:15" x14ac:dyDescent="0.2">
      <c r="B45" s="1"/>
    </row>
    <row r="96" spans="13:13" x14ac:dyDescent="0.2">
      <c r="M96" s="28"/>
    </row>
  </sheetData>
  <printOptions horizontalCentered="1"/>
  <pageMargins left="0" right="0" top="0.5" bottom="0.5" header="0.5" footer="0.5"/>
  <pageSetup paperSize="5" scale="6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51"/>
  <sheetViews>
    <sheetView topLeftCell="A16" zoomScaleNormal="100" workbookViewId="0">
      <selection activeCell="F35" sqref="F35"/>
    </sheetView>
  </sheetViews>
  <sheetFormatPr defaultRowHeight="12.75" x14ac:dyDescent="0.2"/>
  <cols>
    <col min="1" max="1" width="24.7109375" style="12" customWidth="1"/>
    <col min="2" max="2" width="15.7109375" style="12" bestFit="1" customWidth="1"/>
    <col min="3" max="13" width="15" style="12" bestFit="1" customWidth="1"/>
    <col min="14" max="14" width="16.140625" style="12" bestFit="1" customWidth="1"/>
    <col min="15" max="256" width="9.140625" style="12"/>
    <col min="257" max="257" width="24.7109375" style="12" customWidth="1"/>
    <col min="258" max="259" width="12.85546875" style="12" customWidth="1"/>
    <col min="260" max="263" width="12.85546875" style="12" bestFit="1" customWidth="1"/>
    <col min="264" max="264" width="14" style="12" bestFit="1" customWidth="1"/>
    <col min="265" max="269" width="12.85546875" style="12" bestFit="1" customWidth="1"/>
    <col min="270" max="270" width="14.42578125" style="12" bestFit="1" customWidth="1"/>
    <col min="271" max="512" width="9.140625" style="12"/>
    <col min="513" max="513" width="24.7109375" style="12" customWidth="1"/>
    <col min="514" max="515" width="12.85546875" style="12" customWidth="1"/>
    <col min="516" max="519" width="12.85546875" style="12" bestFit="1" customWidth="1"/>
    <col min="520" max="520" width="14" style="12" bestFit="1" customWidth="1"/>
    <col min="521" max="525" width="12.85546875" style="12" bestFit="1" customWidth="1"/>
    <col min="526" max="526" width="14.42578125" style="12" bestFit="1" customWidth="1"/>
    <col min="527" max="768" width="9.140625" style="12"/>
    <col min="769" max="769" width="24.7109375" style="12" customWidth="1"/>
    <col min="770" max="771" width="12.85546875" style="12" customWidth="1"/>
    <col min="772" max="775" width="12.85546875" style="12" bestFit="1" customWidth="1"/>
    <col min="776" max="776" width="14" style="12" bestFit="1" customWidth="1"/>
    <col min="777" max="781" width="12.85546875" style="12" bestFit="1" customWidth="1"/>
    <col min="782" max="782" width="14.42578125" style="12" bestFit="1" customWidth="1"/>
    <col min="783" max="1024" width="9.140625" style="12"/>
    <col min="1025" max="1025" width="24.7109375" style="12" customWidth="1"/>
    <col min="1026" max="1027" width="12.85546875" style="12" customWidth="1"/>
    <col min="1028" max="1031" width="12.85546875" style="12" bestFit="1" customWidth="1"/>
    <col min="1032" max="1032" width="14" style="12" bestFit="1" customWidth="1"/>
    <col min="1033" max="1037" width="12.85546875" style="12" bestFit="1" customWidth="1"/>
    <col min="1038" max="1038" width="14.42578125" style="12" bestFit="1" customWidth="1"/>
    <col min="1039" max="1280" width="9.140625" style="12"/>
    <col min="1281" max="1281" width="24.7109375" style="12" customWidth="1"/>
    <col min="1282" max="1283" width="12.85546875" style="12" customWidth="1"/>
    <col min="1284" max="1287" width="12.85546875" style="12" bestFit="1" customWidth="1"/>
    <col min="1288" max="1288" width="14" style="12" bestFit="1" customWidth="1"/>
    <col min="1289" max="1293" width="12.85546875" style="12" bestFit="1" customWidth="1"/>
    <col min="1294" max="1294" width="14.42578125" style="12" bestFit="1" customWidth="1"/>
    <col min="1295" max="1536" width="9.140625" style="12"/>
    <col min="1537" max="1537" width="24.7109375" style="12" customWidth="1"/>
    <col min="1538" max="1539" width="12.85546875" style="12" customWidth="1"/>
    <col min="1540" max="1543" width="12.85546875" style="12" bestFit="1" customWidth="1"/>
    <col min="1544" max="1544" width="14" style="12" bestFit="1" customWidth="1"/>
    <col min="1545" max="1549" width="12.85546875" style="12" bestFit="1" customWidth="1"/>
    <col min="1550" max="1550" width="14.42578125" style="12" bestFit="1" customWidth="1"/>
    <col min="1551" max="1792" width="9.140625" style="12"/>
    <col min="1793" max="1793" width="24.7109375" style="12" customWidth="1"/>
    <col min="1794" max="1795" width="12.85546875" style="12" customWidth="1"/>
    <col min="1796" max="1799" width="12.85546875" style="12" bestFit="1" customWidth="1"/>
    <col min="1800" max="1800" width="14" style="12" bestFit="1" customWidth="1"/>
    <col min="1801" max="1805" width="12.85546875" style="12" bestFit="1" customWidth="1"/>
    <col min="1806" max="1806" width="14.42578125" style="12" bestFit="1" customWidth="1"/>
    <col min="1807" max="2048" width="9.140625" style="12"/>
    <col min="2049" max="2049" width="24.7109375" style="12" customWidth="1"/>
    <col min="2050" max="2051" width="12.85546875" style="12" customWidth="1"/>
    <col min="2052" max="2055" width="12.85546875" style="12" bestFit="1" customWidth="1"/>
    <col min="2056" max="2056" width="14" style="12" bestFit="1" customWidth="1"/>
    <col min="2057" max="2061" width="12.85546875" style="12" bestFit="1" customWidth="1"/>
    <col min="2062" max="2062" width="14.42578125" style="12" bestFit="1" customWidth="1"/>
    <col min="2063" max="2304" width="9.140625" style="12"/>
    <col min="2305" max="2305" width="24.7109375" style="12" customWidth="1"/>
    <col min="2306" max="2307" width="12.85546875" style="12" customWidth="1"/>
    <col min="2308" max="2311" width="12.85546875" style="12" bestFit="1" customWidth="1"/>
    <col min="2312" max="2312" width="14" style="12" bestFit="1" customWidth="1"/>
    <col min="2313" max="2317" width="12.85546875" style="12" bestFit="1" customWidth="1"/>
    <col min="2318" max="2318" width="14.42578125" style="12" bestFit="1" customWidth="1"/>
    <col min="2319" max="2560" width="9.140625" style="12"/>
    <col min="2561" max="2561" width="24.7109375" style="12" customWidth="1"/>
    <col min="2562" max="2563" width="12.85546875" style="12" customWidth="1"/>
    <col min="2564" max="2567" width="12.85546875" style="12" bestFit="1" customWidth="1"/>
    <col min="2568" max="2568" width="14" style="12" bestFit="1" customWidth="1"/>
    <col min="2569" max="2573" width="12.85546875" style="12" bestFit="1" customWidth="1"/>
    <col min="2574" max="2574" width="14.42578125" style="12" bestFit="1" customWidth="1"/>
    <col min="2575" max="2816" width="9.140625" style="12"/>
    <col min="2817" max="2817" width="24.7109375" style="12" customWidth="1"/>
    <col min="2818" max="2819" width="12.85546875" style="12" customWidth="1"/>
    <col min="2820" max="2823" width="12.85546875" style="12" bestFit="1" customWidth="1"/>
    <col min="2824" max="2824" width="14" style="12" bestFit="1" customWidth="1"/>
    <col min="2825" max="2829" width="12.85546875" style="12" bestFit="1" customWidth="1"/>
    <col min="2830" max="2830" width="14.42578125" style="12" bestFit="1" customWidth="1"/>
    <col min="2831" max="3072" width="9.140625" style="12"/>
    <col min="3073" max="3073" width="24.7109375" style="12" customWidth="1"/>
    <col min="3074" max="3075" width="12.85546875" style="12" customWidth="1"/>
    <col min="3076" max="3079" width="12.85546875" style="12" bestFit="1" customWidth="1"/>
    <col min="3080" max="3080" width="14" style="12" bestFit="1" customWidth="1"/>
    <col min="3081" max="3085" width="12.85546875" style="12" bestFit="1" customWidth="1"/>
    <col min="3086" max="3086" width="14.42578125" style="12" bestFit="1" customWidth="1"/>
    <col min="3087" max="3328" width="9.140625" style="12"/>
    <col min="3329" max="3329" width="24.7109375" style="12" customWidth="1"/>
    <col min="3330" max="3331" width="12.85546875" style="12" customWidth="1"/>
    <col min="3332" max="3335" width="12.85546875" style="12" bestFit="1" customWidth="1"/>
    <col min="3336" max="3336" width="14" style="12" bestFit="1" customWidth="1"/>
    <col min="3337" max="3341" width="12.85546875" style="12" bestFit="1" customWidth="1"/>
    <col min="3342" max="3342" width="14.42578125" style="12" bestFit="1" customWidth="1"/>
    <col min="3343" max="3584" width="9.140625" style="12"/>
    <col min="3585" max="3585" width="24.7109375" style="12" customWidth="1"/>
    <col min="3586" max="3587" width="12.85546875" style="12" customWidth="1"/>
    <col min="3588" max="3591" width="12.85546875" style="12" bestFit="1" customWidth="1"/>
    <col min="3592" max="3592" width="14" style="12" bestFit="1" customWidth="1"/>
    <col min="3593" max="3597" width="12.85546875" style="12" bestFit="1" customWidth="1"/>
    <col min="3598" max="3598" width="14.42578125" style="12" bestFit="1" customWidth="1"/>
    <col min="3599" max="3840" width="9.140625" style="12"/>
    <col min="3841" max="3841" width="24.7109375" style="12" customWidth="1"/>
    <col min="3842" max="3843" width="12.85546875" style="12" customWidth="1"/>
    <col min="3844" max="3847" width="12.85546875" style="12" bestFit="1" customWidth="1"/>
    <col min="3848" max="3848" width="14" style="12" bestFit="1" customWidth="1"/>
    <col min="3849" max="3853" width="12.85546875" style="12" bestFit="1" customWidth="1"/>
    <col min="3854" max="3854" width="14.42578125" style="12" bestFit="1" customWidth="1"/>
    <col min="3855" max="4096" width="9.140625" style="12"/>
    <col min="4097" max="4097" width="24.7109375" style="12" customWidth="1"/>
    <col min="4098" max="4099" width="12.85546875" style="12" customWidth="1"/>
    <col min="4100" max="4103" width="12.85546875" style="12" bestFit="1" customWidth="1"/>
    <col min="4104" max="4104" width="14" style="12" bestFit="1" customWidth="1"/>
    <col min="4105" max="4109" width="12.85546875" style="12" bestFit="1" customWidth="1"/>
    <col min="4110" max="4110" width="14.42578125" style="12" bestFit="1" customWidth="1"/>
    <col min="4111" max="4352" width="9.140625" style="12"/>
    <col min="4353" max="4353" width="24.7109375" style="12" customWidth="1"/>
    <col min="4354" max="4355" width="12.85546875" style="12" customWidth="1"/>
    <col min="4356" max="4359" width="12.85546875" style="12" bestFit="1" customWidth="1"/>
    <col min="4360" max="4360" width="14" style="12" bestFit="1" customWidth="1"/>
    <col min="4361" max="4365" width="12.85546875" style="12" bestFit="1" customWidth="1"/>
    <col min="4366" max="4366" width="14.42578125" style="12" bestFit="1" customWidth="1"/>
    <col min="4367" max="4608" width="9.140625" style="12"/>
    <col min="4609" max="4609" width="24.7109375" style="12" customWidth="1"/>
    <col min="4610" max="4611" width="12.85546875" style="12" customWidth="1"/>
    <col min="4612" max="4615" width="12.85546875" style="12" bestFit="1" customWidth="1"/>
    <col min="4616" max="4616" width="14" style="12" bestFit="1" customWidth="1"/>
    <col min="4617" max="4621" width="12.85546875" style="12" bestFit="1" customWidth="1"/>
    <col min="4622" max="4622" width="14.42578125" style="12" bestFit="1" customWidth="1"/>
    <col min="4623" max="4864" width="9.140625" style="12"/>
    <col min="4865" max="4865" width="24.7109375" style="12" customWidth="1"/>
    <col min="4866" max="4867" width="12.85546875" style="12" customWidth="1"/>
    <col min="4868" max="4871" width="12.85546875" style="12" bestFit="1" customWidth="1"/>
    <col min="4872" max="4872" width="14" style="12" bestFit="1" customWidth="1"/>
    <col min="4873" max="4877" width="12.85546875" style="12" bestFit="1" customWidth="1"/>
    <col min="4878" max="4878" width="14.42578125" style="12" bestFit="1" customWidth="1"/>
    <col min="4879" max="5120" width="9.140625" style="12"/>
    <col min="5121" max="5121" width="24.7109375" style="12" customWidth="1"/>
    <col min="5122" max="5123" width="12.85546875" style="12" customWidth="1"/>
    <col min="5124" max="5127" width="12.85546875" style="12" bestFit="1" customWidth="1"/>
    <col min="5128" max="5128" width="14" style="12" bestFit="1" customWidth="1"/>
    <col min="5129" max="5133" width="12.85546875" style="12" bestFit="1" customWidth="1"/>
    <col min="5134" max="5134" width="14.42578125" style="12" bestFit="1" customWidth="1"/>
    <col min="5135" max="5376" width="9.140625" style="12"/>
    <col min="5377" max="5377" width="24.7109375" style="12" customWidth="1"/>
    <col min="5378" max="5379" width="12.85546875" style="12" customWidth="1"/>
    <col min="5380" max="5383" width="12.85546875" style="12" bestFit="1" customWidth="1"/>
    <col min="5384" max="5384" width="14" style="12" bestFit="1" customWidth="1"/>
    <col min="5385" max="5389" width="12.85546875" style="12" bestFit="1" customWidth="1"/>
    <col min="5390" max="5390" width="14.42578125" style="12" bestFit="1" customWidth="1"/>
    <col min="5391" max="5632" width="9.140625" style="12"/>
    <col min="5633" max="5633" width="24.7109375" style="12" customWidth="1"/>
    <col min="5634" max="5635" width="12.85546875" style="12" customWidth="1"/>
    <col min="5636" max="5639" width="12.85546875" style="12" bestFit="1" customWidth="1"/>
    <col min="5640" max="5640" width="14" style="12" bestFit="1" customWidth="1"/>
    <col min="5641" max="5645" width="12.85546875" style="12" bestFit="1" customWidth="1"/>
    <col min="5646" max="5646" width="14.42578125" style="12" bestFit="1" customWidth="1"/>
    <col min="5647" max="5888" width="9.140625" style="12"/>
    <col min="5889" max="5889" width="24.7109375" style="12" customWidth="1"/>
    <col min="5890" max="5891" width="12.85546875" style="12" customWidth="1"/>
    <col min="5892" max="5895" width="12.85546875" style="12" bestFit="1" customWidth="1"/>
    <col min="5896" max="5896" width="14" style="12" bestFit="1" customWidth="1"/>
    <col min="5897" max="5901" width="12.85546875" style="12" bestFit="1" customWidth="1"/>
    <col min="5902" max="5902" width="14.42578125" style="12" bestFit="1" customWidth="1"/>
    <col min="5903" max="6144" width="9.140625" style="12"/>
    <col min="6145" max="6145" width="24.7109375" style="12" customWidth="1"/>
    <col min="6146" max="6147" width="12.85546875" style="12" customWidth="1"/>
    <col min="6148" max="6151" width="12.85546875" style="12" bestFit="1" customWidth="1"/>
    <col min="6152" max="6152" width="14" style="12" bestFit="1" customWidth="1"/>
    <col min="6153" max="6157" width="12.85546875" style="12" bestFit="1" customWidth="1"/>
    <col min="6158" max="6158" width="14.42578125" style="12" bestFit="1" customWidth="1"/>
    <col min="6159" max="6400" width="9.140625" style="12"/>
    <col min="6401" max="6401" width="24.7109375" style="12" customWidth="1"/>
    <col min="6402" max="6403" width="12.85546875" style="12" customWidth="1"/>
    <col min="6404" max="6407" width="12.85546875" style="12" bestFit="1" customWidth="1"/>
    <col min="6408" max="6408" width="14" style="12" bestFit="1" customWidth="1"/>
    <col min="6409" max="6413" width="12.85546875" style="12" bestFit="1" customWidth="1"/>
    <col min="6414" max="6414" width="14.42578125" style="12" bestFit="1" customWidth="1"/>
    <col min="6415" max="6656" width="9.140625" style="12"/>
    <col min="6657" max="6657" width="24.7109375" style="12" customWidth="1"/>
    <col min="6658" max="6659" width="12.85546875" style="12" customWidth="1"/>
    <col min="6660" max="6663" width="12.85546875" style="12" bestFit="1" customWidth="1"/>
    <col min="6664" max="6664" width="14" style="12" bestFit="1" customWidth="1"/>
    <col min="6665" max="6669" width="12.85546875" style="12" bestFit="1" customWidth="1"/>
    <col min="6670" max="6670" width="14.42578125" style="12" bestFit="1" customWidth="1"/>
    <col min="6671" max="6912" width="9.140625" style="12"/>
    <col min="6913" max="6913" width="24.7109375" style="12" customWidth="1"/>
    <col min="6914" max="6915" width="12.85546875" style="12" customWidth="1"/>
    <col min="6916" max="6919" width="12.85546875" style="12" bestFit="1" customWidth="1"/>
    <col min="6920" max="6920" width="14" style="12" bestFit="1" customWidth="1"/>
    <col min="6921" max="6925" width="12.85546875" style="12" bestFit="1" customWidth="1"/>
    <col min="6926" max="6926" width="14.42578125" style="12" bestFit="1" customWidth="1"/>
    <col min="6927" max="7168" width="9.140625" style="12"/>
    <col min="7169" max="7169" width="24.7109375" style="12" customWidth="1"/>
    <col min="7170" max="7171" width="12.85546875" style="12" customWidth="1"/>
    <col min="7172" max="7175" width="12.85546875" style="12" bestFit="1" customWidth="1"/>
    <col min="7176" max="7176" width="14" style="12" bestFit="1" customWidth="1"/>
    <col min="7177" max="7181" width="12.85546875" style="12" bestFit="1" customWidth="1"/>
    <col min="7182" max="7182" width="14.42578125" style="12" bestFit="1" customWidth="1"/>
    <col min="7183" max="7424" width="9.140625" style="12"/>
    <col min="7425" max="7425" width="24.7109375" style="12" customWidth="1"/>
    <col min="7426" max="7427" width="12.85546875" style="12" customWidth="1"/>
    <col min="7428" max="7431" width="12.85546875" style="12" bestFit="1" customWidth="1"/>
    <col min="7432" max="7432" width="14" style="12" bestFit="1" customWidth="1"/>
    <col min="7433" max="7437" width="12.85546875" style="12" bestFit="1" customWidth="1"/>
    <col min="7438" max="7438" width="14.42578125" style="12" bestFit="1" customWidth="1"/>
    <col min="7439" max="7680" width="9.140625" style="12"/>
    <col min="7681" max="7681" width="24.7109375" style="12" customWidth="1"/>
    <col min="7682" max="7683" width="12.85546875" style="12" customWidth="1"/>
    <col min="7684" max="7687" width="12.85546875" style="12" bestFit="1" customWidth="1"/>
    <col min="7688" max="7688" width="14" style="12" bestFit="1" customWidth="1"/>
    <col min="7689" max="7693" width="12.85546875" style="12" bestFit="1" customWidth="1"/>
    <col min="7694" max="7694" width="14.42578125" style="12" bestFit="1" customWidth="1"/>
    <col min="7695" max="7936" width="9.140625" style="12"/>
    <col min="7937" max="7937" width="24.7109375" style="12" customWidth="1"/>
    <col min="7938" max="7939" width="12.85546875" style="12" customWidth="1"/>
    <col min="7940" max="7943" width="12.85546875" style="12" bestFit="1" customWidth="1"/>
    <col min="7944" max="7944" width="14" style="12" bestFit="1" customWidth="1"/>
    <col min="7945" max="7949" width="12.85546875" style="12" bestFit="1" customWidth="1"/>
    <col min="7950" max="7950" width="14.42578125" style="12" bestFit="1" customWidth="1"/>
    <col min="7951" max="8192" width="9.140625" style="12"/>
    <col min="8193" max="8193" width="24.7109375" style="12" customWidth="1"/>
    <col min="8194" max="8195" width="12.85546875" style="12" customWidth="1"/>
    <col min="8196" max="8199" width="12.85546875" style="12" bestFit="1" customWidth="1"/>
    <col min="8200" max="8200" width="14" style="12" bestFit="1" customWidth="1"/>
    <col min="8201" max="8205" width="12.85546875" style="12" bestFit="1" customWidth="1"/>
    <col min="8206" max="8206" width="14.42578125" style="12" bestFit="1" customWidth="1"/>
    <col min="8207" max="8448" width="9.140625" style="12"/>
    <col min="8449" max="8449" width="24.7109375" style="12" customWidth="1"/>
    <col min="8450" max="8451" width="12.85546875" style="12" customWidth="1"/>
    <col min="8452" max="8455" width="12.85546875" style="12" bestFit="1" customWidth="1"/>
    <col min="8456" max="8456" width="14" style="12" bestFit="1" customWidth="1"/>
    <col min="8457" max="8461" width="12.85546875" style="12" bestFit="1" customWidth="1"/>
    <col min="8462" max="8462" width="14.42578125" style="12" bestFit="1" customWidth="1"/>
    <col min="8463" max="8704" width="9.140625" style="12"/>
    <col min="8705" max="8705" width="24.7109375" style="12" customWidth="1"/>
    <col min="8706" max="8707" width="12.85546875" style="12" customWidth="1"/>
    <col min="8708" max="8711" width="12.85546875" style="12" bestFit="1" customWidth="1"/>
    <col min="8712" max="8712" width="14" style="12" bestFit="1" customWidth="1"/>
    <col min="8713" max="8717" width="12.85546875" style="12" bestFit="1" customWidth="1"/>
    <col min="8718" max="8718" width="14.42578125" style="12" bestFit="1" customWidth="1"/>
    <col min="8719" max="8960" width="9.140625" style="12"/>
    <col min="8961" max="8961" width="24.7109375" style="12" customWidth="1"/>
    <col min="8962" max="8963" width="12.85546875" style="12" customWidth="1"/>
    <col min="8964" max="8967" width="12.85546875" style="12" bestFit="1" customWidth="1"/>
    <col min="8968" max="8968" width="14" style="12" bestFit="1" customWidth="1"/>
    <col min="8969" max="8973" width="12.85546875" style="12" bestFit="1" customWidth="1"/>
    <col min="8974" max="8974" width="14.42578125" style="12" bestFit="1" customWidth="1"/>
    <col min="8975" max="9216" width="9.140625" style="12"/>
    <col min="9217" max="9217" width="24.7109375" style="12" customWidth="1"/>
    <col min="9218" max="9219" width="12.85546875" style="12" customWidth="1"/>
    <col min="9220" max="9223" width="12.85546875" style="12" bestFit="1" customWidth="1"/>
    <col min="9224" max="9224" width="14" style="12" bestFit="1" customWidth="1"/>
    <col min="9225" max="9229" width="12.85546875" style="12" bestFit="1" customWidth="1"/>
    <col min="9230" max="9230" width="14.42578125" style="12" bestFit="1" customWidth="1"/>
    <col min="9231" max="9472" width="9.140625" style="12"/>
    <col min="9473" max="9473" width="24.7109375" style="12" customWidth="1"/>
    <col min="9474" max="9475" width="12.85546875" style="12" customWidth="1"/>
    <col min="9476" max="9479" width="12.85546875" style="12" bestFit="1" customWidth="1"/>
    <col min="9480" max="9480" width="14" style="12" bestFit="1" customWidth="1"/>
    <col min="9481" max="9485" width="12.85546875" style="12" bestFit="1" customWidth="1"/>
    <col min="9486" max="9486" width="14.42578125" style="12" bestFit="1" customWidth="1"/>
    <col min="9487" max="9728" width="9.140625" style="12"/>
    <col min="9729" max="9729" width="24.7109375" style="12" customWidth="1"/>
    <col min="9730" max="9731" width="12.85546875" style="12" customWidth="1"/>
    <col min="9732" max="9735" width="12.85546875" style="12" bestFit="1" customWidth="1"/>
    <col min="9736" max="9736" width="14" style="12" bestFit="1" customWidth="1"/>
    <col min="9737" max="9741" width="12.85546875" style="12" bestFit="1" customWidth="1"/>
    <col min="9742" max="9742" width="14.42578125" style="12" bestFit="1" customWidth="1"/>
    <col min="9743" max="9984" width="9.140625" style="12"/>
    <col min="9985" max="9985" width="24.7109375" style="12" customWidth="1"/>
    <col min="9986" max="9987" width="12.85546875" style="12" customWidth="1"/>
    <col min="9988" max="9991" width="12.85546875" style="12" bestFit="1" customWidth="1"/>
    <col min="9992" max="9992" width="14" style="12" bestFit="1" customWidth="1"/>
    <col min="9993" max="9997" width="12.85546875" style="12" bestFit="1" customWidth="1"/>
    <col min="9998" max="9998" width="14.42578125" style="12" bestFit="1" customWidth="1"/>
    <col min="9999" max="10240" width="9.140625" style="12"/>
    <col min="10241" max="10241" width="24.7109375" style="12" customWidth="1"/>
    <col min="10242" max="10243" width="12.85546875" style="12" customWidth="1"/>
    <col min="10244" max="10247" width="12.85546875" style="12" bestFit="1" customWidth="1"/>
    <col min="10248" max="10248" width="14" style="12" bestFit="1" customWidth="1"/>
    <col min="10249" max="10253" width="12.85546875" style="12" bestFit="1" customWidth="1"/>
    <col min="10254" max="10254" width="14.42578125" style="12" bestFit="1" customWidth="1"/>
    <col min="10255" max="10496" width="9.140625" style="12"/>
    <col min="10497" max="10497" width="24.7109375" style="12" customWidth="1"/>
    <col min="10498" max="10499" width="12.85546875" style="12" customWidth="1"/>
    <col min="10500" max="10503" width="12.85546875" style="12" bestFit="1" customWidth="1"/>
    <col min="10504" max="10504" width="14" style="12" bestFit="1" customWidth="1"/>
    <col min="10505" max="10509" width="12.85546875" style="12" bestFit="1" customWidth="1"/>
    <col min="10510" max="10510" width="14.42578125" style="12" bestFit="1" customWidth="1"/>
    <col min="10511" max="10752" width="9.140625" style="12"/>
    <col min="10753" max="10753" width="24.7109375" style="12" customWidth="1"/>
    <col min="10754" max="10755" width="12.85546875" style="12" customWidth="1"/>
    <col min="10756" max="10759" width="12.85546875" style="12" bestFit="1" customWidth="1"/>
    <col min="10760" max="10760" width="14" style="12" bestFit="1" customWidth="1"/>
    <col min="10761" max="10765" width="12.85546875" style="12" bestFit="1" customWidth="1"/>
    <col min="10766" max="10766" width="14.42578125" style="12" bestFit="1" customWidth="1"/>
    <col min="10767" max="11008" width="9.140625" style="12"/>
    <col min="11009" max="11009" width="24.7109375" style="12" customWidth="1"/>
    <col min="11010" max="11011" width="12.85546875" style="12" customWidth="1"/>
    <col min="11012" max="11015" width="12.85546875" style="12" bestFit="1" customWidth="1"/>
    <col min="11016" max="11016" width="14" style="12" bestFit="1" customWidth="1"/>
    <col min="11017" max="11021" width="12.85546875" style="12" bestFit="1" customWidth="1"/>
    <col min="11022" max="11022" width="14.42578125" style="12" bestFit="1" customWidth="1"/>
    <col min="11023" max="11264" width="9.140625" style="12"/>
    <col min="11265" max="11265" width="24.7109375" style="12" customWidth="1"/>
    <col min="11266" max="11267" width="12.85546875" style="12" customWidth="1"/>
    <col min="11268" max="11271" width="12.85546875" style="12" bestFit="1" customWidth="1"/>
    <col min="11272" max="11272" width="14" style="12" bestFit="1" customWidth="1"/>
    <col min="11273" max="11277" width="12.85546875" style="12" bestFit="1" customWidth="1"/>
    <col min="11278" max="11278" width="14.42578125" style="12" bestFit="1" customWidth="1"/>
    <col min="11279" max="11520" width="9.140625" style="12"/>
    <col min="11521" max="11521" width="24.7109375" style="12" customWidth="1"/>
    <col min="11522" max="11523" width="12.85546875" style="12" customWidth="1"/>
    <col min="11524" max="11527" width="12.85546875" style="12" bestFit="1" customWidth="1"/>
    <col min="11528" max="11528" width="14" style="12" bestFit="1" customWidth="1"/>
    <col min="11529" max="11533" width="12.85546875" style="12" bestFit="1" customWidth="1"/>
    <col min="11534" max="11534" width="14.42578125" style="12" bestFit="1" customWidth="1"/>
    <col min="11535" max="11776" width="9.140625" style="12"/>
    <col min="11777" max="11777" width="24.7109375" style="12" customWidth="1"/>
    <col min="11778" max="11779" width="12.85546875" style="12" customWidth="1"/>
    <col min="11780" max="11783" width="12.85546875" style="12" bestFit="1" customWidth="1"/>
    <col min="11784" max="11784" width="14" style="12" bestFit="1" customWidth="1"/>
    <col min="11785" max="11789" width="12.85546875" style="12" bestFit="1" customWidth="1"/>
    <col min="11790" max="11790" width="14.42578125" style="12" bestFit="1" customWidth="1"/>
    <col min="11791" max="12032" width="9.140625" style="12"/>
    <col min="12033" max="12033" width="24.7109375" style="12" customWidth="1"/>
    <col min="12034" max="12035" width="12.85546875" style="12" customWidth="1"/>
    <col min="12036" max="12039" width="12.85546875" style="12" bestFit="1" customWidth="1"/>
    <col min="12040" max="12040" width="14" style="12" bestFit="1" customWidth="1"/>
    <col min="12041" max="12045" width="12.85546875" style="12" bestFit="1" customWidth="1"/>
    <col min="12046" max="12046" width="14.42578125" style="12" bestFit="1" customWidth="1"/>
    <col min="12047" max="12288" width="9.140625" style="12"/>
    <col min="12289" max="12289" width="24.7109375" style="12" customWidth="1"/>
    <col min="12290" max="12291" width="12.85546875" style="12" customWidth="1"/>
    <col min="12292" max="12295" width="12.85546875" style="12" bestFit="1" customWidth="1"/>
    <col min="12296" max="12296" width="14" style="12" bestFit="1" customWidth="1"/>
    <col min="12297" max="12301" width="12.85546875" style="12" bestFit="1" customWidth="1"/>
    <col min="12302" max="12302" width="14.42578125" style="12" bestFit="1" customWidth="1"/>
    <col min="12303" max="12544" width="9.140625" style="12"/>
    <col min="12545" max="12545" width="24.7109375" style="12" customWidth="1"/>
    <col min="12546" max="12547" width="12.85546875" style="12" customWidth="1"/>
    <col min="12548" max="12551" width="12.85546875" style="12" bestFit="1" customWidth="1"/>
    <col min="12552" max="12552" width="14" style="12" bestFit="1" customWidth="1"/>
    <col min="12553" max="12557" width="12.85546875" style="12" bestFit="1" customWidth="1"/>
    <col min="12558" max="12558" width="14.42578125" style="12" bestFit="1" customWidth="1"/>
    <col min="12559" max="12800" width="9.140625" style="12"/>
    <col min="12801" max="12801" width="24.7109375" style="12" customWidth="1"/>
    <col min="12802" max="12803" width="12.85546875" style="12" customWidth="1"/>
    <col min="12804" max="12807" width="12.85546875" style="12" bestFit="1" customWidth="1"/>
    <col min="12808" max="12808" width="14" style="12" bestFit="1" customWidth="1"/>
    <col min="12809" max="12813" width="12.85546875" style="12" bestFit="1" customWidth="1"/>
    <col min="12814" max="12814" width="14.42578125" style="12" bestFit="1" customWidth="1"/>
    <col min="12815" max="13056" width="9.140625" style="12"/>
    <col min="13057" max="13057" width="24.7109375" style="12" customWidth="1"/>
    <col min="13058" max="13059" width="12.85546875" style="12" customWidth="1"/>
    <col min="13060" max="13063" width="12.85546875" style="12" bestFit="1" customWidth="1"/>
    <col min="13064" max="13064" width="14" style="12" bestFit="1" customWidth="1"/>
    <col min="13065" max="13069" width="12.85546875" style="12" bestFit="1" customWidth="1"/>
    <col min="13070" max="13070" width="14.42578125" style="12" bestFit="1" customWidth="1"/>
    <col min="13071" max="13312" width="9.140625" style="12"/>
    <col min="13313" max="13313" width="24.7109375" style="12" customWidth="1"/>
    <col min="13314" max="13315" width="12.85546875" style="12" customWidth="1"/>
    <col min="13316" max="13319" width="12.85546875" style="12" bestFit="1" customWidth="1"/>
    <col min="13320" max="13320" width="14" style="12" bestFit="1" customWidth="1"/>
    <col min="13321" max="13325" width="12.85546875" style="12" bestFit="1" customWidth="1"/>
    <col min="13326" max="13326" width="14.42578125" style="12" bestFit="1" customWidth="1"/>
    <col min="13327" max="13568" width="9.140625" style="12"/>
    <col min="13569" max="13569" width="24.7109375" style="12" customWidth="1"/>
    <col min="13570" max="13571" width="12.85546875" style="12" customWidth="1"/>
    <col min="13572" max="13575" width="12.85546875" style="12" bestFit="1" customWidth="1"/>
    <col min="13576" max="13576" width="14" style="12" bestFit="1" customWidth="1"/>
    <col min="13577" max="13581" width="12.85546875" style="12" bestFit="1" customWidth="1"/>
    <col min="13582" max="13582" width="14.42578125" style="12" bestFit="1" customWidth="1"/>
    <col min="13583" max="13824" width="9.140625" style="12"/>
    <col min="13825" max="13825" width="24.7109375" style="12" customWidth="1"/>
    <col min="13826" max="13827" width="12.85546875" style="12" customWidth="1"/>
    <col min="13828" max="13831" width="12.85546875" style="12" bestFit="1" customWidth="1"/>
    <col min="13832" max="13832" width="14" style="12" bestFit="1" customWidth="1"/>
    <col min="13833" max="13837" width="12.85546875" style="12" bestFit="1" customWidth="1"/>
    <col min="13838" max="13838" width="14.42578125" style="12" bestFit="1" customWidth="1"/>
    <col min="13839" max="14080" width="9.140625" style="12"/>
    <col min="14081" max="14081" width="24.7109375" style="12" customWidth="1"/>
    <col min="14082" max="14083" width="12.85546875" style="12" customWidth="1"/>
    <col min="14084" max="14087" width="12.85546875" style="12" bestFit="1" customWidth="1"/>
    <col min="14088" max="14088" width="14" style="12" bestFit="1" customWidth="1"/>
    <col min="14089" max="14093" width="12.85546875" style="12" bestFit="1" customWidth="1"/>
    <col min="14094" max="14094" width="14.42578125" style="12" bestFit="1" customWidth="1"/>
    <col min="14095" max="14336" width="9.140625" style="12"/>
    <col min="14337" max="14337" width="24.7109375" style="12" customWidth="1"/>
    <col min="14338" max="14339" width="12.85546875" style="12" customWidth="1"/>
    <col min="14340" max="14343" width="12.85546875" style="12" bestFit="1" customWidth="1"/>
    <col min="14344" max="14344" width="14" style="12" bestFit="1" customWidth="1"/>
    <col min="14345" max="14349" width="12.85546875" style="12" bestFit="1" customWidth="1"/>
    <col min="14350" max="14350" width="14.42578125" style="12" bestFit="1" customWidth="1"/>
    <col min="14351" max="14592" width="9.140625" style="12"/>
    <col min="14593" max="14593" width="24.7109375" style="12" customWidth="1"/>
    <col min="14594" max="14595" width="12.85546875" style="12" customWidth="1"/>
    <col min="14596" max="14599" width="12.85546875" style="12" bestFit="1" customWidth="1"/>
    <col min="14600" max="14600" width="14" style="12" bestFit="1" customWidth="1"/>
    <col min="14601" max="14605" width="12.85546875" style="12" bestFit="1" customWidth="1"/>
    <col min="14606" max="14606" width="14.42578125" style="12" bestFit="1" customWidth="1"/>
    <col min="14607" max="14848" width="9.140625" style="12"/>
    <col min="14849" max="14849" width="24.7109375" style="12" customWidth="1"/>
    <col min="14850" max="14851" width="12.85546875" style="12" customWidth="1"/>
    <col min="14852" max="14855" width="12.85546875" style="12" bestFit="1" customWidth="1"/>
    <col min="14856" max="14856" width="14" style="12" bestFit="1" customWidth="1"/>
    <col min="14857" max="14861" width="12.85546875" style="12" bestFit="1" customWidth="1"/>
    <col min="14862" max="14862" width="14.42578125" style="12" bestFit="1" customWidth="1"/>
    <col min="14863" max="15104" width="9.140625" style="12"/>
    <col min="15105" max="15105" width="24.7109375" style="12" customWidth="1"/>
    <col min="15106" max="15107" width="12.85546875" style="12" customWidth="1"/>
    <col min="15108" max="15111" width="12.85546875" style="12" bestFit="1" customWidth="1"/>
    <col min="15112" max="15112" width="14" style="12" bestFit="1" customWidth="1"/>
    <col min="15113" max="15117" width="12.85546875" style="12" bestFit="1" customWidth="1"/>
    <col min="15118" max="15118" width="14.42578125" style="12" bestFit="1" customWidth="1"/>
    <col min="15119" max="15360" width="9.140625" style="12"/>
    <col min="15361" max="15361" width="24.7109375" style="12" customWidth="1"/>
    <col min="15362" max="15363" width="12.85546875" style="12" customWidth="1"/>
    <col min="15364" max="15367" width="12.85546875" style="12" bestFit="1" customWidth="1"/>
    <col min="15368" max="15368" width="14" style="12" bestFit="1" customWidth="1"/>
    <col min="15369" max="15373" width="12.85546875" style="12" bestFit="1" customWidth="1"/>
    <col min="15374" max="15374" width="14.42578125" style="12" bestFit="1" customWidth="1"/>
    <col min="15375" max="15616" width="9.140625" style="12"/>
    <col min="15617" max="15617" width="24.7109375" style="12" customWidth="1"/>
    <col min="15618" max="15619" width="12.85546875" style="12" customWidth="1"/>
    <col min="15620" max="15623" width="12.85546875" style="12" bestFit="1" customWidth="1"/>
    <col min="15624" max="15624" width="14" style="12" bestFit="1" customWidth="1"/>
    <col min="15625" max="15629" width="12.85546875" style="12" bestFit="1" customWidth="1"/>
    <col min="15630" max="15630" width="14.42578125" style="12" bestFit="1" customWidth="1"/>
    <col min="15631" max="15872" width="9.140625" style="12"/>
    <col min="15873" max="15873" width="24.7109375" style="12" customWidth="1"/>
    <col min="15874" max="15875" width="12.85546875" style="12" customWidth="1"/>
    <col min="15876" max="15879" width="12.85546875" style="12" bestFit="1" customWidth="1"/>
    <col min="15880" max="15880" width="14" style="12" bestFit="1" customWidth="1"/>
    <col min="15881" max="15885" width="12.85546875" style="12" bestFit="1" customWidth="1"/>
    <col min="15886" max="15886" width="14.42578125" style="12" bestFit="1" customWidth="1"/>
    <col min="15887" max="16128" width="9.140625" style="12"/>
    <col min="16129" max="16129" width="24.7109375" style="12" customWidth="1"/>
    <col min="16130" max="16131" width="12.85546875" style="12" customWidth="1"/>
    <col min="16132" max="16135" width="12.85546875" style="12" bestFit="1" customWidth="1"/>
    <col min="16136" max="16136" width="14" style="12" bestFit="1" customWidth="1"/>
    <col min="16137" max="16141" width="12.85546875" style="12" bestFit="1" customWidth="1"/>
    <col min="16142" max="16142" width="14.42578125" style="12" bestFit="1" customWidth="1"/>
    <col min="16143" max="16384" width="9.140625" style="12"/>
  </cols>
  <sheetData>
    <row r="2" spans="1:14" ht="20.25" x14ac:dyDescent="0.3">
      <c r="A2" s="16" t="s">
        <v>269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5174.38</v>
      </c>
      <c r="C6" s="2">
        <v>6225.2</v>
      </c>
      <c r="D6" s="19"/>
      <c r="E6" s="19"/>
      <c r="F6" s="5"/>
      <c r="G6" s="19"/>
      <c r="H6" s="2"/>
      <c r="I6" s="19"/>
      <c r="J6" s="85"/>
      <c r="K6" s="19"/>
      <c r="L6" s="2"/>
      <c r="M6" s="2"/>
      <c r="N6" s="19">
        <f t="shared" ref="N6:N22" si="0">SUM(B6:M6)</f>
        <v>11399.58</v>
      </c>
    </row>
    <row r="7" spans="1:14" ht="14.25" x14ac:dyDescent="0.2">
      <c r="A7" s="18" t="s">
        <v>11</v>
      </c>
      <c r="B7" s="2">
        <v>2365.7600000000002</v>
      </c>
      <c r="C7" s="2">
        <v>2846.2</v>
      </c>
      <c r="D7" s="19"/>
      <c r="E7" s="19"/>
      <c r="F7" s="5"/>
      <c r="G7" s="19"/>
      <c r="H7" s="2"/>
      <c r="I7" s="19"/>
      <c r="J7" s="85"/>
      <c r="K7" s="19"/>
      <c r="L7" s="2"/>
      <c r="M7" s="2"/>
      <c r="N7" s="19">
        <f t="shared" si="0"/>
        <v>5211.96</v>
      </c>
    </row>
    <row r="8" spans="1:14" ht="14.25" x14ac:dyDescent="0.2">
      <c r="A8" s="18" t="s">
        <v>12</v>
      </c>
      <c r="B8" s="2">
        <v>207358.46000000002</v>
      </c>
      <c r="C8" s="2">
        <v>249469.19</v>
      </c>
      <c r="D8" s="19"/>
      <c r="E8" s="19"/>
      <c r="F8" s="5"/>
      <c r="G8" s="19"/>
      <c r="H8" s="2"/>
      <c r="I8" s="19"/>
      <c r="J8" s="85"/>
      <c r="K8" s="19"/>
      <c r="L8" s="2"/>
      <c r="M8" s="2"/>
      <c r="N8" s="19">
        <f t="shared" si="0"/>
        <v>456827.65</v>
      </c>
    </row>
    <row r="9" spans="1:14" ht="14.25" x14ac:dyDescent="0.2">
      <c r="A9" s="18" t="s">
        <v>13</v>
      </c>
      <c r="B9" s="2">
        <v>4772.18</v>
      </c>
      <c r="C9" s="2">
        <v>5741.32</v>
      </c>
      <c r="D9" s="19"/>
      <c r="E9" s="19"/>
      <c r="F9" s="5"/>
      <c r="G9" s="19"/>
      <c r="H9" s="2"/>
      <c r="I9" s="19"/>
      <c r="J9" s="85"/>
      <c r="K9" s="19"/>
      <c r="L9" s="2"/>
      <c r="M9" s="2"/>
      <c r="N9" s="19">
        <f t="shared" si="0"/>
        <v>10513.5</v>
      </c>
    </row>
    <row r="10" spans="1:14" ht="14.25" x14ac:dyDescent="0.2">
      <c r="A10" s="18" t="s">
        <v>14</v>
      </c>
      <c r="B10" s="2">
        <v>5052.75</v>
      </c>
      <c r="C10" s="2">
        <v>6078.88</v>
      </c>
      <c r="D10" s="19"/>
      <c r="E10" s="19"/>
      <c r="F10" s="5"/>
      <c r="G10" s="19"/>
      <c r="H10" s="2"/>
      <c r="I10" s="19"/>
      <c r="J10" s="85"/>
      <c r="K10" s="19"/>
      <c r="L10" s="2"/>
      <c r="M10" s="2"/>
      <c r="N10" s="19">
        <f t="shared" si="0"/>
        <v>11131.630000000001</v>
      </c>
    </row>
    <row r="11" spans="1:14" ht="14.25" x14ac:dyDescent="0.2">
      <c r="A11" s="18" t="s">
        <v>15</v>
      </c>
      <c r="B11" s="2">
        <v>93.7</v>
      </c>
      <c r="C11" s="2">
        <v>112.73</v>
      </c>
      <c r="D11" s="19"/>
      <c r="E11" s="19"/>
      <c r="F11" s="5"/>
      <c r="G11" s="19"/>
      <c r="H11" s="2"/>
      <c r="I11" s="19"/>
      <c r="J11" s="85"/>
      <c r="K11" s="19"/>
      <c r="L11" s="2"/>
      <c r="M11" s="2"/>
      <c r="N11" s="19">
        <f t="shared" si="0"/>
        <v>206.43</v>
      </c>
    </row>
    <row r="12" spans="1:14" ht="14.25" x14ac:dyDescent="0.2">
      <c r="A12" s="18" t="s">
        <v>16</v>
      </c>
      <c r="B12" s="2">
        <v>155.96</v>
      </c>
      <c r="C12" s="2">
        <v>187.63</v>
      </c>
      <c r="D12" s="19"/>
      <c r="E12" s="19"/>
      <c r="F12" s="5"/>
      <c r="G12" s="19"/>
      <c r="H12" s="2"/>
      <c r="I12" s="19"/>
      <c r="J12" s="85"/>
      <c r="K12" s="19"/>
      <c r="L12" s="2"/>
      <c r="M12" s="2"/>
      <c r="N12" s="19">
        <f t="shared" si="0"/>
        <v>343.59000000000003</v>
      </c>
    </row>
    <row r="13" spans="1:14" ht="14.25" x14ac:dyDescent="0.2">
      <c r="A13" s="18" t="s">
        <v>17</v>
      </c>
      <c r="B13" s="2">
        <v>1553.99</v>
      </c>
      <c r="C13" s="2">
        <v>1869.58</v>
      </c>
      <c r="D13" s="19"/>
      <c r="E13" s="19"/>
      <c r="F13" s="5"/>
      <c r="G13" s="19"/>
      <c r="H13" s="2"/>
      <c r="I13" s="19"/>
      <c r="J13" s="85"/>
      <c r="K13" s="19"/>
      <c r="L13" s="2"/>
      <c r="M13" s="2"/>
      <c r="N13" s="19">
        <f t="shared" si="0"/>
        <v>3423.5699999999997</v>
      </c>
    </row>
    <row r="14" spans="1:14" ht="14.25" x14ac:dyDescent="0.2">
      <c r="A14" s="18" t="s">
        <v>18</v>
      </c>
      <c r="B14" s="2">
        <v>537.52</v>
      </c>
      <c r="C14" s="2">
        <v>646.67999999999995</v>
      </c>
      <c r="D14" s="19"/>
      <c r="E14" s="19"/>
      <c r="F14" s="5"/>
      <c r="G14" s="19"/>
      <c r="H14" s="2"/>
      <c r="I14" s="19"/>
      <c r="J14" s="85"/>
      <c r="K14" s="19"/>
      <c r="L14" s="2"/>
      <c r="M14" s="2"/>
      <c r="N14" s="19">
        <f t="shared" si="0"/>
        <v>1184.1999999999998</v>
      </c>
    </row>
    <row r="15" spans="1:14" ht="14.25" x14ac:dyDescent="0.2">
      <c r="A15" s="18" t="s">
        <v>19</v>
      </c>
      <c r="B15" s="2">
        <v>422.22</v>
      </c>
      <c r="C15" s="2">
        <v>507.96</v>
      </c>
      <c r="D15" s="19"/>
      <c r="E15" s="19"/>
      <c r="F15" s="5"/>
      <c r="G15" s="19"/>
      <c r="H15" s="2"/>
      <c r="I15" s="19"/>
      <c r="J15" s="85"/>
      <c r="K15" s="19"/>
      <c r="L15" s="2"/>
      <c r="M15" s="2"/>
      <c r="N15" s="19">
        <f t="shared" si="0"/>
        <v>930.18000000000006</v>
      </c>
    </row>
    <row r="16" spans="1:14" ht="14.25" x14ac:dyDescent="0.2">
      <c r="A16" s="18" t="s">
        <v>20</v>
      </c>
      <c r="B16" s="2">
        <v>5548.12</v>
      </c>
      <c r="C16" s="2">
        <v>6674.85</v>
      </c>
      <c r="D16" s="19"/>
      <c r="E16" s="19"/>
      <c r="F16" s="5"/>
      <c r="G16" s="19"/>
      <c r="H16" s="2"/>
      <c r="I16" s="19"/>
      <c r="J16" s="85"/>
      <c r="K16" s="19"/>
      <c r="L16" s="2"/>
      <c r="M16" s="2"/>
      <c r="N16" s="19">
        <f t="shared" si="0"/>
        <v>12222.970000000001</v>
      </c>
    </row>
    <row r="17" spans="1:14" ht="14.25" x14ac:dyDescent="0.2">
      <c r="A17" s="18" t="s">
        <v>21</v>
      </c>
      <c r="B17" s="2">
        <v>425.2</v>
      </c>
      <c r="C17" s="2">
        <v>511.56</v>
      </c>
      <c r="D17" s="19"/>
      <c r="E17" s="19"/>
      <c r="F17" s="5"/>
      <c r="G17" s="19"/>
      <c r="H17" s="2"/>
      <c r="I17" s="19"/>
      <c r="J17" s="85"/>
      <c r="K17" s="19"/>
      <c r="L17" s="2"/>
      <c r="M17" s="2"/>
      <c r="N17" s="19">
        <f t="shared" si="0"/>
        <v>936.76</v>
      </c>
    </row>
    <row r="18" spans="1:14" ht="14.25" x14ac:dyDescent="0.2">
      <c r="A18" s="18" t="s">
        <v>22</v>
      </c>
      <c r="B18" s="2">
        <v>4608.3999999999996</v>
      </c>
      <c r="C18" s="2">
        <v>5544.29</v>
      </c>
      <c r="D18" s="19"/>
      <c r="E18" s="19"/>
      <c r="F18" s="5"/>
      <c r="G18" s="19"/>
      <c r="H18" s="2"/>
      <c r="I18" s="19"/>
      <c r="J18" s="85"/>
      <c r="K18" s="19"/>
      <c r="L18" s="2"/>
      <c r="M18" s="2"/>
      <c r="N18" s="19">
        <f t="shared" si="0"/>
        <v>10152.689999999999</v>
      </c>
    </row>
    <row r="19" spans="1:14" ht="14.25" x14ac:dyDescent="0.2">
      <c r="A19" s="18" t="s">
        <v>23</v>
      </c>
      <c r="B19" s="2">
        <v>655.46</v>
      </c>
      <c r="C19" s="2">
        <v>788.57</v>
      </c>
      <c r="D19" s="19"/>
      <c r="E19" s="19"/>
      <c r="F19" s="5"/>
      <c r="G19" s="19"/>
      <c r="H19" s="2"/>
      <c r="I19" s="19"/>
      <c r="J19" s="85"/>
      <c r="K19" s="19"/>
      <c r="L19" s="2"/>
      <c r="M19" s="2"/>
      <c r="N19" s="19">
        <f t="shared" si="0"/>
        <v>1444.0300000000002</v>
      </c>
    </row>
    <row r="20" spans="1:14" ht="14.25" x14ac:dyDescent="0.2">
      <c r="A20" s="18" t="s">
        <v>24</v>
      </c>
      <c r="B20" s="2">
        <v>391.13</v>
      </c>
      <c r="C20" s="2">
        <v>470.56</v>
      </c>
      <c r="D20" s="19"/>
      <c r="E20" s="19"/>
      <c r="F20" s="5"/>
      <c r="G20" s="19"/>
      <c r="H20" s="2"/>
      <c r="I20" s="19"/>
      <c r="J20" s="85"/>
      <c r="K20" s="19"/>
      <c r="L20" s="2"/>
      <c r="M20" s="2"/>
      <c r="N20" s="19">
        <f t="shared" si="0"/>
        <v>861.69</v>
      </c>
    </row>
    <row r="21" spans="1:14" ht="14.25" x14ac:dyDescent="0.2">
      <c r="A21" s="18" t="s">
        <v>25</v>
      </c>
      <c r="B21" s="2">
        <v>44677.14</v>
      </c>
      <c r="C21" s="2">
        <v>53750.27</v>
      </c>
      <c r="D21" s="19"/>
      <c r="E21" s="19"/>
      <c r="F21" s="5"/>
      <c r="G21" s="19"/>
      <c r="H21" s="2"/>
      <c r="I21" s="19"/>
      <c r="J21" s="85"/>
      <c r="K21" s="19"/>
      <c r="L21" s="2"/>
      <c r="M21" s="2"/>
      <c r="N21" s="19">
        <f t="shared" si="0"/>
        <v>98427.41</v>
      </c>
    </row>
    <row r="22" spans="1:14" ht="14.25" x14ac:dyDescent="0.2">
      <c r="A22" s="18" t="s">
        <v>26</v>
      </c>
      <c r="B22" s="2">
        <v>878.6</v>
      </c>
      <c r="C22" s="2">
        <v>1057.03</v>
      </c>
      <c r="D22" s="19"/>
      <c r="E22" s="19"/>
      <c r="F22" s="35"/>
      <c r="G22" s="19"/>
      <c r="H22" s="2"/>
      <c r="I22" s="19"/>
      <c r="J22" s="19"/>
      <c r="K22" s="19"/>
      <c r="L22" s="2"/>
      <c r="M22" s="2"/>
      <c r="N22" s="19">
        <f t="shared" si="0"/>
        <v>1935.63</v>
      </c>
    </row>
    <row r="23" spans="1:14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86"/>
      <c r="K23" s="19"/>
      <c r="L23" s="19"/>
      <c r="M23" s="19"/>
      <c r="N23" s="19"/>
    </row>
    <row r="24" spans="1:14" ht="14.25" x14ac:dyDescent="0.2">
      <c r="A24" s="18" t="s">
        <v>9</v>
      </c>
      <c r="B24" s="22">
        <f t="shared" ref="B24:M24" si="1">SUM(B6:B23)</f>
        <v>284670.96999999997</v>
      </c>
      <c r="C24" s="22">
        <f t="shared" si="1"/>
        <v>342482.5</v>
      </c>
      <c r="D24" s="22">
        <f t="shared" si="1"/>
        <v>0</v>
      </c>
      <c r="E24" s="22">
        <f t="shared" si="1"/>
        <v>0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627153.47</v>
      </c>
    </row>
    <row r="25" spans="1:14" ht="14.25" x14ac:dyDescent="0.2">
      <c r="A25" s="18"/>
      <c r="B25" s="30"/>
      <c r="C25" s="30"/>
      <c r="D25" s="30"/>
      <c r="E25" s="30"/>
      <c r="F25" s="30"/>
      <c r="G25" s="30"/>
      <c r="H25" s="30"/>
      <c r="I25" s="30"/>
      <c r="J25" s="30" t="s">
        <v>259</v>
      </c>
      <c r="K25" s="30" t="s">
        <v>259</v>
      </c>
      <c r="L25" s="30"/>
      <c r="M25" s="30"/>
      <c r="N25" s="19"/>
    </row>
    <row r="26" spans="1:14" ht="14.25" x14ac:dyDescent="0.2">
      <c r="A26" s="18" t="s">
        <v>52</v>
      </c>
      <c r="B26" s="36">
        <v>3529528.57</v>
      </c>
      <c r="C26" s="36">
        <v>4057602.58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19">
        <f>SUM(B26:M26)</f>
        <v>7587131.1500000004</v>
      </c>
    </row>
    <row r="27" spans="1:14" ht="14.25" x14ac:dyDescent="0.2">
      <c r="A27" s="18" t="s">
        <v>53</v>
      </c>
      <c r="B27" s="36">
        <v>85401.34</v>
      </c>
      <c r="C27" s="36">
        <v>102744.7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19">
        <f>SUM(B27:M27)</f>
        <v>188146.03999999998</v>
      </c>
    </row>
    <row r="28" spans="1:14" ht="14.2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14" ht="15" thickBot="1" x14ac:dyDescent="0.25">
      <c r="A29" s="18" t="s">
        <v>54</v>
      </c>
      <c r="B29" s="32">
        <f>SUM(B24:B27)</f>
        <v>3899600.88</v>
      </c>
      <c r="C29" s="32">
        <f t="shared" ref="C29:N29" si="2">SUM(C24:C27)</f>
        <v>4502829.78</v>
      </c>
      <c r="D29" s="32">
        <f t="shared" si="2"/>
        <v>0</v>
      </c>
      <c r="E29" s="32">
        <f t="shared" si="2"/>
        <v>0</v>
      </c>
      <c r="F29" s="32">
        <f t="shared" si="2"/>
        <v>0</v>
      </c>
      <c r="G29" s="32">
        <f>SUM(G24:G27)</f>
        <v>0</v>
      </c>
      <c r="H29" s="32">
        <f t="shared" si="2"/>
        <v>0</v>
      </c>
      <c r="I29" s="32">
        <f t="shared" si="2"/>
        <v>0</v>
      </c>
      <c r="J29" s="32">
        <f t="shared" si="2"/>
        <v>0</v>
      </c>
      <c r="K29" s="32">
        <f t="shared" si="2"/>
        <v>0</v>
      </c>
      <c r="L29" s="32">
        <f t="shared" si="2"/>
        <v>0</v>
      </c>
      <c r="M29" s="32">
        <f t="shared" si="2"/>
        <v>0</v>
      </c>
      <c r="N29" s="32">
        <f t="shared" si="2"/>
        <v>8402430.6600000001</v>
      </c>
    </row>
    <row r="30" spans="1:14" ht="15" thickTop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</row>
    <row r="31" spans="1:14" ht="14.25" x14ac:dyDescent="0.2">
      <c r="A31" s="18" t="s">
        <v>55</v>
      </c>
      <c r="B31" s="19">
        <v>209052.5</v>
      </c>
      <c r="C31" s="19">
        <v>9350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>
        <f t="shared" ref="N31:N38" si="3">SUM(B31:M31)</f>
        <v>218402.5</v>
      </c>
    </row>
    <row r="32" spans="1:14" ht="14.25" x14ac:dyDescent="0.2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14.25" x14ac:dyDescent="0.2">
      <c r="A33" s="18" t="s">
        <v>262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</row>
    <row r="34" spans="1:14" ht="14.25" x14ac:dyDescent="0.2">
      <c r="A34" s="18" t="s">
        <v>251</v>
      </c>
      <c r="B34" s="33">
        <v>84021.97</v>
      </c>
      <c r="C34" s="33">
        <v>99806.28</v>
      </c>
      <c r="D34" s="33"/>
      <c r="E34" s="33"/>
      <c r="F34" s="33"/>
      <c r="G34" s="33"/>
      <c r="H34" s="33"/>
      <c r="I34" s="33"/>
      <c r="J34" s="33"/>
      <c r="K34" s="33"/>
      <c r="L34" s="33"/>
      <c r="M34" s="31"/>
      <c r="N34" s="19">
        <f>SUM(B34:M34)</f>
        <v>183828.25</v>
      </c>
    </row>
    <row r="35" spans="1:14" ht="14.25" x14ac:dyDescent="0.2">
      <c r="A35" s="18" t="s">
        <v>252</v>
      </c>
      <c r="B35" s="33">
        <v>817739.48</v>
      </c>
      <c r="C35" s="33">
        <v>1035389.67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19">
        <f t="shared" si="3"/>
        <v>1853129.15</v>
      </c>
    </row>
    <row r="36" spans="1:14" ht="14.25" x14ac:dyDescent="0.2">
      <c r="A36" s="18" t="s">
        <v>253</v>
      </c>
      <c r="B36" s="33">
        <v>525094.81999999995</v>
      </c>
      <c r="C36" s="33">
        <v>618313.06000000006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19">
        <f t="shared" si="3"/>
        <v>1143407.8799999999</v>
      </c>
    </row>
    <row r="37" spans="1:14" ht="14.25" x14ac:dyDescent="0.2">
      <c r="A37" s="18" t="s">
        <v>254</v>
      </c>
      <c r="B37" s="33">
        <v>196959.46</v>
      </c>
      <c r="C37" s="33">
        <v>272594.15999999997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19">
        <f t="shared" si="3"/>
        <v>469553.62</v>
      </c>
    </row>
    <row r="38" spans="1:14" ht="14.25" x14ac:dyDescent="0.2">
      <c r="A38" s="18" t="s">
        <v>255</v>
      </c>
      <c r="B38" s="37">
        <v>2063736.05</v>
      </c>
      <c r="C38" s="37">
        <v>2465873.35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8">
        <f t="shared" si="3"/>
        <v>4529609.4000000004</v>
      </c>
    </row>
    <row r="39" spans="1:14" ht="14.25" x14ac:dyDescent="0.2">
      <c r="A39" s="18" t="s">
        <v>48</v>
      </c>
      <c r="B39" s="39">
        <f>SUM(B34:B38)</f>
        <v>3687551.7800000003</v>
      </c>
      <c r="C39" s="39">
        <f t="shared" ref="C39:M39" si="4">SUM(C34:C38)</f>
        <v>4491976.5199999996</v>
      </c>
      <c r="D39" s="39">
        <f t="shared" si="4"/>
        <v>0</v>
      </c>
      <c r="E39" s="39">
        <f t="shared" si="4"/>
        <v>0</v>
      </c>
      <c r="F39" s="39">
        <f t="shared" si="4"/>
        <v>0</v>
      </c>
      <c r="G39" s="39">
        <f t="shared" si="4"/>
        <v>0</v>
      </c>
      <c r="H39" s="39">
        <f t="shared" si="4"/>
        <v>0</v>
      </c>
      <c r="I39" s="39">
        <f t="shared" si="4"/>
        <v>0</v>
      </c>
      <c r="J39" s="39">
        <f t="shared" si="4"/>
        <v>0</v>
      </c>
      <c r="K39" s="39">
        <f t="shared" si="4"/>
        <v>0</v>
      </c>
      <c r="L39" s="39">
        <f t="shared" si="4"/>
        <v>0</v>
      </c>
      <c r="M39" s="39">
        <f t="shared" si="4"/>
        <v>0</v>
      </c>
      <c r="N39" s="40">
        <f>SUM(N34:N38)</f>
        <v>8179528.3000000007</v>
      </c>
    </row>
    <row r="40" spans="1:14" ht="14.25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33"/>
      <c r="M40" s="18"/>
      <c r="N40" s="18"/>
    </row>
    <row r="41" spans="1:14" ht="14.25" x14ac:dyDescent="0.2">
      <c r="A41" s="18" t="s">
        <v>263</v>
      </c>
      <c r="B41" s="31" t="s">
        <v>259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18"/>
    </row>
    <row r="42" spans="1:14" ht="14.25" x14ac:dyDescent="0.2">
      <c r="A42" s="18" t="s">
        <v>251</v>
      </c>
      <c r="B42" s="33">
        <v>525111.93000000005</v>
      </c>
      <c r="C42" s="33">
        <v>619225.93000000005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>
        <f>SUM(B42:M42)</f>
        <v>1144337.8600000001</v>
      </c>
    </row>
    <row r="43" spans="1:14" ht="14.25" x14ac:dyDescent="0.2">
      <c r="A43" s="18" t="s">
        <v>56</v>
      </c>
      <c r="B43" s="33">
        <v>5120044.46</v>
      </c>
      <c r="C43" s="33">
        <v>6428507.0199999996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>
        <f>SUM(B43:M43)</f>
        <v>11548551.48</v>
      </c>
    </row>
    <row r="44" spans="1:14" ht="14.25" x14ac:dyDescent="0.2">
      <c r="A44" s="18" t="s">
        <v>57</v>
      </c>
      <c r="B44" s="33">
        <v>768746.07</v>
      </c>
      <c r="C44" s="33">
        <v>877777.66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>
        <f>SUM(B44:M44)</f>
        <v>1646523.73</v>
      </c>
    </row>
    <row r="45" spans="1:14" ht="14.25" x14ac:dyDescent="0.2">
      <c r="A45" s="18" t="s">
        <v>58</v>
      </c>
      <c r="B45" s="33">
        <v>151600.76</v>
      </c>
      <c r="C45" s="33">
        <v>207838.79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>
        <f>SUM(B45:M45)</f>
        <v>359439.55000000005</v>
      </c>
    </row>
    <row r="46" spans="1:14" ht="14.25" x14ac:dyDescent="0.2">
      <c r="A46" s="18" t="s">
        <v>59</v>
      </c>
      <c r="B46" s="37">
        <v>569839.49</v>
      </c>
      <c r="C46" s="37">
        <v>680993.31</v>
      </c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>
        <f>SUM(B46:M46)</f>
        <v>1250832.8</v>
      </c>
    </row>
    <row r="47" spans="1:14" ht="14.25" x14ac:dyDescent="0.2">
      <c r="A47" s="18"/>
      <c r="B47" s="33">
        <f>SUM(B42:B46)</f>
        <v>7135342.71</v>
      </c>
      <c r="C47" s="33">
        <f>SUM(C42:C46)</f>
        <v>8814342.709999999</v>
      </c>
      <c r="D47" s="33">
        <f t="shared" ref="D47:N47" si="5">SUM(D42:D46)</f>
        <v>0</v>
      </c>
      <c r="E47" s="33">
        <f t="shared" si="5"/>
        <v>0</v>
      </c>
      <c r="F47" s="33">
        <f t="shared" si="5"/>
        <v>0</v>
      </c>
      <c r="G47" s="33">
        <f t="shared" si="5"/>
        <v>0</v>
      </c>
      <c r="H47" s="33">
        <f>SUM(H42:H46)</f>
        <v>0</v>
      </c>
      <c r="I47" s="33">
        <f t="shared" si="5"/>
        <v>0</v>
      </c>
      <c r="J47" s="33">
        <f t="shared" si="5"/>
        <v>0</v>
      </c>
      <c r="K47" s="33">
        <f t="shared" si="5"/>
        <v>0</v>
      </c>
      <c r="L47" s="33">
        <f t="shared" si="5"/>
        <v>0</v>
      </c>
      <c r="M47" s="33">
        <f t="shared" si="5"/>
        <v>0</v>
      </c>
      <c r="N47" s="33">
        <f t="shared" si="5"/>
        <v>15949685.420000002</v>
      </c>
    </row>
    <row r="48" spans="1:14" x14ac:dyDescent="0.2">
      <c r="B48" s="26"/>
    </row>
    <row r="49" spans="2:2" x14ac:dyDescent="0.2">
      <c r="B49" s="26"/>
    </row>
    <row r="50" spans="2:2" x14ac:dyDescent="0.2">
      <c r="B50" s="26"/>
    </row>
    <row r="51" spans="2:2" x14ac:dyDescent="0.2">
      <c r="B51" s="26"/>
    </row>
  </sheetData>
  <printOptions horizontalCentered="1"/>
  <pageMargins left="0" right="0" top="0.5" bottom="0.5" header="0.5" footer="0.5"/>
  <pageSetup paperSize="5" scale="78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O39"/>
  <sheetViews>
    <sheetView workbookViewId="0">
      <selection activeCell="C10" sqref="C10:C21"/>
    </sheetView>
  </sheetViews>
  <sheetFormatPr defaultRowHeight="12.75" x14ac:dyDescent="0.2"/>
  <cols>
    <col min="1" max="1" width="14.42578125" style="12" customWidth="1"/>
    <col min="2" max="2" width="14.140625" style="12" bestFit="1" customWidth="1"/>
    <col min="3" max="3" width="13" style="12" bestFit="1" customWidth="1"/>
    <col min="4" max="4" width="15" style="12" bestFit="1" customWidth="1"/>
    <col min="5" max="6" width="13" style="12" bestFit="1" customWidth="1"/>
    <col min="7" max="7" width="14.140625" style="12" bestFit="1" customWidth="1"/>
    <col min="8" max="9" width="13" style="12" bestFit="1" customWidth="1"/>
    <col min="10" max="10" width="14.140625" style="12" bestFit="1" customWidth="1"/>
    <col min="11" max="12" width="13" style="12" bestFit="1" customWidth="1"/>
    <col min="13" max="14" width="15" style="12" bestFit="1" customWidth="1"/>
    <col min="15" max="256" width="9.140625" style="12"/>
    <col min="257" max="257" width="14.42578125" style="12" customWidth="1"/>
    <col min="258" max="258" width="14" style="12" bestFit="1" customWidth="1"/>
    <col min="259" max="259" width="12.85546875" style="12" bestFit="1" customWidth="1"/>
    <col min="260" max="260" width="14" style="12" bestFit="1" customWidth="1"/>
    <col min="261" max="262" width="12.85546875" style="12" bestFit="1" customWidth="1"/>
    <col min="263" max="263" width="14" style="12" bestFit="1" customWidth="1"/>
    <col min="264" max="265" width="12.85546875" style="12" bestFit="1" customWidth="1"/>
    <col min="266" max="266" width="14" style="12" bestFit="1" customWidth="1"/>
    <col min="267" max="268" width="12.85546875" style="12" bestFit="1" customWidth="1"/>
    <col min="269" max="269" width="14" style="12" bestFit="1" customWidth="1"/>
    <col min="270" max="270" width="14.42578125" style="12" bestFit="1" customWidth="1"/>
    <col min="271" max="512" width="9.140625" style="12"/>
    <col min="513" max="513" width="14.42578125" style="12" customWidth="1"/>
    <col min="514" max="514" width="14" style="12" bestFit="1" customWidth="1"/>
    <col min="515" max="515" width="12.85546875" style="12" bestFit="1" customWidth="1"/>
    <col min="516" max="516" width="14" style="12" bestFit="1" customWidth="1"/>
    <col min="517" max="518" width="12.85546875" style="12" bestFit="1" customWidth="1"/>
    <col min="519" max="519" width="14" style="12" bestFit="1" customWidth="1"/>
    <col min="520" max="521" width="12.85546875" style="12" bestFit="1" customWidth="1"/>
    <col min="522" max="522" width="14" style="12" bestFit="1" customWidth="1"/>
    <col min="523" max="524" width="12.85546875" style="12" bestFit="1" customWidth="1"/>
    <col min="525" max="525" width="14" style="12" bestFit="1" customWidth="1"/>
    <col min="526" max="526" width="14.42578125" style="12" bestFit="1" customWidth="1"/>
    <col min="527" max="768" width="9.140625" style="12"/>
    <col min="769" max="769" width="14.42578125" style="12" customWidth="1"/>
    <col min="770" max="770" width="14" style="12" bestFit="1" customWidth="1"/>
    <col min="771" max="771" width="12.85546875" style="12" bestFit="1" customWidth="1"/>
    <col min="772" max="772" width="14" style="12" bestFit="1" customWidth="1"/>
    <col min="773" max="774" width="12.85546875" style="12" bestFit="1" customWidth="1"/>
    <col min="775" max="775" width="14" style="12" bestFit="1" customWidth="1"/>
    <col min="776" max="777" width="12.85546875" style="12" bestFit="1" customWidth="1"/>
    <col min="778" max="778" width="14" style="12" bestFit="1" customWidth="1"/>
    <col min="779" max="780" width="12.85546875" style="12" bestFit="1" customWidth="1"/>
    <col min="781" max="781" width="14" style="12" bestFit="1" customWidth="1"/>
    <col min="782" max="782" width="14.42578125" style="12" bestFit="1" customWidth="1"/>
    <col min="783" max="1024" width="9.140625" style="12"/>
    <col min="1025" max="1025" width="14.42578125" style="12" customWidth="1"/>
    <col min="1026" max="1026" width="14" style="12" bestFit="1" customWidth="1"/>
    <col min="1027" max="1027" width="12.85546875" style="12" bestFit="1" customWidth="1"/>
    <col min="1028" max="1028" width="14" style="12" bestFit="1" customWidth="1"/>
    <col min="1029" max="1030" width="12.85546875" style="12" bestFit="1" customWidth="1"/>
    <col min="1031" max="1031" width="14" style="12" bestFit="1" customWidth="1"/>
    <col min="1032" max="1033" width="12.85546875" style="12" bestFit="1" customWidth="1"/>
    <col min="1034" max="1034" width="14" style="12" bestFit="1" customWidth="1"/>
    <col min="1035" max="1036" width="12.85546875" style="12" bestFit="1" customWidth="1"/>
    <col min="1037" max="1037" width="14" style="12" bestFit="1" customWidth="1"/>
    <col min="1038" max="1038" width="14.42578125" style="12" bestFit="1" customWidth="1"/>
    <col min="1039" max="1280" width="9.140625" style="12"/>
    <col min="1281" max="1281" width="14.42578125" style="12" customWidth="1"/>
    <col min="1282" max="1282" width="14" style="12" bestFit="1" customWidth="1"/>
    <col min="1283" max="1283" width="12.85546875" style="12" bestFit="1" customWidth="1"/>
    <col min="1284" max="1284" width="14" style="12" bestFit="1" customWidth="1"/>
    <col min="1285" max="1286" width="12.85546875" style="12" bestFit="1" customWidth="1"/>
    <col min="1287" max="1287" width="14" style="12" bestFit="1" customWidth="1"/>
    <col min="1288" max="1289" width="12.85546875" style="12" bestFit="1" customWidth="1"/>
    <col min="1290" max="1290" width="14" style="12" bestFit="1" customWidth="1"/>
    <col min="1291" max="1292" width="12.85546875" style="12" bestFit="1" customWidth="1"/>
    <col min="1293" max="1293" width="14" style="12" bestFit="1" customWidth="1"/>
    <col min="1294" max="1294" width="14.42578125" style="12" bestFit="1" customWidth="1"/>
    <col min="1295" max="1536" width="9.140625" style="12"/>
    <col min="1537" max="1537" width="14.42578125" style="12" customWidth="1"/>
    <col min="1538" max="1538" width="14" style="12" bestFit="1" customWidth="1"/>
    <col min="1539" max="1539" width="12.85546875" style="12" bestFit="1" customWidth="1"/>
    <col min="1540" max="1540" width="14" style="12" bestFit="1" customWidth="1"/>
    <col min="1541" max="1542" width="12.85546875" style="12" bestFit="1" customWidth="1"/>
    <col min="1543" max="1543" width="14" style="12" bestFit="1" customWidth="1"/>
    <col min="1544" max="1545" width="12.85546875" style="12" bestFit="1" customWidth="1"/>
    <col min="1546" max="1546" width="14" style="12" bestFit="1" customWidth="1"/>
    <col min="1547" max="1548" width="12.85546875" style="12" bestFit="1" customWidth="1"/>
    <col min="1549" max="1549" width="14" style="12" bestFit="1" customWidth="1"/>
    <col min="1550" max="1550" width="14.42578125" style="12" bestFit="1" customWidth="1"/>
    <col min="1551" max="1792" width="9.140625" style="12"/>
    <col min="1793" max="1793" width="14.42578125" style="12" customWidth="1"/>
    <col min="1794" max="1794" width="14" style="12" bestFit="1" customWidth="1"/>
    <col min="1795" max="1795" width="12.85546875" style="12" bestFit="1" customWidth="1"/>
    <col min="1796" max="1796" width="14" style="12" bestFit="1" customWidth="1"/>
    <col min="1797" max="1798" width="12.85546875" style="12" bestFit="1" customWidth="1"/>
    <col min="1799" max="1799" width="14" style="12" bestFit="1" customWidth="1"/>
    <col min="1800" max="1801" width="12.85546875" style="12" bestFit="1" customWidth="1"/>
    <col min="1802" max="1802" width="14" style="12" bestFit="1" customWidth="1"/>
    <col min="1803" max="1804" width="12.85546875" style="12" bestFit="1" customWidth="1"/>
    <col min="1805" max="1805" width="14" style="12" bestFit="1" customWidth="1"/>
    <col min="1806" max="1806" width="14.42578125" style="12" bestFit="1" customWidth="1"/>
    <col min="1807" max="2048" width="9.140625" style="12"/>
    <col min="2049" max="2049" width="14.42578125" style="12" customWidth="1"/>
    <col min="2050" max="2050" width="14" style="12" bestFit="1" customWidth="1"/>
    <col min="2051" max="2051" width="12.85546875" style="12" bestFit="1" customWidth="1"/>
    <col min="2052" max="2052" width="14" style="12" bestFit="1" customWidth="1"/>
    <col min="2053" max="2054" width="12.85546875" style="12" bestFit="1" customWidth="1"/>
    <col min="2055" max="2055" width="14" style="12" bestFit="1" customWidth="1"/>
    <col min="2056" max="2057" width="12.85546875" style="12" bestFit="1" customWidth="1"/>
    <col min="2058" max="2058" width="14" style="12" bestFit="1" customWidth="1"/>
    <col min="2059" max="2060" width="12.85546875" style="12" bestFit="1" customWidth="1"/>
    <col min="2061" max="2061" width="14" style="12" bestFit="1" customWidth="1"/>
    <col min="2062" max="2062" width="14.42578125" style="12" bestFit="1" customWidth="1"/>
    <col min="2063" max="2304" width="9.140625" style="12"/>
    <col min="2305" max="2305" width="14.42578125" style="12" customWidth="1"/>
    <col min="2306" max="2306" width="14" style="12" bestFit="1" customWidth="1"/>
    <col min="2307" max="2307" width="12.85546875" style="12" bestFit="1" customWidth="1"/>
    <col min="2308" max="2308" width="14" style="12" bestFit="1" customWidth="1"/>
    <col min="2309" max="2310" width="12.85546875" style="12" bestFit="1" customWidth="1"/>
    <col min="2311" max="2311" width="14" style="12" bestFit="1" customWidth="1"/>
    <col min="2312" max="2313" width="12.85546875" style="12" bestFit="1" customWidth="1"/>
    <col min="2314" max="2314" width="14" style="12" bestFit="1" customWidth="1"/>
    <col min="2315" max="2316" width="12.85546875" style="12" bestFit="1" customWidth="1"/>
    <col min="2317" max="2317" width="14" style="12" bestFit="1" customWidth="1"/>
    <col min="2318" max="2318" width="14.42578125" style="12" bestFit="1" customWidth="1"/>
    <col min="2319" max="2560" width="9.140625" style="12"/>
    <col min="2561" max="2561" width="14.42578125" style="12" customWidth="1"/>
    <col min="2562" max="2562" width="14" style="12" bestFit="1" customWidth="1"/>
    <col min="2563" max="2563" width="12.85546875" style="12" bestFit="1" customWidth="1"/>
    <col min="2564" max="2564" width="14" style="12" bestFit="1" customWidth="1"/>
    <col min="2565" max="2566" width="12.85546875" style="12" bestFit="1" customWidth="1"/>
    <col min="2567" max="2567" width="14" style="12" bestFit="1" customWidth="1"/>
    <col min="2568" max="2569" width="12.85546875" style="12" bestFit="1" customWidth="1"/>
    <col min="2570" max="2570" width="14" style="12" bestFit="1" customWidth="1"/>
    <col min="2571" max="2572" width="12.85546875" style="12" bestFit="1" customWidth="1"/>
    <col min="2573" max="2573" width="14" style="12" bestFit="1" customWidth="1"/>
    <col min="2574" max="2574" width="14.42578125" style="12" bestFit="1" customWidth="1"/>
    <col min="2575" max="2816" width="9.140625" style="12"/>
    <col min="2817" max="2817" width="14.42578125" style="12" customWidth="1"/>
    <col min="2818" max="2818" width="14" style="12" bestFit="1" customWidth="1"/>
    <col min="2819" max="2819" width="12.85546875" style="12" bestFit="1" customWidth="1"/>
    <col min="2820" max="2820" width="14" style="12" bestFit="1" customWidth="1"/>
    <col min="2821" max="2822" width="12.85546875" style="12" bestFit="1" customWidth="1"/>
    <col min="2823" max="2823" width="14" style="12" bestFit="1" customWidth="1"/>
    <col min="2824" max="2825" width="12.85546875" style="12" bestFit="1" customWidth="1"/>
    <col min="2826" max="2826" width="14" style="12" bestFit="1" customWidth="1"/>
    <col min="2827" max="2828" width="12.85546875" style="12" bestFit="1" customWidth="1"/>
    <col min="2829" max="2829" width="14" style="12" bestFit="1" customWidth="1"/>
    <col min="2830" max="2830" width="14.42578125" style="12" bestFit="1" customWidth="1"/>
    <col min="2831" max="3072" width="9.140625" style="12"/>
    <col min="3073" max="3073" width="14.42578125" style="12" customWidth="1"/>
    <col min="3074" max="3074" width="14" style="12" bestFit="1" customWidth="1"/>
    <col min="3075" max="3075" width="12.85546875" style="12" bestFit="1" customWidth="1"/>
    <col min="3076" max="3076" width="14" style="12" bestFit="1" customWidth="1"/>
    <col min="3077" max="3078" width="12.85546875" style="12" bestFit="1" customWidth="1"/>
    <col min="3079" max="3079" width="14" style="12" bestFit="1" customWidth="1"/>
    <col min="3080" max="3081" width="12.85546875" style="12" bestFit="1" customWidth="1"/>
    <col min="3082" max="3082" width="14" style="12" bestFit="1" customWidth="1"/>
    <col min="3083" max="3084" width="12.85546875" style="12" bestFit="1" customWidth="1"/>
    <col min="3085" max="3085" width="14" style="12" bestFit="1" customWidth="1"/>
    <col min="3086" max="3086" width="14.42578125" style="12" bestFit="1" customWidth="1"/>
    <col min="3087" max="3328" width="9.140625" style="12"/>
    <col min="3329" max="3329" width="14.42578125" style="12" customWidth="1"/>
    <col min="3330" max="3330" width="14" style="12" bestFit="1" customWidth="1"/>
    <col min="3331" max="3331" width="12.85546875" style="12" bestFit="1" customWidth="1"/>
    <col min="3332" max="3332" width="14" style="12" bestFit="1" customWidth="1"/>
    <col min="3333" max="3334" width="12.85546875" style="12" bestFit="1" customWidth="1"/>
    <col min="3335" max="3335" width="14" style="12" bestFit="1" customWidth="1"/>
    <col min="3336" max="3337" width="12.85546875" style="12" bestFit="1" customWidth="1"/>
    <col min="3338" max="3338" width="14" style="12" bestFit="1" customWidth="1"/>
    <col min="3339" max="3340" width="12.85546875" style="12" bestFit="1" customWidth="1"/>
    <col min="3341" max="3341" width="14" style="12" bestFit="1" customWidth="1"/>
    <col min="3342" max="3342" width="14.42578125" style="12" bestFit="1" customWidth="1"/>
    <col min="3343" max="3584" width="9.140625" style="12"/>
    <col min="3585" max="3585" width="14.42578125" style="12" customWidth="1"/>
    <col min="3586" max="3586" width="14" style="12" bestFit="1" customWidth="1"/>
    <col min="3587" max="3587" width="12.85546875" style="12" bestFit="1" customWidth="1"/>
    <col min="3588" max="3588" width="14" style="12" bestFit="1" customWidth="1"/>
    <col min="3589" max="3590" width="12.85546875" style="12" bestFit="1" customWidth="1"/>
    <col min="3591" max="3591" width="14" style="12" bestFit="1" customWidth="1"/>
    <col min="3592" max="3593" width="12.85546875" style="12" bestFit="1" customWidth="1"/>
    <col min="3594" max="3594" width="14" style="12" bestFit="1" customWidth="1"/>
    <col min="3595" max="3596" width="12.85546875" style="12" bestFit="1" customWidth="1"/>
    <col min="3597" max="3597" width="14" style="12" bestFit="1" customWidth="1"/>
    <col min="3598" max="3598" width="14.42578125" style="12" bestFit="1" customWidth="1"/>
    <col min="3599" max="3840" width="9.140625" style="12"/>
    <col min="3841" max="3841" width="14.42578125" style="12" customWidth="1"/>
    <col min="3842" max="3842" width="14" style="12" bestFit="1" customWidth="1"/>
    <col min="3843" max="3843" width="12.85546875" style="12" bestFit="1" customWidth="1"/>
    <col min="3844" max="3844" width="14" style="12" bestFit="1" customWidth="1"/>
    <col min="3845" max="3846" width="12.85546875" style="12" bestFit="1" customWidth="1"/>
    <col min="3847" max="3847" width="14" style="12" bestFit="1" customWidth="1"/>
    <col min="3848" max="3849" width="12.85546875" style="12" bestFit="1" customWidth="1"/>
    <col min="3850" max="3850" width="14" style="12" bestFit="1" customWidth="1"/>
    <col min="3851" max="3852" width="12.85546875" style="12" bestFit="1" customWidth="1"/>
    <col min="3853" max="3853" width="14" style="12" bestFit="1" customWidth="1"/>
    <col min="3854" max="3854" width="14.42578125" style="12" bestFit="1" customWidth="1"/>
    <col min="3855" max="4096" width="9.140625" style="12"/>
    <col min="4097" max="4097" width="14.42578125" style="12" customWidth="1"/>
    <col min="4098" max="4098" width="14" style="12" bestFit="1" customWidth="1"/>
    <col min="4099" max="4099" width="12.85546875" style="12" bestFit="1" customWidth="1"/>
    <col min="4100" max="4100" width="14" style="12" bestFit="1" customWidth="1"/>
    <col min="4101" max="4102" width="12.85546875" style="12" bestFit="1" customWidth="1"/>
    <col min="4103" max="4103" width="14" style="12" bestFit="1" customWidth="1"/>
    <col min="4104" max="4105" width="12.85546875" style="12" bestFit="1" customWidth="1"/>
    <col min="4106" max="4106" width="14" style="12" bestFit="1" customWidth="1"/>
    <col min="4107" max="4108" width="12.85546875" style="12" bestFit="1" customWidth="1"/>
    <col min="4109" max="4109" width="14" style="12" bestFit="1" customWidth="1"/>
    <col min="4110" max="4110" width="14.42578125" style="12" bestFit="1" customWidth="1"/>
    <col min="4111" max="4352" width="9.140625" style="12"/>
    <col min="4353" max="4353" width="14.42578125" style="12" customWidth="1"/>
    <col min="4354" max="4354" width="14" style="12" bestFit="1" customWidth="1"/>
    <col min="4355" max="4355" width="12.85546875" style="12" bestFit="1" customWidth="1"/>
    <col min="4356" max="4356" width="14" style="12" bestFit="1" customWidth="1"/>
    <col min="4357" max="4358" width="12.85546875" style="12" bestFit="1" customWidth="1"/>
    <col min="4359" max="4359" width="14" style="12" bestFit="1" customWidth="1"/>
    <col min="4360" max="4361" width="12.85546875" style="12" bestFit="1" customWidth="1"/>
    <col min="4362" max="4362" width="14" style="12" bestFit="1" customWidth="1"/>
    <col min="4363" max="4364" width="12.85546875" style="12" bestFit="1" customWidth="1"/>
    <col min="4365" max="4365" width="14" style="12" bestFit="1" customWidth="1"/>
    <col min="4366" max="4366" width="14.42578125" style="12" bestFit="1" customWidth="1"/>
    <col min="4367" max="4608" width="9.140625" style="12"/>
    <col min="4609" max="4609" width="14.42578125" style="12" customWidth="1"/>
    <col min="4610" max="4610" width="14" style="12" bestFit="1" customWidth="1"/>
    <col min="4611" max="4611" width="12.85546875" style="12" bestFit="1" customWidth="1"/>
    <col min="4612" max="4612" width="14" style="12" bestFit="1" customWidth="1"/>
    <col min="4613" max="4614" width="12.85546875" style="12" bestFit="1" customWidth="1"/>
    <col min="4615" max="4615" width="14" style="12" bestFit="1" customWidth="1"/>
    <col min="4616" max="4617" width="12.85546875" style="12" bestFit="1" customWidth="1"/>
    <col min="4618" max="4618" width="14" style="12" bestFit="1" customWidth="1"/>
    <col min="4619" max="4620" width="12.85546875" style="12" bestFit="1" customWidth="1"/>
    <col min="4621" max="4621" width="14" style="12" bestFit="1" customWidth="1"/>
    <col min="4622" max="4622" width="14.42578125" style="12" bestFit="1" customWidth="1"/>
    <col min="4623" max="4864" width="9.140625" style="12"/>
    <col min="4865" max="4865" width="14.42578125" style="12" customWidth="1"/>
    <col min="4866" max="4866" width="14" style="12" bestFit="1" customWidth="1"/>
    <col min="4867" max="4867" width="12.85546875" style="12" bestFit="1" customWidth="1"/>
    <col min="4868" max="4868" width="14" style="12" bestFit="1" customWidth="1"/>
    <col min="4869" max="4870" width="12.85546875" style="12" bestFit="1" customWidth="1"/>
    <col min="4871" max="4871" width="14" style="12" bestFit="1" customWidth="1"/>
    <col min="4872" max="4873" width="12.85546875" style="12" bestFit="1" customWidth="1"/>
    <col min="4874" max="4874" width="14" style="12" bestFit="1" customWidth="1"/>
    <col min="4875" max="4876" width="12.85546875" style="12" bestFit="1" customWidth="1"/>
    <col min="4877" max="4877" width="14" style="12" bestFit="1" customWidth="1"/>
    <col min="4878" max="4878" width="14.42578125" style="12" bestFit="1" customWidth="1"/>
    <col min="4879" max="5120" width="9.140625" style="12"/>
    <col min="5121" max="5121" width="14.42578125" style="12" customWidth="1"/>
    <col min="5122" max="5122" width="14" style="12" bestFit="1" customWidth="1"/>
    <col min="5123" max="5123" width="12.85546875" style="12" bestFit="1" customWidth="1"/>
    <col min="5124" max="5124" width="14" style="12" bestFit="1" customWidth="1"/>
    <col min="5125" max="5126" width="12.85546875" style="12" bestFit="1" customWidth="1"/>
    <col min="5127" max="5127" width="14" style="12" bestFit="1" customWidth="1"/>
    <col min="5128" max="5129" width="12.85546875" style="12" bestFit="1" customWidth="1"/>
    <col min="5130" max="5130" width="14" style="12" bestFit="1" customWidth="1"/>
    <col min="5131" max="5132" width="12.85546875" style="12" bestFit="1" customWidth="1"/>
    <col min="5133" max="5133" width="14" style="12" bestFit="1" customWidth="1"/>
    <col min="5134" max="5134" width="14.42578125" style="12" bestFit="1" customWidth="1"/>
    <col min="5135" max="5376" width="9.140625" style="12"/>
    <col min="5377" max="5377" width="14.42578125" style="12" customWidth="1"/>
    <col min="5378" max="5378" width="14" style="12" bestFit="1" customWidth="1"/>
    <col min="5379" max="5379" width="12.85546875" style="12" bestFit="1" customWidth="1"/>
    <col min="5380" max="5380" width="14" style="12" bestFit="1" customWidth="1"/>
    <col min="5381" max="5382" width="12.85546875" style="12" bestFit="1" customWidth="1"/>
    <col min="5383" max="5383" width="14" style="12" bestFit="1" customWidth="1"/>
    <col min="5384" max="5385" width="12.85546875" style="12" bestFit="1" customWidth="1"/>
    <col min="5386" max="5386" width="14" style="12" bestFit="1" customWidth="1"/>
    <col min="5387" max="5388" width="12.85546875" style="12" bestFit="1" customWidth="1"/>
    <col min="5389" max="5389" width="14" style="12" bestFit="1" customWidth="1"/>
    <col min="5390" max="5390" width="14.42578125" style="12" bestFit="1" customWidth="1"/>
    <col min="5391" max="5632" width="9.140625" style="12"/>
    <col min="5633" max="5633" width="14.42578125" style="12" customWidth="1"/>
    <col min="5634" max="5634" width="14" style="12" bestFit="1" customWidth="1"/>
    <col min="5635" max="5635" width="12.85546875" style="12" bestFit="1" customWidth="1"/>
    <col min="5636" max="5636" width="14" style="12" bestFit="1" customWidth="1"/>
    <col min="5637" max="5638" width="12.85546875" style="12" bestFit="1" customWidth="1"/>
    <col min="5639" max="5639" width="14" style="12" bestFit="1" customWidth="1"/>
    <col min="5640" max="5641" width="12.85546875" style="12" bestFit="1" customWidth="1"/>
    <col min="5642" max="5642" width="14" style="12" bestFit="1" customWidth="1"/>
    <col min="5643" max="5644" width="12.85546875" style="12" bestFit="1" customWidth="1"/>
    <col min="5645" max="5645" width="14" style="12" bestFit="1" customWidth="1"/>
    <col min="5646" max="5646" width="14.42578125" style="12" bestFit="1" customWidth="1"/>
    <col min="5647" max="5888" width="9.140625" style="12"/>
    <col min="5889" max="5889" width="14.42578125" style="12" customWidth="1"/>
    <col min="5890" max="5890" width="14" style="12" bestFit="1" customWidth="1"/>
    <col min="5891" max="5891" width="12.85546875" style="12" bestFit="1" customWidth="1"/>
    <col min="5892" max="5892" width="14" style="12" bestFit="1" customWidth="1"/>
    <col min="5893" max="5894" width="12.85546875" style="12" bestFit="1" customWidth="1"/>
    <col min="5895" max="5895" width="14" style="12" bestFit="1" customWidth="1"/>
    <col min="5896" max="5897" width="12.85546875" style="12" bestFit="1" customWidth="1"/>
    <col min="5898" max="5898" width="14" style="12" bestFit="1" customWidth="1"/>
    <col min="5899" max="5900" width="12.85546875" style="12" bestFit="1" customWidth="1"/>
    <col min="5901" max="5901" width="14" style="12" bestFit="1" customWidth="1"/>
    <col min="5902" max="5902" width="14.42578125" style="12" bestFit="1" customWidth="1"/>
    <col min="5903" max="6144" width="9.140625" style="12"/>
    <col min="6145" max="6145" width="14.42578125" style="12" customWidth="1"/>
    <col min="6146" max="6146" width="14" style="12" bestFit="1" customWidth="1"/>
    <col min="6147" max="6147" width="12.85546875" style="12" bestFit="1" customWidth="1"/>
    <col min="6148" max="6148" width="14" style="12" bestFit="1" customWidth="1"/>
    <col min="6149" max="6150" width="12.85546875" style="12" bestFit="1" customWidth="1"/>
    <col min="6151" max="6151" width="14" style="12" bestFit="1" customWidth="1"/>
    <col min="6152" max="6153" width="12.85546875" style="12" bestFit="1" customWidth="1"/>
    <col min="6154" max="6154" width="14" style="12" bestFit="1" customWidth="1"/>
    <col min="6155" max="6156" width="12.85546875" style="12" bestFit="1" customWidth="1"/>
    <col min="6157" max="6157" width="14" style="12" bestFit="1" customWidth="1"/>
    <col min="6158" max="6158" width="14.42578125" style="12" bestFit="1" customWidth="1"/>
    <col min="6159" max="6400" width="9.140625" style="12"/>
    <col min="6401" max="6401" width="14.42578125" style="12" customWidth="1"/>
    <col min="6402" max="6402" width="14" style="12" bestFit="1" customWidth="1"/>
    <col min="6403" max="6403" width="12.85546875" style="12" bestFit="1" customWidth="1"/>
    <col min="6404" max="6404" width="14" style="12" bestFit="1" customWidth="1"/>
    <col min="6405" max="6406" width="12.85546875" style="12" bestFit="1" customWidth="1"/>
    <col min="6407" max="6407" width="14" style="12" bestFit="1" customWidth="1"/>
    <col min="6408" max="6409" width="12.85546875" style="12" bestFit="1" customWidth="1"/>
    <col min="6410" max="6410" width="14" style="12" bestFit="1" customWidth="1"/>
    <col min="6411" max="6412" width="12.85546875" style="12" bestFit="1" customWidth="1"/>
    <col min="6413" max="6413" width="14" style="12" bestFit="1" customWidth="1"/>
    <col min="6414" max="6414" width="14.42578125" style="12" bestFit="1" customWidth="1"/>
    <col min="6415" max="6656" width="9.140625" style="12"/>
    <col min="6657" max="6657" width="14.42578125" style="12" customWidth="1"/>
    <col min="6658" max="6658" width="14" style="12" bestFit="1" customWidth="1"/>
    <col min="6659" max="6659" width="12.85546875" style="12" bestFit="1" customWidth="1"/>
    <col min="6660" max="6660" width="14" style="12" bestFit="1" customWidth="1"/>
    <col min="6661" max="6662" width="12.85546875" style="12" bestFit="1" customWidth="1"/>
    <col min="6663" max="6663" width="14" style="12" bestFit="1" customWidth="1"/>
    <col min="6664" max="6665" width="12.85546875" style="12" bestFit="1" customWidth="1"/>
    <col min="6666" max="6666" width="14" style="12" bestFit="1" customWidth="1"/>
    <col min="6667" max="6668" width="12.85546875" style="12" bestFit="1" customWidth="1"/>
    <col min="6669" max="6669" width="14" style="12" bestFit="1" customWidth="1"/>
    <col min="6670" max="6670" width="14.42578125" style="12" bestFit="1" customWidth="1"/>
    <col min="6671" max="6912" width="9.140625" style="12"/>
    <col min="6913" max="6913" width="14.42578125" style="12" customWidth="1"/>
    <col min="6914" max="6914" width="14" style="12" bestFit="1" customWidth="1"/>
    <col min="6915" max="6915" width="12.85546875" style="12" bestFit="1" customWidth="1"/>
    <col min="6916" max="6916" width="14" style="12" bestFit="1" customWidth="1"/>
    <col min="6917" max="6918" width="12.85546875" style="12" bestFit="1" customWidth="1"/>
    <col min="6919" max="6919" width="14" style="12" bestFit="1" customWidth="1"/>
    <col min="6920" max="6921" width="12.85546875" style="12" bestFit="1" customWidth="1"/>
    <col min="6922" max="6922" width="14" style="12" bestFit="1" customWidth="1"/>
    <col min="6923" max="6924" width="12.85546875" style="12" bestFit="1" customWidth="1"/>
    <col min="6925" max="6925" width="14" style="12" bestFit="1" customWidth="1"/>
    <col min="6926" max="6926" width="14.42578125" style="12" bestFit="1" customWidth="1"/>
    <col min="6927" max="7168" width="9.140625" style="12"/>
    <col min="7169" max="7169" width="14.42578125" style="12" customWidth="1"/>
    <col min="7170" max="7170" width="14" style="12" bestFit="1" customWidth="1"/>
    <col min="7171" max="7171" width="12.85546875" style="12" bestFit="1" customWidth="1"/>
    <col min="7172" max="7172" width="14" style="12" bestFit="1" customWidth="1"/>
    <col min="7173" max="7174" width="12.85546875" style="12" bestFit="1" customWidth="1"/>
    <col min="7175" max="7175" width="14" style="12" bestFit="1" customWidth="1"/>
    <col min="7176" max="7177" width="12.85546875" style="12" bestFit="1" customWidth="1"/>
    <col min="7178" max="7178" width="14" style="12" bestFit="1" customWidth="1"/>
    <col min="7179" max="7180" width="12.85546875" style="12" bestFit="1" customWidth="1"/>
    <col min="7181" max="7181" width="14" style="12" bestFit="1" customWidth="1"/>
    <col min="7182" max="7182" width="14.42578125" style="12" bestFit="1" customWidth="1"/>
    <col min="7183" max="7424" width="9.140625" style="12"/>
    <col min="7425" max="7425" width="14.42578125" style="12" customWidth="1"/>
    <col min="7426" max="7426" width="14" style="12" bestFit="1" customWidth="1"/>
    <col min="7427" max="7427" width="12.85546875" style="12" bestFit="1" customWidth="1"/>
    <col min="7428" max="7428" width="14" style="12" bestFit="1" customWidth="1"/>
    <col min="7429" max="7430" width="12.85546875" style="12" bestFit="1" customWidth="1"/>
    <col min="7431" max="7431" width="14" style="12" bestFit="1" customWidth="1"/>
    <col min="7432" max="7433" width="12.85546875" style="12" bestFit="1" customWidth="1"/>
    <col min="7434" max="7434" width="14" style="12" bestFit="1" customWidth="1"/>
    <col min="7435" max="7436" width="12.85546875" style="12" bestFit="1" customWidth="1"/>
    <col min="7437" max="7437" width="14" style="12" bestFit="1" customWidth="1"/>
    <col min="7438" max="7438" width="14.42578125" style="12" bestFit="1" customWidth="1"/>
    <col min="7439" max="7680" width="9.140625" style="12"/>
    <col min="7681" max="7681" width="14.42578125" style="12" customWidth="1"/>
    <col min="7682" max="7682" width="14" style="12" bestFit="1" customWidth="1"/>
    <col min="7683" max="7683" width="12.85546875" style="12" bestFit="1" customWidth="1"/>
    <col min="7684" max="7684" width="14" style="12" bestFit="1" customWidth="1"/>
    <col min="7685" max="7686" width="12.85546875" style="12" bestFit="1" customWidth="1"/>
    <col min="7687" max="7687" width="14" style="12" bestFit="1" customWidth="1"/>
    <col min="7688" max="7689" width="12.85546875" style="12" bestFit="1" customWidth="1"/>
    <col min="7690" max="7690" width="14" style="12" bestFit="1" customWidth="1"/>
    <col min="7691" max="7692" width="12.85546875" style="12" bestFit="1" customWidth="1"/>
    <col min="7693" max="7693" width="14" style="12" bestFit="1" customWidth="1"/>
    <col min="7694" max="7694" width="14.42578125" style="12" bestFit="1" customWidth="1"/>
    <col min="7695" max="7936" width="9.140625" style="12"/>
    <col min="7937" max="7937" width="14.42578125" style="12" customWidth="1"/>
    <col min="7938" max="7938" width="14" style="12" bestFit="1" customWidth="1"/>
    <col min="7939" max="7939" width="12.85546875" style="12" bestFit="1" customWidth="1"/>
    <col min="7940" max="7940" width="14" style="12" bestFit="1" customWidth="1"/>
    <col min="7941" max="7942" width="12.85546875" style="12" bestFit="1" customWidth="1"/>
    <col min="7943" max="7943" width="14" style="12" bestFit="1" customWidth="1"/>
    <col min="7944" max="7945" width="12.85546875" style="12" bestFit="1" customWidth="1"/>
    <col min="7946" max="7946" width="14" style="12" bestFit="1" customWidth="1"/>
    <col min="7947" max="7948" width="12.85546875" style="12" bestFit="1" customWidth="1"/>
    <col min="7949" max="7949" width="14" style="12" bestFit="1" customWidth="1"/>
    <col min="7950" max="7950" width="14.42578125" style="12" bestFit="1" customWidth="1"/>
    <col min="7951" max="8192" width="9.140625" style="12"/>
    <col min="8193" max="8193" width="14.42578125" style="12" customWidth="1"/>
    <col min="8194" max="8194" width="14" style="12" bestFit="1" customWidth="1"/>
    <col min="8195" max="8195" width="12.85546875" style="12" bestFit="1" customWidth="1"/>
    <col min="8196" max="8196" width="14" style="12" bestFit="1" customWidth="1"/>
    <col min="8197" max="8198" width="12.85546875" style="12" bestFit="1" customWidth="1"/>
    <col min="8199" max="8199" width="14" style="12" bestFit="1" customWidth="1"/>
    <col min="8200" max="8201" width="12.85546875" style="12" bestFit="1" customWidth="1"/>
    <col min="8202" max="8202" width="14" style="12" bestFit="1" customWidth="1"/>
    <col min="8203" max="8204" width="12.85546875" style="12" bestFit="1" customWidth="1"/>
    <col min="8205" max="8205" width="14" style="12" bestFit="1" customWidth="1"/>
    <col min="8206" max="8206" width="14.42578125" style="12" bestFit="1" customWidth="1"/>
    <col min="8207" max="8448" width="9.140625" style="12"/>
    <col min="8449" max="8449" width="14.42578125" style="12" customWidth="1"/>
    <col min="8450" max="8450" width="14" style="12" bestFit="1" customWidth="1"/>
    <col min="8451" max="8451" width="12.85546875" style="12" bestFit="1" customWidth="1"/>
    <col min="8452" max="8452" width="14" style="12" bestFit="1" customWidth="1"/>
    <col min="8453" max="8454" width="12.85546875" style="12" bestFit="1" customWidth="1"/>
    <col min="8455" max="8455" width="14" style="12" bestFit="1" customWidth="1"/>
    <col min="8456" max="8457" width="12.85546875" style="12" bestFit="1" customWidth="1"/>
    <col min="8458" max="8458" width="14" style="12" bestFit="1" customWidth="1"/>
    <col min="8459" max="8460" width="12.85546875" style="12" bestFit="1" customWidth="1"/>
    <col min="8461" max="8461" width="14" style="12" bestFit="1" customWidth="1"/>
    <col min="8462" max="8462" width="14.42578125" style="12" bestFit="1" customWidth="1"/>
    <col min="8463" max="8704" width="9.140625" style="12"/>
    <col min="8705" max="8705" width="14.42578125" style="12" customWidth="1"/>
    <col min="8706" max="8706" width="14" style="12" bestFit="1" customWidth="1"/>
    <col min="8707" max="8707" width="12.85546875" style="12" bestFit="1" customWidth="1"/>
    <col min="8708" max="8708" width="14" style="12" bestFit="1" customWidth="1"/>
    <col min="8709" max="8710" width="12.85546875" style="12" bestFit="1" customWidth="1"/>
    <col min="8711" max="8711" width="14" style="12" bestFit="1" customWidth="1"/>
    <col min="8712" max="8713" width="12.85546875" style="12" bestFit="1" customWidth="1"/>
    <col min="8714" max="8714" width="14" style="12" bestFit="1" customWidth="1"/>
    <col min="8715" max="8716" width="12.85546875" style="12" bestFit="1" customWidth="1"/>
    <col min="8717" max="8717" width="14" style="12" bestFit="1" customWidth="1"/>
    <col min="8718" max="8718" width="14.42578125" style="12" bestFit="1" customWidth="1"/>
    <col min="8719" max="8960" width="9.140625" style="12"/>
    <col min="8961" max="8961" width="14.42578125" style="12" customWidth="1"/>
    <col min="8962" max="8962" width="14" style="12" bestFit="1" customWidth="1"/>
    <col min="8963" max="8963" width="12.85546875" style="12" bestFit="1" customWidth="1"/>
    <col min="8964" max="8964" width="14" style="12" bestFit="1" customWidth="1"/>
    <col min="8965" max="8966" width="12.85546875" style="12" bestFit="1" customWidth="1"/>
    <col min="8967" max="8967" width="14" style="12" bestFit="1" customWidth="1"/>
    <col min="8968" max="8969" width="12.85546875" style="12" bestFit="1" customWidth="1"/>
    <col min="8970" max="8970" width="14" style="12" bestFit="1" customWidth="1"/>
    <col min="8971" max="8972" width="12.85546875" style="12" bestFit="1" customWidth="1"/>
    <col min="8973" max="8973" width="14" style="12" bestFit="1" customWidth="1"/>
    <col min="8974" max="8974" width="14.42578125" style="12" bestFit="1" customWidth="1"/>
    <col min="8975" max="9216" width="9.140625" style="12"/>
    <col min="9217" max="9217" width="14.42578125" style="12" customWidth="1"/>
    <col min="9218" max="9218" width="14" style="12" bestFit="1" customWidth="1"/>
    <col min="9219" max="9219" width="12.85546875" style="12" bestFit="1" customWidth="1"/>
    <col min="9220" max="9220" width="14" style="12" bestFit="1" customWidth="1"/>
    <col min="9221" max="9222" width="12.85546875" style="12" bestFit="1" customWidth="1"/>
    <col min="9223" max="9223" width="14" style="12" bestFit="1" customWidth="1"/>
    <col min="9224" max="9225" width="12.85546875" style="12" bestFit="1" customWidth="1"/>
    <col min="9226" max="9226" width="14" style="12" bestFit="1" customWidth="1"/>
    <col min="9227" max="9228" width="12.85546875" style="12" bestFit="1" customWidth="1"/>
    <col min="9229" max="9229" width="14" style="12" bestFit="1" customWidth="1"/>
    <col min="9230" max="9230" width="14.42578125" style="12" bestFit="1" customWidth="1"/>
    <col min="9231" max="9472" width="9.140625" style="12"/>
    <col min="9473" max="9473" width="14.42578125" style="12" customWidth="1"/>
    <col min="9474" max="9474" width="14" style="12" bestFit="1" customWidth="1"/>
    <col min="9475" max="9475" width="12.85546875" style="12" bestFit="1" customWidth="1"/>
    <col min="9476" max="9476" width="14" style="12" bestFit="1" customWidth="1"/>
    <col min="9477" max="9478" width="12.85546875" style="12" bestFit="1" customWidth="1"/>
    <col min="9479" max="9479" width="14" style="12" bestFit="1" customWidth="1"/>
    <col min="9480" max="9481" width="12.85546875" style="12" bestFit="1" customWidth="1"/>
    <col min="9482" max="9482" width="14" style="12" bestFit="1" customWidth="1"/>
    <col min="9483" max="9484" width="12.85546875" style="12" bestFit="1" customWidth="1"/>
    <col min="9485" max="9485" width="14" style="12" bestFit="1" customWidth="1"/>
    <col min="9486" max="9486" width="14.42578125" style="12" bestFit="1" customWidth="1"/>
    <col min="9487" max="9728" width="9.140625" style="12"/>
    <col min="9729" max="9729" width="14.42578125" style="12" customWidth="1"/>
    <col min="9730" max="9730" width="14" style="12" bestFit="1" customWidth="1"/>
    <col min="9731" max="9731" width="12.85546875" style="12" bestFit="1" customWidth="1"/>
    <col min="9732" max="9732" width="14" style="12" bestFit="1" customWidth="1"/>
    <col min="9733" max="9734" width="12.85546875" style="12" bestFit="1" customWidth="1"/>
    <col min="9735" max="9735" width="14" style="12" bestFit="1" customWidth="1"/>
    <col min="9736" max="9737" width="12.85546875" style="12" bestFit="1" customWidth="1"/>
    <col min="9738" max="9738" width="14" style="12" bestFit="1" customWidth="1"/>
    <col min="9739" max="9740" width="12.85546875" style="12" bestFit="1" customWidth="1"/>
    <col min="9741" max="9741" width="14" style="12" bestFit="1" customWidth="1"/>
    <col min="9742" max="9742" width="14.42578125" style="12" bestFit="1" customWidth="1"/>
    <col min="9743" max="9984" width="9.140625" style="12"/>
    <col min="9985" max="9985" width="14.42578125" style="12" customWidth="1"/>
    <col min="9986" max="9986" width="14" style="12" bestFit="1" customWidth="1"/>
    <col min="9987" max="9987" width="12.85546875" style="12" bestFit="1" customWidth="1"/>
    <col min="9988" max="9988" width="14" style="12" bestFit="1" customWidth="1"/>
    <col min="9989" max="9990" width="12.85546875" style="12" bestFit="1" customWidth="1"/>
    <col min="9991" max="9991" width="14" style="12" bestFit="1" customWidth="1"/>
    <col min="9992" max="9993" width="12.85546875" style="12" bestFit="1" customWidth="1"/>
    <col min="9994" max="9994" width="14" style="12" bestFit="1" customWidth="1"/>
    <col min="9995" max="9996" width="12.85546875" style="12" bestFit="1" customWidth="1"/>
    <col min="9997" max="9997" width="14" style="12" bestFit="1" customWidth="1"/>
    <col min="9998" max="9998" width="14.42578125" style="12" bestFit="1" customWidth="1"/>
    <col min="9999" max="10240" width="9.140625" style="12"/>
    <col min="10241" max="10241" width="14.42578125" style="12" customWidth="1"/>
    <col min="10242" max="10242" width="14" style="12" bestFit="1" customWidth="1"/>
    <col min="10243" max="10243" width="12.85546875" style="12" bestFit="1" customWidth="1"/>
    <col min="10244" max="10244" width="14" style="12" bestFit="1" customWidth="1"/>
    <col min="10245" max="10246" width="12.85546875" style="12" bestFit="1" customWidth="1"/>
    <col min="10247" max="10247" width="14" style="12" bestFit="1" customWidth="1"/>
    <col min="10248" max="10249" width="12.85546875" style="12" bestFit="1" customWidth="1"/>
    <col min="10250" max="10250" width="14" style="12" bestFit="1" customWidth="1"/>
    <col min="10251" max="10252" width="12.85546875" style="12" bestFit="1" customWidth="1"/>
    <col min="10253" max="10253" width="14" style="12" bestFit="1" customWidth="1"/>
    <col min="10254" max="10254" width="14.42578125" style="12" bestFit="1" customWidth="1"/>
    <col min="10255" max="10496" width="9.140625" style="12"/>
    <col min="10497" max="10497" width="14.42578125" style="12" customWidth="1"/>
    <col min="10498" max="10498" width="14" style="12" bestFit="1" customWidth="1"/>
    <col min="10499" max="10499" width="12.85546875" style="12" bestFit="1" customWidth="1"/>
    <col min="10500" max="10500" width="14" style="12" bestFit="1" customWidth="1"/>
    <col min="10501" max="10502" width="12.85546875" style="12" bestFit="1" customWidth="1"/>
    <col min="10503" max="10503" width="14" style="12" bestFit="1" customWidth="1"/>
    <col min="10504" max="10505" width="12.85546875" style="12" bestFit="1" customWidth="1"/>
    <col min="10506" max="10506" width="14" style="12" bestFit="1" customWidth="1"/>
    <col min="10507" max="10508" width="12.85546875" style="12" bestFit="1" customWidth="1"/>
    <col min="10509" max="10509" width="14" style="12" bestFit="1" customWidth="1"/>
    <col min="10510" max="10510" width="14.42578125" style="12" bestFit="1" customWidth="1"/>
    <col min="10511" max="10752" width="9.140625" style="12"/>
    <col min="10753" max="10753" width="14.42578125" style="12" customWidth="1"/>
    <col min="10754" max="10754" width="14" style="12" bestFit="1" customWidth="1"/>
    <col min="10755" max="10755" width="12.85546875" style="12" bestFit="1" customWidth="1"/>
    <col min="10756" max="10756" width="14" style="12" bestFit="1" customWidth="1"/>
    <col min="10757" max="10758" width="12.85546875" style="12" bestFit="1" customWidth="1"/>
    <col min="10759" max="10759" width="14" style="12" bestFit="1" customWidth="1"/>
    <col min="10760" max="10761" width="12.85546875" style="12" bestFit="1" customWidth="1"/>
    <col min="10762" max="10762" width="14" style="12" bestFit="1" customWidth="1"/>
    <col min="10763" max="10764" width="12.85546875" style="12" bestFit="1" customWidth="1"/>
    <col min="10765" max="10765" width="14" style="12" bestFit="1" customWidth="1"/>
    <col min="10766" max="10766" width="14.42578125" style="12" bestFit="1" customWidth="1"/>
    <col min="10767" max="11008" width="9.140625" style="12"/>
    <col min="11009" max="11009" width="14.42578125" style="12" customWidth="1"/>
    <col min="11010" max="11010" width="14" style="12" bestFit="1" customWidth="1"/>
    <col min="11011" max="11011" width="12.85546875" style="12" bestFit="1" customWidth="1"/>
    <col min="11012" max="11012" width="14" style="12" bestFit="1" customWidth="1"/>
    <col min="11013" max="11014" width="12.85546875" style="12" bestFit="1" customWidth="1"/>
    <col min="11015" max="11015" width="14" style="12" bestFit="1" customWidth="1"/>
    <col min="11016" max="11017" width="12.85546875" style="12" bestFit="1" customWidth="1"/>
    <col min="11018" max="11018" width="14" style="12" bestFit="1" customWidth="1"/>
    <col min="11019" max="11020" width="12.85546875" style="12" bestFit="1" customWidth="1"/>
    <col min="11021" max="11021" width="14" style="12" bestFit="1" customWidth="1"/>
    <col min="11022" max="11022" width="14.42578125" style="12" bestFit="1" customWidth="1"/>
    <col min="11023" max="11264" width="9.140625" style="12"/>
    <col min="11265" max="11265" width="14.42578125" style="12" customWidth="1"/>
    <col min="11266" max="11266" width="14" style="12" bestFit="1" customWidth="1"/>
    <col min="11267" max="11267" width="12.85546875" style="12" bestFit="1" customWidth="1"/>
    <col min="11268" max="11268" width="14" style="12" bestFit="1" customWidth="1"/>
    <col min="11269" max="11270" width="12.85546875" style="12" bestFit="1" customWidth="1"/>
    <col min="11271" max="11271" width="14" style="12" bestFit="1" customWidth="1"/>
    <col min="11272" max="11273" width="12.85546875" style="12" bestFit="1" customWidth="1"/>
    <col min="11274" max="11274" width="14" style="12" bestFit="1" customWidth="1"/>
    <col min="11275" max="11276" width="12.85546875" style="12" bestFit="1" customWidth="1"/>
    <col min="11277" max="11277" width="14" style="12" bestFit="1" customWidth="1"/>
    <col min="11278" max="11278" width="14.42578125" style="12" bestFit="1" customWidth="1"/>
    <col min="11279" max="11520" width="9.140625" style="12"/>
    <col min="11521" max="11521" width="14.42578125" style="12" customWidth="1"/>
    <col min="11522" max="11522" width="14" style="12" bestFit="1" customWidth="1"/>
    <col min="11523" max="11523" width="12.85546875" style="12" bestFit="1" customWidth="1"/>
    <col min="11524" max="11524" width="14" style="12" bestFit="1" customWidth="1"/>
    <col min="11525" max="11526" width="12.85546875" style="12" bestFit="1" customWidth="1"/>
    <col min="11527" max="11527" width="14" style="12" bestFit="1" customWidth="1"/>
    <col min="11528" max="11529" width="12.85546875" style="12" bestFit="1" customWidth="1"/>
    <col min="11530" max="11530" width="14" style="12" bestFit="1" customWidth="1"/>
    <col min="11531" max="11532" width="12.85546875" style="12" bestFit="1" customWidth="1"/>
    <col min="11533" max="11533" width="14" style="12" bestFit="1" customWidth="1"/>
    <col min="11534" max="11534" width="14.42578125" style="12" bestFit="1" customWidth="1"/>
    <col min="11535" max="11776" width="9.140625" style="12"/>
    <col min="11777" max="11777" width="14.42578125" style="12" customWidth="1"/>
    <col min="11778" max="11778" width="14" style="12" bestFit="1" customWidth="1"/>
    <col min="11779" max="11779" width="12.85546875" style="12" bestFit="1" customWidth="1"/>
    <col min="11780" max="11780" width="14" style="12" bestFit="1" customWidth="1"/>
    <col min="11781" max="11782" width="12.85546875" style="12" bestFit="1" customWidth="1"/>
    <col min="11783" max="11783" width="14" style="12" bestFit="1" customWidth="1"/>
    <col min="11784" max="11785" width="12.85546875" style="12" bestFit="1" customWidth="1"/>
    <col min="11786" max="11786" width="14" style="12" bestFit="1" customWidth="1"/>
    <col min="11787" max="11788" width="12.85546875" style="12" bestFit="1" customWidth="1"/>
    <col min="11789" max="11789" width="14" style="12" bestFit="1" customWidth="1"/>
    <col min="11790" max="11790" width="14.42578125" style="12" bestFit="1" customWidth="1"/>
    <col min="11791" max="12032" width="9.140625" style="12"/>
    <col min="12033" max="12033" width="14.42578125" style="12" customWidth="1"/>
    <col min="12034" max="12034" width="14" style="12" bestFit="1" customWidth="1"/>
    <col min="12035" max="12035" width="12.85546875" style="12" bestFit="1" customWidth="1"/>
    <col min="12036" max="12036" width="14" style="12" bestFit="1" customWidth="1"/>
    <col min="12037" max="12038" width="12.85546875" style="12" bestFit="1" customWidth="1"/>
    <col min="12039" max="12039" width="14" style="12" bestFit="1" customWidth="1"/>
    <col min="12040" max="12041" width="12.85546875" style="12" bestFit="1" customWidth="1"/>
    <col min="12042" max="12042" width="14" style="12" bestFit="1" customWidth="1"/>
    <col min="12043" max="12044" width="12.85546875" style="12" bestFit="1" customWidth="1"/>
    <col min="12045" max="12045" width="14" style="12" bestFit="1" customWidth="1"/>
    <col min="12046" max="12046" width="14.42578125" style="12" bestFit="1" customWidth="1"/>
    <col min="12047" max="12288" width="9.140625" style="12"/>
    <col min="12289" max="12289" width="14.42578125" style="12" customWidth="1"/>
    <col min="12290" max="12290" width="14" style="12" bestFit="1" customWidth="1"/>
    <col min="12291" max="12291" width="12.85546875" style="12" bestFit="1" customWidth="1"/>
    <col min="12292" max="12292" width="14" style="12" bestFit="1" customWidth="1"/>
    <col min="12293" max="12294" width="12.85546875" style="12" bestFit="1" customWidth="1"/>
    <col min="12295" max="12295" width="14" style="12" bestFit="1" customWidth="1"/>
    <col min="12296" max="12297" width="12.85546875" style="12" bestFit="1" customWidth="1"/>
    <col min="12298" max="12298" width="14" style="12" bestFit="1" customWidth="1"/>
    <col min="12299" max="12300" width="12.85546875" style="12" bestFit="1" customWidth="1"/>
    <col min="12301" max="12301" width="14" style="12" bestFit="1" customWidth="1"/>
    <col min="12302" max="12302" width="14.42578125" style="12" bestFit="1" customWidth="1"/>
    <col min="12303" max="12544" width="9.140625" style="12"/>
    <col min="12545" max="12545" width="14.42578125" style="12" customWidth="1"/>
    <col min="12546" max="12546" width="14" style="12" bestFit="1" customWidth="1"/>
    <col min="12547" max="12547" width="12.85546875" style="12" bestFit="1" customWidth="1"/>
    <col min="12548" max="12548" width="14" style="12" bestFit="1" customWidth="1"/>
    <col min="12549" max="12550" width="12.85546875" style="12" bestFit="1" customWidth="1"/>
    <col min="12551" max="12551" width="14" style="12" bestFit="1" customWidth="1"/>
    <col min="12552" max="12553" width="12.85546875" style="12" bestFit="1" customWidth="1"/>
    <col min="12554" max="12554" width="14" style="12" bestFit="1" customWidth="1"/>
    <col min="12555" max="12556" width="12.85546875" style="12" bestFit="1" customWidth="1"/>
    <col min="12557" max="12557" width="14" style="12" bestFit="1" customWidth="1"/>
    <col min="12558" max="12558" width="14.42578125" style="12" bestFit="1" customWidth="1"/>
    <col min="12559" max="12800" width="9.140625" style="12"/>
    <col min="12801" max="12801" width="14.42578125" style="12" customWidth="1"/>
    <col min="12802" max="12802" width="14" style="12" bestFit="1" customWidth="1"/>
    <col min="12803" max="12803" width="12.85546875" style="12" bestFit="1" customWidth="1"/>
    <col min="12804" max="12804" width="14" style="12" bestFit="1" customWidth="1"/>
    <col min="12805" max="12806" width="12.85546875" style="12" bestFit="1" customWidth="1"/>
    <col min="12807" max="12807" width="14" style="12" bestFit="1" customWidth="1"/>
    <col min="12808" max="12809" width="12.85546875" style="12" bestFit="1" customWidth="1"/>
    <col min="12810" max="12810" width="14" style="12" bestFit="1" customWidth="1"/>
    <col min="12811" max="12812" width="12.85546875" style="12" bestFit="1" customWidth="1"/>
    <col min="12813" max="12813" width="14" style="12" bestFit="1" customWidth="1"/>
    <col min="12814" max="12814" width="14.42578125" style="12" bestFit="1" customWidth="1"/>
    <col min="12815" max="13056" width="9.140625" style="12"/>
    <col min="13057" max="13057" width="14.42578125" style="12" customWidth="1"/>
    <col min="13058" max="13058" width="14" style="12" bestFit="1" customWidth="1"/>
    <col min="13059" max="13059" width="12.85546875" style="12" bestFit="1" customWidth="1"/>
    <col min="13060" max="13060" width="14" style="12" bestFit="1" customWidth="1"/>
    <col min="13061" max="13062" width="12.85546875" style="12" bestFit="1" customWidth="1"/>
    <col min="13063" max="13063" width="14" style="12" bestFit="1" customWidth="1"/>
    <col min="13064" max="13065" width="12.85546875" style="12" bestFit="1" customWidth="1"/>
    <col min="13066" max="13066" width="14" style="12" bestFit="1" customWidth="1"/>
    <col min="13067" max="13068" width="12.85546875" style="12" bestFit="1" customWidth="1"/>
    <col min="13069" max="13069" width="14" style="12" bestFit="1" customWidth="1"/>
    <col min="13070" max="13070" width="14.42578125" style="12" bestFit="1" customWidth="1"/>
    <col min="13071" max="13312" width="9.140625" style="12"/>
    <col min="13313" max="13313" width="14.42578125" style="12" customWidth="1"/>
    <col min="13314" max="13314" width="14" style="12" bestFit="1" customWidth="1"/>
    <col min="13315" max="13315" width="12.85546875" style="12" bestFit="1" customWidth="1"/>
    <col min="13316" max="13316" width="14" style="12" bestFit="1" customWidth="1"/>
    <col min="13317" max="13318" width="12.85546875" style="12" bestFit="1" customWidth="1"/>
    <col min="13319" max="13319" width="14" style="12" bestFit="1" customWidth="1"/>
    <col min="13320" max="13321" width="12.85546875" style="12" bestFit="1" customWidth="1"/>
    <col min="13322" max="13322" width="14" style="12" bestFit="1" customWidth="1"/>
    <col min="13323" max="13324" width="12.85546875" style="12" bestFit="1" customWidth="1"/>
    <col min="13325" max="13325" width="14" style="12" bestFit="1" customWidth="1"/>
    <col min="13326" max="13326" width="14.42578125" style="12" bestFit="1" customWidth="1"/>
    <col min="13327" max="13568" width="9.140625" style="12"/>
    <col min="13569" max="13569" width="14.42578125" style="12" customWidth="1"/>
    <col min="13570" max="13570" width="14" style="12" bestFit="1" customWidth="1"/>
    <col min="13571" max="13571" width="12.85546875" style="12" bestFit="1" customWidth="1"/>
    <col min="13572" max="13572" width="14" style="12" bestFit="1" customWidth="1"/>
    <col min="13573" max="13574" width="12.85546875" style="12" bestFit="1" customWidth="1"/>
    <col min="13575" max="13575" width="14" style="12" bestFit="1" customWidth="1"/>
    <col min="13576" max="13577" width="12.85546875" style="12" bestFit="1" customWidth="1"/>
    <col min="13578" max="13578" width="14" style="12" bestFit="1" customWidth="1"/>
    <col min="13579" max="13580" width="12.85546875" style="12" bestFit="1" customWidth="1"/>
    <col min="13581" max="13581" width="14" style="12" bestFit="1" customWidth="1"/>
    <col min="13582" max="13582" width="14.42578125" style="12" bestFit="1" customWidth="1"/>
    <col min="13583" max="13824" width="9.140625" style="12"/>
    <col min="13825" max="13825" width="14.42578125" style="12" customWidth="1"/>
    <col min="13826" max="13826" width="14" style="12" bestFit="1" customWidth="1"/>
    <col min="13827" max="13827" width="12.85546875" style="12" bestFit="1" customWidth="1"/>
    <col min="13828" max="13828" width="14" style="12" bestFit="1" customWidth="1"/>
    <col min="13829" max="13830" width="12.85546875" style="12" bestFit="1" customWidth="1"/>
    <col min="13831" max="13831" width="14" style="12" bestFit="1" customWidth="1"/>
    <col min="13832" max="13833" width="12.85546875" style="12" bestFit="1" customWidth="1"/>
    <col min="13834" max="13834" width="14" style="12" bestFit="1" customWidth="1"/>
    <col min="13835" max="13836" width="12.85546875" style="12" bestFit="1" customWidth="1"/>
    <col min="13837" max="13837" width="14" style="12" bestFit="1" customWidth="1"/>
    <col min="13838" max="13838" width="14.42578125" style="12" bestFit="1" customWidth="1"/>
    <col min="13839" max="14080" width="9.140625" style="12"/>
    <col min="14081" max="14081" width="14.42578125" style="12" customWidth="1"/>
    <col min="14082" max="14082" width="14" style="12" bestFit="1" customWidth="1"/>
    <col min="14083" max="14083" width="12.85546875" style="12" bestFit="1" customWidth="1"/>
    <col min="14084" max="14084" width="14" style="12" bestFit="1" customWidth="1"/>
    <col min="14085" max="14086" width="12.85546875" style="12" bestFit="1" customWidth="1"/>
    <col min="14087" max="14087" width="14" style="12" bestFit="1" customWidth="1"/>
    <col min="14088" max="14089" width="12.85546875" style="12" bestFit="1" customWidth="1"/>
    <col min="14090" max="14090" width="14" style="12" bestFit="1" customWidth="1"/>
    <col min="14091" max="14092" width="12.85546875" style="12" bestFit="1" customWidth="1"/>
    <col min="14093" max="14093" width="14" style="12" bestFit="1" customWidth="1"/>
    <col min="14094" max="14094" width="14.42578125" style="12" bestFit="1" customWidth="1"/>
    <col min="14095" max="14336" width="9.140625" style="12"/>
    <col min="14337" max="14337" width="14.42578125" style="12" customWidth="1"/>
    <col min="14338" max="14338" width="14" style="12" bestFit="1" customWidth="1"/>
    <col min="14339" max="14339" width="12.85546875" style="12" bestFit="1" customWidth="1"/>
    <col min="14340" max="14340" width="14" style="12" bestFit="1" customWidth="1"/>
    <col min="14341" max="14342" width="12.85546875" style="12" bestFit="1" customWidth="1"/>
    <col min="14343" max="14343" width="14" style="12" bestFit="1" customWidth="1"/>
    <col min="14344" max="14345" width="12.85546875" style="12" bestFit="1" customWidth="1"/>
    <col min="14346" max="14346" width="14" style="12" bestFit="1" customWidth="1"/>
    <col min="14347" max="14348" width="12.85546875" style="12" bestFit="1" customWidth="1"/>
    <col min="14349" max="14349" width="14" style="12" bestFit="1" customWidth="1"/>
    <col min="14350" max="14350" width="14.42578125" style="12" bestFit="1" customWidth="1"/>
    <col min="14351" max="14592" width="9.140625" style="12"/>
    <col min="14593" max="14593" width="14.42578125" style="12" customWidth="1"/>
    <col min="14594" max="14594" width="14" style="12" bestFit="1" customWidth="1"/>
    <col min="14595" max="14595" width="12.85546875" style="12" bestFit="1" customWidth="1"/>
    <col min="14596" max="14596" width="14" style="12" bestFit="1" customWidth="1"/>
    <col min="14597" max="14598" width="12.85546875" style="12" bestFit="1" customWidth="1"/>
    <col min="14599" max="14599" width="14" style="12" bestFit="1" customWidth="1"/>
    <col min="14600" max="14601" width="12.85546875" style="12" bestFit="1" customWidth="1"/>
    <col min="14602" max="14602" width="14" style="12" bestFit="1" customWidth="1"/>
    <col min="14603" max="14604" width="12.85546875" style="12" bestFit="1" customWidth="1"/>
    <col min="14605" max="14605" width="14" style="12" bestFit="1" customWidth="1"/>
    <col min="14606" max="14606" width="14.42578125" style="12" bestFit="1" customWidth="1"/>
    <col min="14607" max="14848" width="9.140625" style="12"/>
    <col min="14849" max="14849" width="14.42578125" style="12" customWidth="1"/>
    <col min="14850" max="14850" width="14" style="12" bestFit="1" customWidth="1"/>
    <col min="14851" max="14851" width="12.85546875" style="12" bestFit="1" customWidth="1"/>
    <col min="14852" max="14852" width="14" style="12" bestFit="1" customWidth="1"/>
    <col min="14853" max="14854" width="12.85546875" style="12" bestFit="1" customWidth="1"/>
    <col min="14855" max="14855" width="14" style="12" bestFit="1" customWidth="1"/>
    <col min="14856" max="14857" width="12.85546875" style="12" bestFit="1" customWidth="1"/>
    <col min="14858" max="14858" width="14" style="12" bestFit="1" customWidth="1"/>
    <col min="14859" max="14860" width="12.85546875" style="12" bestFit="1" customWidth="1"/>
    <col min="14861" max="14861" width="14" style="12" bestFit="1" customWidth="1"/>
    <col min="14862" max="14862" width="14.42578125" style="12" bestFit="1" customWidth="1"/>
    <col min="14863" max="15104" width="9.140625" style="12"/>
    <col min="15105" max="15105" width="14.42578125" style="12" customWidth="1"/>
    <col min="15106" max="15106" width="14" style="12" bestFit="1" customWidth="1"/>
    <col min="15107" max="15107" width="12.85546875" style="12" bestFit="1" customWidth="1"/>
    <col min="15108" max="15108" width="14" style="12" bestFit="1" customWidth="1"/>
    <col min="15109" max="15110" width="12.85546875" style="12" bestFit="1" customWidth="1"/>
    <col min="15111" max="15111" width="14" style="12" bestFit="1" customWidth="1"/>
    <col min="15112" max="15113" width="12.85546875" style="12" bestFit="1" customWidth="1"/>
    <col min="15114" max="15114" width="14" style="12" bestFit="1" customWidth="1"/>
    <col min="15115" max="15116" width="12.85546875" style="12" bestFit="1" customWidth="1"/>
    <col min="15117" max="15117" width="14" style="12" bestFit="1" customWidth="1"/>
    <col min="15118" max="15118" width="14.42578125" style="12" bestFit="1" customWidth="1"/>
    <col min="15119" max="15360" width="9.140625" style="12"/>
    <col min="15361" max="15361" width="14.42578125" style="12" customWidth="1"/>
    <col min="15362" max="15362" width="14" style="12" bestFit="1" customWidth="1"/>
    <col min="15363" max="15363" width="12.85546875" style="12" bestFit="1" customWidth="1"/>
    <col min="15364" max="15364" width="14" style="12" bestFit="1" customWidth="1"/>
    <col min="15365" max="15366" width="12.85546875" style="12" bestFit="1" customWidth="1"/>
    <col min="15367" max="15367" width="14" style="12" bestFit="1" customWidth="1"/>
    <col min="15368" max="15369" width="12.85546875" style="12" bestFit="1" customWidth="1"/>
    <col min="15370" max="15370" width="14" style="12" bestFit="1" customWidth="1"/>
    <col min="15371" max="15372" width="12.85546875" style="12" bestFit="1" customWidth="1"/>
    <col min="15373" max="15373" width="14" style="12" bestFit="1" customWidth="1"/>
    <col min="15374" max="15374" width="14.42578125" style="12" bestFit="1" customWidth="1"/>
    <col min="15375" max="15616" width="9.140625" style="12"/>
    <col min="15617" max="15617" width="14.42578125" style="12" customWidth="1"/>
    <col min="15618" max="15618" width="14" style="12" bestFit="1" customWidth="1"/>
    <col min="15619" max="15619" width="12.85546875" style="12" bestFit="1" customWidth="1"/>
    <col min="15620" max="15620" width="14" style="12" bestFit="1" customWidth="1"/>
    <col min="15621" max="15622" width="12.85546875" style="12" bestFit="1" customWidth="1"/>
    <col min="15623" max="15623" width="14" style="12" bestFit="1" customWidth="1"/>
    <col min="15624" max="15625" width="12.85546875" style="12" bestFit="1" customWidth="1"/>
    <col min="15626" max="15626" width="14" style="12" bestFit="1" customWidth="1"/>
    <col min="15627" max="15628" width="12.85546875" style="12" bestFit="1" customWidth="1"/>
    <col min="15629" max="15629" width="14" style="12" bestFit="1" customWidth="1"/>
    <col min="15630" max="15630" width="14.42578125" style="12" bestFit="1" customWidth="1"/>
    <col min="15631" max="15872" width="9.140625" style="12"/>
    <col min="15873" max="15873" width="14.42578125" style="12" customWidth="1"/>
    <col min="15874" max="15874" width="14" style="12" bestFit="1" customWidth="1"/>
    <col min="15875" max="15875" width="12.85546875" style="12" bestFit="1" customWidth="1"/>
    <col min="15876" max="15876" width="14" style="12" bestFit="1" customWidth="1"/>
    <col min="15877" max="15878" width="12.85546875" style="12" bestFit="1" customWidth="1"/>
    <col min="15879" max="15879" width="14" style="12" bestFit="1" customWidth="1"/>
    <col min="15880" max="15881" width="12.85546875" style="12" bestFit="1" customWidth="1"/>
    <col min="15882" max="15882" width="14" style="12" bestFit="1" customWidth="1"/>
    <col min="15883" max="15884" width="12.85546875" style="12" bestFit="1" customWidth="1"/>
    <col min="15885" max="15885" width="14" style="12" bestFit="1" customWidth="1"/>
    <col min="15886" max="15886" width="14.42578125" style="12" bestFit="1" customWidth="1"/>
    <col min="15887" max="16128" width="9.140625" style="12"/>
    <col min="16129" max="16129" width="14.42578125" style="12" customWidth="1"/>
    <col min="16130" max="16130" width="14" style="12" bestFit="1" customWidth="1"/>
    <col min="16131" max="16131" width="12.85546875" style="12" bestFit="1" customWidth="1"/>
    <col min="16132" max="16132" width="14" style="12" bestFit="1" customWidth="1"/>
    <col min="16133" max="16134" width="12.85546875" style="12" bestFit="1" customWidth="1"/>
    <col min="16135" max="16135" width="14" style="12" bestFit="1" customWidth="1"/>
    <col min="16136" max="16137" width="12.85546875" style="12" bestFit="1" customWidth="1"/>
    <col min="16138" max="16138" width="14" style="12" bestFit="1" customWidth="1"/>
    <col min="16139" max="16140" width="12.85546875" style="12" bestFit="1" customWidth="1"/>
    <col min="16141" max="16141" width="14" style="12" bestFit="1" customWidth="1"/>
    <col min="16142" max="16142" width="14.42578125" style="12" bestFit="1" customWidth="1"/>
    <col min="16143" max="16384" width="9.140625" style="12"/>
  </cols>
  <sheetData>
    <row r="2" spans="1:15" ht="20.25" x14ac:dyDescent="0.3">
      <c r="A2" s="16" t="s">
        <v>270</v>
      </c>
    </row>
    <row r="4" spans="1:15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  <c r="O4" s="17"/>
    </row>
    <row r="5" spans="1:15" ht="14.25" x14ac:dyDescent="0.2">
      <c r="A5" s="18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4.25" x14ac:dyDescent="0.2">
      <c r="A6" s="18" t="s">
        <v>10</v>
      </c>
      <c r="B6" s="2"/>
      <c r="C6" s="2"/>
      <c r="D6" s="19"/>
      <c r="E6" s="2"/>
      <c r="F6" s="2"/>
      <c r="G6" s="2"/>
      <c r="H6" s="2"/>
      <c r="I6" s="2"/>
      <c r="J6" s="2"/>
      <c r="K6" s="2"/>
      <c r="L6" s="2"/>
      <c r="M6" s="2"/>
      <c r="N6" s="19">
        <f>SUM(B6:M6)</f>
        <v>0</v>
      </c>
      <c r="O6" s="18"/>
    </row>
    <row r="7" spans="1:15" ht="14.25" x14ac:dyDescent="0.2">
      <c r="A7" s="18" t="s">
        <v>11</v>
      </c>
      <c r="B7" s="2"/>
      <c r="C7" s="2"/>
      <c r="D7" s="19"/>
      <c r="E7" s="2"/>
      <c r="F7" s="2"/>
      <c r="G7" s="2"/>
      <c r="H7" s="2"/>
      <c r="I7" s="2"/>
      <c r="J7" s="2"/>
      <c r="K7" s="2"/>
      <c r="L7" s="2"/>
      <c r="M7" s="2"/>
      <c r="N7" s="19">
        <f t="shared" ref="N7:N20" si="0">SUM(B7:M7)</f>
        <v>0</v>
      </c>
      <c r="O7" s="18"/>
    </row>
    <row r="8" spans="1:15" ht="14.25" x14ac:dyDescent="0.2">
      <c r="A8" s="18" t="s">
        <v>12</v>
      </c>
      <c r="B8" s="2"/>
      <c r="C8" s="2"/>
      <c r="D8" s="19"/>
      <c r="E8" s="2"/>
      <c r="F8" s="2"/>
      <c r="G8" s="2"/>
      <c r="H8" s="2"/>
      <c r="I8" s="2"/>
      <c r="J8" s="2"/>
      <c r="K8" s="2"/>
      <c r="L8" s="2"/>
      <c r="M8" s="2"/>
      <c r="N8" s="19">
        <f t="shared" si="0"/>
        <v>0</v>
      </c>
      <c r="O8" s="18"/>
    </row>
    <row r="9" spans="1:15" ht="14.25" x14ac:dyDescent="0.2">
      <c r="A9" s="18" t="s">
        <v>13</v>
      </c>
      <c r="B9" s="2"/>
      <c r="C9" s="2"/>
      <c r="D9" s="19"/>
      <c r="E9" s="2"/>
      <c r="F9" s="2"/>
      <c r="G9" s="2"/>
      <c r="H9" s="2"/>
      <c r="I9" s="2"/>
      <c r="J9" s="2"/>
      <c r="K9" s="2"/>
      <c r="L9" s="2"/>
      <c r="M9" s="2"/>
      <c r="N9" s="19">
        <f t="shared" si="0"/>
        <v>0</v>
      </c>
      <c r="O9" s="18"/>
    </row>
    <row r="10" spans="1:15" ht="14.25" x14ac:dyDescent="0.2">
      <c r="A10" s="18" t="s">
        <v>14</v>
      </c>
      <c r="B10" s="2">
        <v>42627.75</v>
      </c>
      <c r="C10" s="2">
        <v>57696.65</v>
      </c>
      <c r="D10" s="19"/>
      <c r="E10" s="19"/>
      <c r="F10" s="2"/>
      <c r="G10" s="2"/>
      <c r="H10" s="2"/>
      <c r="I10" s="2"/>
      <c r="J10" s="2"/>
      <c r="K10" s="2"/>
      <c r="L10" s="2"/>
      <c r="M10" s="2"/>
      <c r="N10" s="19">
        <f t="shared" si="0"/>
        <v>100324.4</v>
      </c>
      <c r="O10" s="18"/>
    </row>
    <row r="11" spans="1:15" ht="14.25" x14ac:dyDescent="0.2">
      <c r="A11" s="18" t="s">
        <v>15</v>
      </c>
      <c r="B11" s="2"/>
      <c r="C11" s="2"/>
      <c r="D11" s="19"/>
      <c r="E11" s="2"/>
      <c r="F11" s="2"/>
      <c r="G11" s="4"/>
      <c r="H11" s="2"/>
      <c r="I11" s="2"/>
      <c r="J11" s="2"/>
      <c r="K11" s="2"/>
      <c r="L11" s="2"/>
      <c r="M11" s="2"/>
      <c r="N11" s="19">
        <f t="shared" si="0"/>
        <v>0</v>
      </c>
      <c r="O11" s="18"/>
    </row>
    <row r="12" spans="1:15" ht="14.25" x14ac:dyDescent="0.2">
      <c r="A12" s="18" t="s">
        <v>16</v>
      </c>
      <c r="B12" s="2">
        <v>376.2</v>
      </c>
      <c r="C12" s="2">
        <v>1906.3</v>
      </c>
      <c r="D12" s="19"/>
      <c r="E12" s="19"/>
      <c r="F12" s="2"/>
      <c r="G12" s="4"/>
      <c r="H12" s="2"/>
      <c r="I12" s="2"/>
      <c r="J12" s="2"/>
      <c r="K12" s="2"/>
      <c r="L12" s="2"/>
      <c r="M12" s="2"/>
      <c r="N12" s="19">
        <f t="shared" si="0"/>
        <v>2282.5</v>
      </c>
      <c r="O12" s="18"/>
    </row>
    <row r="13" spans="1:15" ht="14.25" x14ac:dyDescent="0.2">
      <c r="A13" s="18" t="s">
        <v>17</v>
      </c>
      <c r="B13" s="2"/>
      <c r="C13" s="2"/>
      <c r="D13" s="19"/>
      <c r="E13" s="2"/>
      <c r="F13" s="2"/>
      <c r="G13" s="4"/>
      <c r="H13" s="2"/>
      <c r="I13" s="2"/>
      <c r="J13" s="2"/>
      <c r="K13" s="2"/>
      <c r="L13" s="2"/>
      <c r="M13" s="2"/>
      <c r="N13" s="19">
        <f t="shared" si="0"/>
        <v>0</v>
      </c>
      <c r="O13" s="18"/>
    </row>
    <row r="14" spans="1:15" ht="14.25" x14ac:dyDescent="0.2">
      <c r="A14" s="18" t="s">
        <v>18</v>
      </c>
      <c r="B14" s="2">
        <v>5225</v>
      </c>
      <c r="C14" s="2">
        <v>3686.65</v>
      </c>
      <c r="D14" s="19"/>
      <c r="E14" s="19"/>
      <c r="F14" s="2"/>
      <c r="G14" s="4"/>
      <c r="H14" s="2"/>
      <c r="I14" s="2"/>
      <c r="J14" s="2"/>
      <c r="K14" s="2"/>
      <c r="L14" s="2"/>
      <c r="M14" s="2"/>
      <c r="N14" s="19">
        <f t="shared" si="0"/>
        <v>8911.65</v>
      </c>
      <c r="O14" s="18"/>
    </row>
    <row r="15" spans="1:15" ht="14.25" x14ac:dyDescent="0.2">
      <c r="A15" s="18" t="s">
        <v>19</v>
      </c>
      <c r="B15" s="2"/>
      <c r="C15" s="2"/>
      <c r="D15" s="19"/>
      <c r="E15" s="2"/>
      <c r="F15" s="2"/>
      <c r="G15" s="4"/>
      <c r="H15" s="2"/>
      <c r="I15" s="2"/>
      <c r="J15" s="2"/>
      <c r="K15" s="2"/>
      <c r="L15" s="2"/>
      <c r="M15" s="2"/>
      <c r="N15" s="19">
        <f t="shared" si="0"/>
        <v>0</v>
      </c>
      <c r="O15" s="18"/>
    </row>
    <row r="16" spans="1:15" ht="14.25" x14ac:dyDescent="0.2">
      <c r="A16" s="18" t="s">
        <v>20</v>
      </c>
      <c r="B16" s="2">
        <v>71931.199999999997</v>
      </c>
      <c r="C16" s="2">
        <v>77744.7</v>
      </c>
      <c r="D16" s="19"/>
      <c r="E16" s="19"/>
      <c r="F16" s="2"/>
      <c r="G16" s="4"/>
      <c r="H16" s="2"/>
      <c r="I16" s="2"/>
      <c r="J16" s="2"/>
      <c r="K16" s="2"/>
      <c r="L16" s="2"/>
      <c r="M16" s="2"/>
      <c r="N16" s="19">
        <f>SUM(B16:M16)</f>
        <v>149675.9</v>
      </c>
      <c r="O16" s="18"/>
    </row>
    <row r="17" spans="1:15" ht="14.25" x14ac:dyDescent="0.2">
      <c r="A17" s="18" t="s">
        <v>21</v>
      </c>
      <c r="B17" s="2"/>
      <c r="C17" s="2"/>
      <c r="D17" s="19"/>
      <c r="E17" s="2"/>
      <c r="F17" s="2"/>
      <c r="G17" s="4"/>
      <c r="H17" s="2"/>
      <c r="I17" s="2"/>
      <c r="J17" s="2"/>
      <c r="K17" s="2"/>
      <c r="L17" s="2"/>
      <c r="M17" s="2"/>
      <c r="N17" s="19">
        <f t="shared" si="0"/>
        <v>0</v>
      </c>
      <c r="O17" s="18"/>
    </row>
    <row r="18" spans="1:15" ht="14.25" x14ac:dyDescent="0.2">
      <c r="A18" s="18" t="s">
        <v>22</v>
      </c>
      <c r="B18" s="2"/>
      <c r="C18" s="2"/>
      <c r="D18" s="19"/>
      <c r="E18" s="2"/>
      <c r="F18" s="2"/>
      <c r="G18" s="4"/>
      <c r="H18" s="2"/>
      <c r="I18" s="2"/>
      <c r="J18" s="2"/>
      <c r="K18" s="2"/>
      <c r="L18" s="2"/>
      <c r="M18" s="2"/>
      <c r="N18" s="19">
        <f t="shared" si="0"/>
        <v>0</v>
      </c>
      <c r="O18" s="18"/>
    </row>
    <row r="19" spans="1:15" ht="14.25" x14ac:dyDescent="0.2">
      <c r="A19" s="18" t="s">
        <v>23</v>
      </c>
      <c r="B19" s="2"/>
      <c r="C19" s="2"/>
      <c r="D19" s="19"/>
      <c r="E19" s="2"/>
      <c r="F19" s="2"/>
      <c r="G19" s="4"/>
      <c r="H19" s="2"/>
      <c r="I19" s="2"/>
      <c r="J19" s="2"/>
      <c r="K19" s="2"/>
      <c r="L19" s="2"/>
      <c r="M19" s="2"/>
      <c r="N19" s="19">
        <f t="shared" si="0"/>
        <v>0</v>
      </c>
      <c r="O19" s="18"/>
    </row>
    <row r="20" spans="1:15" ht="14.25" x14ac:dyDescent="0.2">
      <c r="A20" s="18" t="s">
        <v>24</v>
      </c>
      <c r="B20" s="2"/>
      <c r="C20" s="2"/>
      <c r="D20" s="2"/>
      <c r="E20" s="19"/>
      <c r="F20" s="2"/>
      <c r="G20" s="4"/>
      <c r="H20" s="2"/>
      <c r="I20" s="2"/>
      <c r="J20" s="2"/>
      <c r="K20" s="2"/>
      <c r="L20" s="2"/>
      <c r="M20" s="2"/>
      <c r="N20" s="19">
        <f t="shared" si="0"/>
        <v>0</v>
      </c>
      <c r="O20" s="18"/>
    </row>
    <row r="21" spans="1:15" ht="14.25" x14ac:dyDescent="0.2">
      <c r="A21" s="18" t="s">
        <v>25</v>
      </c>
      <c r="B21" s="2">
        <v>591396.30000000005</v>
      </c>
      <c r="C21" s="2">
        <v>761761</v>
      </c>
      <c r="D21" s="19"/>
      <c r="E21" s="19"/>
      <c r="F21" s="2"/>
      <c r="G21" s="4"/>
      <c r="H21" s="2"/>
      <c r="I21" s="2"/>
      <c r="J21" s="2"/>
      <c r="K21" s="2"/>
      <c r="L21" s="2"/>
      <c r="M21" s="2"/>
      <c r="N21" s="19">
        <f>SUM(B21:M21)</f>
        <v>1353157.3</v>
      </c>
      <c r="O21" s="18"/>
    </row>
    <row r="22" spans="1:15" ht="14.25" x14ac:dyDescent="0.2">
      <c r="A22" s="18" t="s">
        <v>26</v>
      </c>
      <c r="B22" s="31"/>
      <c r="C22" s="2"/>
      <c r="D22" s="19"/>
      <c r="E22" s="2"/>
      <c r="F22" s="2"/>
      <c r="G22" s="41"/>
      <c r="H22" s="2"/>
      <c r="I22" s="2"/>
      <c r="J22" s="2"/>
      <c r="K22" s="2"/>
      <c r="L22" s="2"/>
      <c r="M22" s="2"/>
      <c r="N22" s="19">
        <f>SUM(B22:M22)</f>
        <v>0</v>
      </c>
      <c r="O22" s="18"/>
    </row>
    <row r="23" spans="1:15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 t="s">
        <v>259</v>
      </c>
      <c r="L23" s="19"/>
      <c r="M23" s="19"/>
      <c r="N23" s="19"/>
      <c r="O23" s="18"/>
    </row>
    <row r="24" spans="1:15" ht="15" thickBot="1" x14ac:dyDescent="0.25">
      <c r="A24" s="18" t="s">
        <v>9</v>
      </c>
      <c r="B24" s="42">
        <f>SUM(B6:B23)</f>
        <v>711556.45000000007</v>
      </c>
      <c r="C24" s="42">
        <f t="shared" ref="C24:M24" si="1">SUM(C6:C23)</f>
        <v>902795.3</v>
      </c>
      <c r="D24" s="42">
        <f t="shared" si="1"/>
        <v>0</v>
      </c>
      <c r="E24" s="42">
        <f t="shared" si="1"/>
        <v>0</v>
      </c>
      <c r="F24" s="42">
        <f t="shared" si="1"/>
        <v>0</v>
      </c>
      <c r="G24" s="42">
        <f t="shared" si="1"/>
        <v>0</v>
      </c>
      <c r="H24" s="42">
        <f t="shared" si="1"/>
        <v>0</v>
      </c>
      <c r="I24" s="42">
        <f t="shared" si="1"/>
        <v>0</v>
      </c>
      <c r="J24" s="42">
        <f t="shared" si="1"/>
        <v>0</v>
      </c>
      <c r="K24" s="42">
        <f t="shared" si="1"/>
        <v>0</v>
      </c>
      <c r="L24" s="42">
        <f t="shared" si="1"/>
        <v>0</v>
      </c>
      <c r="M24" s="42">
        <f t="shared" si="1"/>
        <v>0</v>
      </c>
      <c r="N24" s="42">
        <f>SUM(N6:N22)</f>
        <v>1614351.75</v>
      </c>
      <c r="O24" s="18"/>
    </row>
    <row r="25" spans="1:15" ht="15" thickTop="1" x14ac:dyDescent="0.2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/>
    </row>
    <row r="26" spans="1:15" ht="14.25" x14ac:dyDescent="0.2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/>
    </row>
    <row r="39" spans="1:1" x14ac:dyDescent="0.2">
      <c r="A39" s="12" t="s">
        <v>260</v>
      </c>
    </row>
  </sheetData>
  <printOptions horizontalCentered="1"/>
  <pageMargins left="0" right="0" top="0.5" bottom="0.5" header="0.5" footer="0.5"/>
  <pageSetup paperSize="5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O39"/>
  <sheetViews>
    <sheetView workbookViewId="0">
      <selection activeCell="C6" sqref="C6:C22"/>
    </sheetView>
  </sheetViews>
  <sheetFormatPr defaultRowHeight="12.75" x14ac:dyDescent="0.2"/>
  <cols>
    <col min="1" max="1" width="14.140625" style="12" customWidth="1"/>
    <col min="2" max="13" width="15" style="12" bestFit="1" customWidth="1"/>
    <col min="14" max="14" width="16.140625" style="12" bestFit="1" customWidth="1"/>
    <col min="15" max="256" width="9.140625" style="12"/>
    <col min="257" max="257" width="14.140625" style="12" customWidth="1"/>
    <col min="258" max="268" width="14" style="12" bestFit="1" customWidth="1"/>
    <col min="269" max="269" width="13.85546875" style="12" bestFit="1" customWidth="1"/>
    <col min="270" max="270" width="15" style="12" bestFit="1" customWidth="1"/>
    <col min="271" max="512" width="9.140625" style="12"/>
    <col min="513" max="513" width="14.140625" style="12" customWidth="1"/>
    <col min="514" max="524" width="14" style="12" bestFit="1" customWidth="1"/>
    <col min="525" max="525" width="13.85546875" style="12" bestFit="1" customWidth="1"/>
    <col min="526" max="526" width="15" style="12" bestFit="1" customWidth="1"/>
    <col min="527" max="768" width="9.140625" style="12"/>
    <col min="769" max="769" width="14.140625" style="12" customWidth="1"/>
    <col min="770" max="780" width="14" style="12" bestFit="1" customWidth="1"/>
    <col min="781" max="781" width="13.85546875" style="12" bestFit="1" customWidth="1"/>
    <col min="782" max="782" width="15" style="12" bestFit="1" customWidth="1"/>
    <col min="783" max="1024" width="9.140625" style="12"/>
    <col min="1025" max="1025" width="14.140625" style="12" customWidth="1"/>
    <col min="1026" max="1036" width="14" style="12" bestFit="1" customWidth="1"/>
    <col min="1037" max="1037" width="13.85546875" style="12" bestFit="1" customWidth="1"/>
    <col min="1038" max="1038" width="15" style="12" bestFit="1" customWidth="1"/>
    <col min="1039" max="1280" width="9.140625" style="12"/>
    <col min="1281" max="1281" width="14.140625" style="12" customWidth="1"/>
    <col min="1282" max="1292" width="14" style="12" bestFit="1" customWidth="1"/>
    <col min="1293" max="1293" width="13.85546875" style="12" bestFit="1" customWidth="1"/>
    <col min="1294" max="1294" width="15" style="12" bestFit="1" customWidth="1"/>
    <col min="1295" max="1536" width="9.140625" style="12"/>
    <col min="1537" max="1537" width="14.140625" style="12" customWidth="1"/>
    <col min="1538" max="1548" width="14" style="12" bestFit="1" customWidth="1"/>
    <col min="1549" max="1549" width="13.85546875" style="12" bestFit="1" customWidth="1"/>
    <col min="1550" max="1550" width="15" style="12" bestFit="1" customWidth="1"/>
    <col min="1551" max="1792" width="9.140625" style="12"/>
    <col min="1793" max="1793" width="14.140625" style="12" customWidth="1"/>
    <col min="1794" max="1804" width="14" style="12" bestFit="1" customWidth="1"/>
    <col min="1805" max="1805" width="13.85546875" style="12" bestFit="1" customWidth="1"/>
    <col min="1806" max="1806" width="15" style="12" bestFit="1" customWidth="1"/>
    <col min="1807" max="2048" width="9.140625" style="12"/>
    <col min="2049" max="2049" width="14.140625" style="12" customWidth="1"/>
    <col min="2050" max="2060" width="14" style="12" bestFit="1" customWidth="1"/>
    <col min="2061" max="2061" width="13.85546875" style="12" bestFit="1" customWidth="1"/>
    <col min="2062" max="2062" width="15" style="12" bestFit="1" customWidth="1"/>
    <col min="2063" max="2304" width="9.140625" style="12"/>
    <col min="2305" max="2305" width="14.140625" style="12" customWidth="1"/>
    <col min="2306" max="2316" width="14" style="12" bestFit="1" customWidth="1"/>
    <col min="2317" max="2317" width="13.85546875" style="12" bestFit="1" customWidth="1"/>
    <col min="2318" max="2318" width="15" style="12" bestFit="1" customWidth="1"/>
    <col min="2319" max="2560" width="9.140625" style="12"/>
    <col min="2561" max="2561" width="14.140625" style="12" customWidth="1"/>
    <col min="2562" max="2572" width="14" style="12" bestFit="1" customWidth="1"/>
    <col min="2573" max="2573" width="13.85546875" style="12" bestFit="1" customWidth="1"/>
    <col min="2574" max="2574" width="15" style="12" bestFit="1" customWidth="1"/>
    <col min="2575" max="2816" width="9.140625" style="12"/>
    <col min="2817" max="2817" width="14.140625" style="12" customWidth="1"/>
    <col min="2818" max="2828" width="14" style="12" bestFit="1" customWidth="1"/>
    <col min="2829" max="2829" width="13.85546875" style="12" bestFit="1" customWidth="1"/>
    <col min="2830" max="2830" width="15" style="12" bestFit="1" customWidth="1"/>
    <col min="2831" max="3072" width="9.140625" style="12"/>
    <col min="3073" max="3073" width="14.140625" style="12" customWidth="1"/>
    <col min="3074" max="3084" width="14" style="12" bestFit="1" customWidth="1"/>
    <col min="3085" max="3085" width="13.85546875" style="12" bestFit="1" customWidth="1"/>
    <col min="3086" max="3086" width="15" style="12" bestFit="1" customWidth="1"/>
    <col min="3087" max="3328" width="9.140625" style="12"/>
    <col min="3329" max="3329" width="14.140625" style="12" customWidth="1"/>
    <col min="3330" max="3340" width="14" style="12" bestFit="1" customWidth="1"/>
    <col min="3341" max="3341" width="13.85546875" style="12" bestFit="1" customWidth="1"/>
    <col min="3342" max="3342" width="15" style="12" bestFit="1" customWidth="1"/>
    <col min="3343" max="3584" width="9.140625" style="12"/>
    <col min="3585" max="3585" width="14.140625" style="12" customWidth="1"/>
    <col min="3586" max="3596" width="14" style="12" bestFit="1" customWidth="1"/>
    <col min="3597" max="3597" width="13.85546875" style="12" bestFit="1" customWidth="1"/>
    <col min="3598" max="3598" width="15" style="12" bestFit="1" customWidth="1"/>
    <col min="3599" max="3840" width="9.140625" style="12"/>
    <col min="3841" max="3841" width="14.140625" style="12" customWidth="1"/>
    <col min="3842" max="3852" width="14" style="12" bestFit="1" customWidth="1"/>
    <col min="3853" max="3853" width="13.85546875" style="12" bestFit="1" customWidth="1"/>
    <col min="3854" max="3854" width="15" style="12" bestFit="1" customWidth="1"/>
    <col min="3855" max="4096" width="9.140625" style="12"/>
    <col min="4097" max="4097" width="14.140625" style="12" customWidth="1"/>
    <col min="4098" max="4108" width="14" style="12" bestFit="1" customWidth="1"/>
    <col min="4109" max="4109" width="13.85546875" style="12" bestFit="1" customWidth="1"/>
    <col min="4110" max="4110" width="15" style="12" bestFit="1" customWidth="1"/>
    <col min="4111" max="4352" width="9.140625" style="12"/>
    <col min="4353" max="4353" width="14.140625" style="12" customWidth="1"/>
    <col min="4354" max="4364" width="14" style="12" bestFit="1" customWidth="1"/>
    <col min="4365" max="4365" width="13.85546875" style="12" bestFit="1" customWidth="1"/>
    <col min="4366" max="4366" width="15" style="12" bestFit="1" customWidth="1"/>
    <col min="4367" max="4608" width="9.140625" style="12"/>
    <col min="4609" max="4609" width="14.140625" style="12" customWidth="1"/>
    <col min="4610" max="4620" width="14" style="12" bestFit="1" customWidth="1"/>
    <col min="4621" max="4621" width="13.85546875" style="12" bestFit="1" customWidth="1"/>
    <col min="4622" max="4622" width="15" style="12" bestFit="1" customWidth="1"/>
    <col min="4623" max="4864" width="9.140625" style="12"/>
    <col min="4865" max="4865" width="14.140625" style="12" customWidth="1"/>
    <col min="4866" max="4876" width="14" style="12" bestFit="1" customWidth="1"/>
    <col min="4877" max="4877" width="13.85546875" style="12" bestFit="1" customWidth="1"/>
    <col min="4878" max="4878" width="15" style="12" bestFit="1" customWidth="1"/>
    <col min="4879" max="5120" width="9.140625" style="12"/>
    <col min="5121" max="5121" width="14.140625" style="12" customWidth="1"/>
    <col min="5122" max="5132" width="14" style="12" bestFit="1" customWidth="1"/>
    <col min="5133" max="5133" width="13.85546875" style="12" bestFit="1" customWidth="1"/>
    <col min="5134" max="5134" width="15" style="12" bestFit="1" customWidth="1"/>
    <col min="5135" max="5376" width="9.140625" style="12"/>
    <col min="5377" max="5377" width="14.140625" style="12" customWidth="1"/>
    <col min="5378" max="5388" width="14" style="12" bestFit="1" customWidth="1"/>
    <col min="5389" max="5389" width="13.85546875" style="12" bestFit="1" customWidth="1"/>
    <col min="5390" max="5390" width="15" style="12" bestFit="1" customWidth="1"/>
    <col min="5391" max="5632" width="9.140625" style="12"/>
    <col min="5633" max="5633" width="14.140625" style="12" customWidth="1"/>
    <col min="5634" max="5644" width="14" style="12" bestFit="1" customWidth="1"/>
    <col min="5645" max="5645" width="13.85546875" style="12" bestFit="1" customWidth="1"/>
    <col min="5646" max="5646" width="15" style="12" bestFit="1" customWidth="1"/>
    <col min="5647" max="5888" width="9.140625" style="12"/>
    <col min="5889" max="5889" width="14.140625" style="12" customWidth="1"/>
    <col min="5890" max="5900" width="14" style="12" bestFit="1" customWidth="1"/>
    <col min="5901" max="5901" width="13.85546875" style="12" bestFit="1" customWidth="1"/>
    <col min="5902" max="5902" width="15" style="12" bestFit="1" customWidth="1"/>
    <col min="5903" max="6144" width="9.140625" style="12"/>
    <col min="6145" max="6145" width="14.140625" style="12" customWidth="1"/>
    <col min="6146" max="6156" width="14" style="12" bestFit="1" customWidth="1"/>
    <col min="6157" max="6157" width="13.85546875" style="12" bestFit="1" customWidth="1"/>
    <col min="6158" max="6158" width="15" style="12" bestFit="1" customWidth="1"/>
    <col min="6159" max="6400" width="9.140625" style="12"/>
    <col min="6401" max="6401" width="14.140625" style="12" customWidth="1"/>
    <col min="6402" max="6412" width="14" style="12" bestFit="1" customWidth="1"/>
    <col min="6413" max="6413" width="13.85546875" style="12" bestFit="1" customWidth="1"/>
    <col min="6414" max="6414" width="15" style="12" bestFit="1" customWidth="1"/>
    <col min="6415" max="6656" width="9.140625" style="12"/>
    <col min="6657" max="6657" width="14.140625" style="12" customWidth="1"/>
    <col min="6658" max="6668" width="14" style="12" bestFit="1" customWidth="1"/>
    <col min="6669" max="6669" width="13.85546875" style="12" bestFit="1" customWidth="1"/>
    <col min="6670" max="6670" width="15" style="12" bestFit="1" customWidth="1"/>
    <col min="6671" max="6912" width="9.140625" style="12"/>
    <col min="6913" max="6913" width="14.140625" style="12" customWidth="1"/>
    <col min="6914" max="6924" width="14" style="12" bestFit="1" customWidth="1"/>
    <col min="6925" max="6925" width="13.85546875" style="12" bestFit="1" customWidth="1"/>
    <col min="6926" max="6926" width="15" style="12" bestFit="1" customWidth="1"/>
    <col min="6927" max="7168" width="9.140625" style="12"/>
    <col min="7169" max="7169" width="14.140625" style="12" customWidth="1"/>
    <col min="7170" max="7180" width="14" style="12" bestFit="1" customWidth="1"/>
    <col min="7181" max="7181" width="13.85546875" style="12" bestFit="1" customWidth="1"/>
    <col min="7182" max="7182" width="15" style="12" bestFit="1" customWidth="1"/>
    <col min="7183" max="7424" width="9.140625" style="12"/>
    <col min="7425" max="7425" width="14.140625" style="12" customWidth="1"/>
    <col min="7426" max="7436" width="14" style="12" bestFit="1" customWidth="1"/>
    <col min="7437" max="7437" width="13.85546875" style="12" bestFit="1" customWidth="1"/>
    <col min="7438" max="7438" width="15" style="12" bestFit="1" customWidth="1"/>
    <col min="7439" max="7680" width="9.140625" style="12"/>
    <col min="7681" max="7681" width="14.140625" style="12" customWidth="1"/>
    <col min="7682" max="7692" width="14" style="12" bestFit="1" customWidth="1"/>
    <col min="7693" max="7693" width="13.85546875" style="12" bestFit="1" customWidth="1"/>
    <col min="7694" max="7694" width="15" style="12" bestFit="1" customWidth="1"/>
    <col min="7695" max="7936" width="9.140625" style="12"/>
    <col min="7937" max="7937" width="14.140625" style="12" customWidth="1"/>
    <col min="7938" max="7948" width="14" style="12" bestFit="1" customWidth="1"/>
    <col min="7949" max="7949" width="13.85546875" style="12" bestFit="1" customWidth="1"/>
    <col min="7950" max="7950" width="15" style="12" bestFit="1" customWidth="1"/>
    <col min="7951" max="8192" width="9.140625" style="12"/>
    <col min="8193" max="8193" width="14.140625" style="12" customWidth="1"/>
    <col min="8194" max="8204" width="14" style="12" bestFit="1" customWidth="1"/>
    <col min="8205" max="8205" width="13.85546875" style="12" bestFit="1" customWidth="1"/>
    <col min="8206" max="8206" width="15" style="12" bestFit="1" customWidth="1"/>
    <col min="8207" max="8448" width="9.140625" style="12"/>
    <col min="8449" max="8449" width="14.140625" style="12" customWidth="1"/>
    <col min="8450" max="8460" width="14" style="12" bestFit="1" customWidth="1"/>
    <col min="8461" max="8461" width="13.85546875" style="12" bestFit="1" customWidth="1"/>
    <col min="8462" max="8462" width="15" style="12" bestFit="1" customWidth="1"/>
    <col min="8463" max="8704" width="9.140625" style="12"/>
    <col min="8705" max="8705" width="14.140625" style="12" customWidth="1"/>
    <col min="8706" max="8716" width="14" style="12" bestFit="1" customWidth="1"/>
    <col min="8717" max="8717" width="13.85546875" style="12" bestFit="1" customWidth="1"/>
    <col min="8718" max="8718" width="15" style="12" bestFit="1" customWidth="1"/>
    <col min="8719" max="8960" width="9.140625" style="12"/>
    <col min="8961" max="8961" width="14.140625" style="12" customWidth="1"/>
    <col min="8962" max="8972" width="14" style="12" bestFit="1" customWidth="1"/>
    <col min="8973" max="8973" width="13.85546875" style="12" bestFit="1" customWidth="1"/>
    <col min="8974" max="8974" width="15" style="12" bestFit="1" customWidth="1"/>
    <col min="8975" max="9216" width="9.140625" style="12"/>
    <col min="9217" max="9217" width="14.140625" style="12" customWidth="1"/>
    <col min="9218" max="9228" width="14" style="12" bestFit="1" customWidth="1"/>
    <col min="9229" max="9229" width="13.85546875" style="12" bestFit="1" customWidth="1"/>
    <col min="9230" max="9230" width="15" style="12" bestFit="1" customWidth="1"/>
    <col min="9231" max="9472" width="9.140625" style="12"/>
    <col min="9473" max="9473" width="14.140625" style="12" customWidth="1"/>
    <col min="9474" max="9484" width="14" style="12" bestFit="1" customWidth="1"/>
    <col min="9485" max="9485" width="13.85546875" style="12" bestFit="1" customWidth="1"/>
    <col min="9486" max="9486" width="15" style="12" bestFit="1" customWidth="1"/>
    <col min="9487" max="9728" width="9.140625" style="12"/>
    <col min="9729" max="9729" width="14.140625" style="12" customWidth="1"/>
    <col min="9730" max="9740" width="14" style="12" bestFit="1" customWidth="1"/>
    <col min="9741" max="9741" width="13.85546875" style="12" bestFit="1" customWidth="1"/>
    <col min="9742" max="9742" width="15" style="12" bestFit="1" customWidth="1"/>
    <col min="9743" max="9984" width="9.140625" style="12"/>
    <col min="9985" max="9985" width="14.140625" style="12" customWidth="1"/>
    <col min="9986" max="9996" width="14" style="12" bestFit="1" customWidth="1"/>
    <col min="9997" max="9997" width="13.85546875" style="12" bestFit="1" customWidth="1"/>
    <col min="9998" max="9998" width="15" style="12" bestFit="1" customWidth="1"/>
    <col min="9999" max="10240" width="9.140625" style="12"/>
    <col min="10241" max="10241" width="14.140625" style="12" customWidth="1"/>
    <col min="10242" max="10252" width="14" style="12" bestFit="1" customWidth="1"/>
    <col min="10253" max="10253" width="13.85546875" style="12" bestFit="1" customWidth="1"/>
    <col min="10254" max="10254" width="15" style="12" bestFit="1" customWidth="1"/>
    <col min="10255" max="10496" width="9.140625" style="12"/>
    <col min="10497" max="10497" width="14.140625" style="12" customWidth="1"/>
    <col min="10498" max="10508" width="14" style="12" bestFit="1" customWidth="1"/>
    <col min="10509" max="10509" width="13.85546875" style="12" bestFit="1" customWidth="1"/>
    <col min="10510" max="10510" width="15" style="12" bestFit="1" customWidth="1"/>
    <col min="10511" max="10752" width="9.140625" style="12"/>
    <col min="10753" max="10753" width="14.140625" style="12" customWidth="1"/>
    <col min="10754" max="10764" width="14" style="12" bestFit="1" customWidth="1"/>
    <col min="10765" max="10765" width="13.85546875" style="12" bestFit="1" customWidth="1"/>
    <col min="10766" max="10766" width="15" style="12" bestFit="1" customWidth="1"/>
    <col min="10767" max="11008" width="9.140625" style="12"/>
    <col min="11009" max="11009" width="14.140625" style="12" customWidth="1"/>
    <col min="11010" max="11020" width="14" style="12" bestFit="1" customWidth="1"/>
    <col min="11021" max="11021" width="13.85546875" style="12" bestFit="1" customWidth="1"/>
    <col min="11022" max="11022" width="15" style="12" bestFit="1" customWidth="1"/>
    <col min="11023" max="11264" width="9.140625" style="12"/>
    <col min="11265" max="11265" width="14.140625" style="12" customWidth="1"/>
    <col min="11266" max="11276" width="14" style="12" bestFit="1" customWidth="1"/>
    <col min="11277" max="11277" width="13.85546875" style="12" bestFit="1" customWidth="1"/>
    <col min="11278" max="11278" width="15" style="12" bestFit="1" customWidth="1"/>
    <col min="11279" max="11520" width="9.140625" style="12"/>
    <col min="11521" max="11521" width="14.140625" style="12" customWidth="1"/>
    <col min="11522" max="11532" width="14" style="12" bestFit="1" customWidth="1"/>
    <col min="11533" max="11533" width="13.85546875" style="12" bestFit="1" customWidth="1"/>
    <col min="11534" max="11534" width="15" style="12" bestFit="1" customWidth="1"/>
    <col min="11535" max="11776" width="9.140625" style="12"/>
    <col min="11777" max="11777" width="14.140625" style="12" customWidth="1"/>
    <col min="11778" max="11788" width="14" style="12" bestFit="1" customWidth="1"/>
    <col min="11789" max="11789" width="13.85546875" style="12" bestFit="1" customWidth="1"/>
    <col min="11790" max="11790" width="15" style="12" bestFit="1" customWidth="1"/>
    <col min="11791" max="12032" width="9.140625" style="12"/>
    <col min="12033" max="12033" width="14.140625" style="12" customWidth="1"/>
    <col min="12034" max="12044" width="14" style="12" bestFit="1" customWidth="1"/>
    <col min="12045" max="12045" width="13.85546875" style="12" bestFit="1" customWidth="1"/>
    <col min="12046" max="12046" width="15" style="12" bestFit="1" customWidth="1"/>
    <col min="12047" max="12288" width="9.140625" style="12"/>
    <col min="12289" max="12289" width="14.140625" style="12" customWidth="1"/>
    <col min="12290" max="12300" width="14" style="12" bestFit="1" customWidth="1"/>
    <col min="12301" max="12301" width="13.85546875" style="12" bestFit="1" customWidth="1"/>
    <col min="12302" max="12302" width="15" style="12" bestFit="1" customWidth="1"/>
    <col min="12303" max="12544" width="9.140625" style="12"/>
    <col min="12545" max="12545" width="14.140625" style="12" customWidth="1"/>
    <col min="12546" max="12556" width="14" style="12" bestFit="1" customWidth="1"/>
    <col min="12557" max="12557" width="13.85546875" style="12" bestFit="1" customWidth="1"/>
    <col min="12558" max="12558" width="15" style="12" bestFit="1" customWidth="1"/>
    <col min="12559" max="12800" width="9.140625" style="12"/>
    <col min="12801" max="12801" width="14.140625" style="12" customWidth="1"/>
    <col min="12802" max="12812" width="14" style="12" bestFit="1" customWidth="1"/>
    <col min="12813" max="12813" width="13.85546875" style="12" bestFit="1" customWidth="1"/>
    <col min="12814" max="12814" width="15" style="12" bestFit="1" customWidth="1"/>
    <col min="12815" max="13056" width="9.140625" style="12"/>
    <col min="13057" max="13057" width="14.140625" style="12" customWidth="1"/>
    <col min="13058" max="13068" width="14" style="12" bestFit="1" customWidth="1"/>
    <col min="13069" max="13069" width="13.85546875" style="12" bestFit="1" customWidth="1"/>
    <col min="13070" max="13070" width="15" style="12" bestFit="1" customWidth="1"/>
    <col min="13071" max="13312" width="9.140625" style="12"/>
    <col min="13313" max="13313" width="14.140625" style="12" customWidth="1"/>
    <col min="13314" max="13324" width="14" style="12" bestFit="1" customWidth="1"/>
    <col min="13325" max="13325" width="13.85546875" style="12" bestFit="1" customWidth="1"/>
    <col min="13326" max="13326" width="15" style="12" bestFit="1" customWidth="1"/>
    <col min="13327" max="13568" width="9.140625" style="12"/>
    <col min="13569" max="13569" width="14.140625" style="12" customWidth="1"/>
    <col min="13570" max="13580" width="14" style="12" bestFit="1" customWidth="1"/>
    <col min="13581" max="13581" width="13.85546875" style="12" bestFit="1" customWidth="1"/>
    <col min="13582" max="13582" width="15" style="12" bestFit="1" customWidth="1"/>
    <col min="13583" max="13824" width="9.140625" style="12"/>
    <col min="13825" max="13825" width="14.140625" style="12" customWidth="1"/>
    <col min="13826" max="13836" width="14" style="12" bestFit="1" customWidth="1"/>
    <col min="13837" max="13837" width="13.85546875" style="12" bestFit="1" customWidth="1"/>
    <col min="13838" max="13838" width="15" style="12" bestFit="1" customWidth="1"/>
    <col min="13839" max="14080" width="9.140625" style="12"/>
    <col min="14081" max="14081" width="14.140625" style="12" customWidth="1"/>
    <col min="14082" max="14092" width="14" style="12" bestFit="1" customWidth="1"/>
    <col min="14093" max="14093" width="13.85546875" style="12" bestFit="1" customWidth="1"/>
    <col min="14094" max="14094" width="15" style="12" bestFit="1" customWidth="1"/>
    <col min="14095" max="14336" width="9.140625" style="12"/>
    <col min="14337" max="14337" width="14.140625" style="12" customWidth="1"/>
    <col min="14338" max="14348" width="14" style="12" bestFit="1" customWidth="1"/>
    <col min="14349" max="14349" width="13.85546875" style="12" bestFit="1" customWidth="1"/>
    <col min="14350" max="14350" width="15" style="12" bestFit="1" customWidth="1"/>
    <col min="14351" max="14592" width="9.140625" style="12"/>
    <col min="14593" max="14593" width="14.140625" style="12" customWidth="1"/>
    <col min="14594" max="14604" width="14" style="12" bestFit="1" customWidth="1"/>
    <col min="14605" max="14605" width="13.85546875" style="12" bestFit="1" customWidth="1"/>
    <col min="14606" max="14606" width="15" style="12" bestFit="1" customWidth="1"/>
    <col min="14607" max="14848" width="9.140625" style="12"/>
    <col min="14849" max="14849" width="14.140625" style="12" customWidth="1"/>
    <col min="14850" max="14860" width="14" style="12" bestFit="1" customWidth="1"/>
    <col min="14861" max="14861" width="13.85546875" style="12" bestFit="1" customWidth="1"/>
    <col min="14862" max="14862" width="15" style="12" bestFit="1" customWidth="1"/>
    <col min="14863" max="15104" width="9.140625" style="12"/>
    <col min="15105" max="15105" width="14.140625" style="12" customWidth="1"/>
    <col min="15106" max="15116" width="14" style="12" bestFit="1" customWidth="1"/>
    <col min="15117" max="15117" width="13.85546875" style="12" bestFit="1" customWidth="1"/>
    <col min="15118" max="15118" width="15" style="12" bestFit="1" customWidth="1"/>
    <col min="15119" max="15360" width="9.140625" style="12"/>
    <col min="15361" max="15361" width="14.140625" style="12" customWidth="1"/>
    <col min="15362" max="15372" width="14" style="12" bestFit="1" customWidth="1"/>
    <col min="15373" max="15373" width="13.85546875" style="12" bestFit="1" customWidth="1"/>
    <col min="15374" max="15374" width="15" style="12" bestFit="1" customWidth="1"/>
    <col min="15375" max="15616" width="9.140625" style="12"/>
    <col min="15617" max="15617" width="14.140625" style="12" customWidth="1"/>
    <col min="15618" max="15628" width="14" style="12" bestFit="1" customWidth="1"/>
    <col min="15629" max="15629" width="13.85546875" style="12" bestFit="1" customWidth="1"/>
    <col min="15630" max="15630" width="15" style="12" bestFit="1" customWidth="1"/>
    <col min="15631" max="15872" width="9.140625" style="12"/>
    <col min="15873" max="15873" width="14.140625" style="12" customWidth="1"/>
    <col min="15874" max="15884" width="14" style="12" bestFit="1" customWidth="1"/>
    <col min="15885" max="15885" width="13.85546875" style="12" bestFit="1" customWidth="1"/>
    <col min="15886" max="15886" width="15" style="12" bestFit="1" customWidth="1"/>
    <col min="15887" max="16128" width="9.140625" style="12"/>
    <col min="16129" max="16129" width="14.140625" style="12" customWidth="1"/>
    <col min="16130" max="16140" width="14" style="12" bestFit="1" customWidth="1"/>
    <col min="16141" max="16141" width="13.85546875" style="12" bestFit="1" customWidth="1"/>
    <col min="16142" max="16142" width="15" style="12" bestFit="1" customWidth="1"/>
    <col min="16143" max="16384" width="9.140625" style="12"/>
  </cols>
  <sheetData>
    <row r="2" spans="1:15" ht="20.25" x14ac:dyDescent="0.3">
      <c r="A2" s="16" t="s">
        <v>271</v>
      </c>
    </row>
    <row r="4" spans="1:15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  <c r="O4" s="17"/>
    </row>
    <row r="5" spans="1:15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4.25" x14ac:dyDescent="0.2">
      <c r="A6" s="18" t="s">
        <v>10</v>
      </c>
      <c r="B6" s="2">
        <v>305951.74</v>
      </c>
      <c r="C6" s="2">
        <v>305561.93</v>
      </c>
      <c r="D6" s="19"/>
      <c r="E6" s="19"/>
      <c r="F6" s="19"/>
      <c r="G6" s="19"/>
      <c r="H6" s="2"/>
      <c r="I6" s="19"/>
      <c r="J6" s="19"/>
      <c r="K6" s="2"/>
      <c r="L6" s="2"/>
      <c r="M6" s="2"/>
      <c r="N6" s="19">
        <f>SUM(B6:M6)</f>
        <v>611513.66999999993</v>
      </c>
      <c r="O6" s="18"/>
    </row>
    <row r="7" spans="1:15" ht="14.25" x14ac:dyDescent="0.2">
      <c r="A7" s="18" t="s">
        <v>11</v>
      </c>
      <c r="B7" s="2">
        <v>136902.15</v>
      </c>
      <c r="C7" s="2">
        <v>146674.97</v>
      </c>
      <c r="D7" s="19"/>
      <c r="E7" s="19"/>
      <c r="F7" s="19"/>
      <c r="G7" s="19"/>
      <c r="H7" s="2"/>
      <c r="I7" s="19"/>
      <c r="J7" s="19"/>
      <c r="K7" s="2"/>
      <c r="L7" s="2"/>
      <c r="M7" s="2"/>
      <c r="N7" s="19">
        <f t="shared" ref="N7:N22" si="0">SUM(B7:M7)</f>
        <v>283577.12</v>
      </c>
      <c r="O7" s="18"/>
    </row>
    <row r="8" spans="1:15" ht="14.25" x14ac:dyDescent="0.2">
      <c r="A8" s="18" t="s">
        <v>12</v>
      </c>
      <c r="B8" s="2">
        <v>13012091.18</v>
      </c>
      <c r="C8" s="2">
        <v>13105437.74</v>
      </c>
      <c r="D8" s="19"/>
      <c r="E8" s="19"/>
      <c r="F8" s="19"/>
      <c r="G8" s="19"/>
      <c r="H8" s="2"/>
      <c r="I8" s="19"/>
      <c r="J8" s="19"/>
      <c r="K8" s="2"/>
      <c r="L8" s="2"/>
      <c r="M8" s="2"/>
      <c r="N8" s="19">
        <f t="shared" si="0"/>
        <v>26117528.920000002</v>
      </c>
      <c r="O8" s="18"/>
    </row>
    <row r="9" spans="1:15" ht="14.25" x14ac:dyDescent="0.2">
      <c r="A9" s="18" t="s">
        <v>13</v>
      </c>
      <c r="B9" s="2">
        <v>305495.13</v>
      </c>
      <c r="C9" s="2">
        <v>313920.31</v>
      </c>
      <c r="D9" s="19"/>
      <c r="E9" s="19"/>
      <c r="F9" s="19"/>
      <c r="G9" s="19"/>
      <c r="H9" s="2"/>
      <c r="I9" s="19"/>
      <c r="J9" s="19"/>
      <c r="K9" s="2"/>
      <c r="L9" s="2"/>
      <c r="M9" s="2"/>
      <c r="N9" s="19">
        <f t="shared" si="0"/>
        <v>619415.43999999994</v>
      </c>
      <c r="O9" s="18"/>
    </row>
    <row r="10" spans="1:15" ht="14.25" x14ac:dyDescent="0.2">
      <c r="A10" s="18" t="s">
        <v>14</v>
      </c>
      <c r="B10" s="2">
        <v>435808.94</v>
      </c>
      <c r="C10" s="2">
        <v>449618.8</v>
      </c>
      <c r="D10" s="19"/>
      <c r="E10" s="19"/>
      <c r="F10" s="19"/>
      <c r="G10" s="19"/>
      <c r="H10" s="2"/>
      <c r="I10" s="19"/>
      <c r="J10" s="19"/>
      <c r="K10" s="2"/>
      <c r="L10" s="2"/>
      <c r="M10" s="2"/>
      <c r="N10" s="19">
        <f t="shared" si="0"/>
        <v>885427.74</v>
      </c>
      <c r="O10" s="18"/>
    </row>
    <row r="11" spans="1:15" ht="14.25" x14ac:dyDescent="0.2">
      <c r="A11" s="18" t="s">
        <v>15</v>
      </c>
      <c r="B11" s="2">
        <v>8102.67</v>
      </c>
      <c r="C11" s="2">
        <v>16086.29</v>
      </c>
      <c r="D11" s="19"/>
      <c r="E11" s="19"/>
      <c r="F11" s="19"/>
      <c r="G11" s="19"/>
      <c r="H11" s="2"/>
      <c r="I11" s="19"/>
      <c r="J11" s="19"/>
      <c r="K11" s="2"/>
      <c r="L11" s="2"/>
      <c r="M11" s="2"/>
      <c r="N11" s="19">
        <f t="shared" si="0"/>
        <v>24188.959999999999</v>
      </c>
      <c r="O11" s="18"/>
    </row>
    <row r="12" spans="1:15" ht="14.25" x14ac:dyDescent="0.2">
      <c r="A12" s="18" t="s">
        <v>16</v>
      </c>
      <c r="B12" s="2">
        <v>17744.3</v>
      </c>
      <c r="C12" s="2">
        <v>26452.99</v>
      </c>
      <c r="D12" s="19"/>
      <c r="E12" s="19"/>
      <c r="F12" s="19"/>
      <c r="G12" s="19"/>
      <c r="H12" s="2"/>
      <c r="I12" s="19"/>
      <c r="J12" s="19"/>
      <c r="K12" s="2"/>
      <c r="L12" s="2"/>
      <c r="M12" s="2"/>
      <c r="N12" s="19">
        <f t="shared" si="0"/>
        <v>44197.29</v>
      </c>
      <c r="O12" s="18"/>
    </row>
    <row r="13" spans="1:15" ht="14.25" x14ac:dyDescent="0.2">
      <c r="A13" s="18" t="s">
        <v>17</v>
      </c>
      <c r="B13" s="2">
        <v>133998.63</v>
      </c>
      <c r="C13" s="2">
        <v>170800.37</v>
      </c>
      <c r="D13" s="19"/>
      <c r="E13" s="19"/>
      <c r="F13" s="19"/>
      <c r="G13" s="19"/>
      <c r="H13" s="2"/>
      <c r="I13" s="19"/>
      <c r="J13" s="19"/>
      <c r="K13" s="2"/>
      <c r="L13" s="2"/>
      <c r="M13" s="2"/>
      <c r="N13" s="19">
        <f t="shared" si="0"/>
        <v>304799</v>
      </c>
      <c r="O13" s="18"/>
    </row>
    <row r="14" spans="1:15" ht="14.25" x14ac:dyDescent="0.2">
      <c r="A14" s="18" t="s">
        <v>18</v>
      </c>
      <c r="B14" s="2">
        <v>54504.01</v>
      </c>
      <c r="C14" s="2">
        <v>66209.31</v>
      </c>
      <c r="D14" s="19"/>
      <c r="E14" s="19"/>
      <c r="F14" s="19"/>
      <c r="G14" s="19"/>
      <c r="H14" s="2"/>
      <c r="I14" s="19"/>
      <c r="J14" s="19"/>
      <c r="K14" s="2"/>
      <c r="L14" s="2"/>
      <c r="M14" s="2"/>
      <c r="N14" s="19">
        <f t="shared" si="0"/>
        <v>120713.32</v>
      </c>
      <c r="O14" s="18"/>
    </row>
    <row r="15" spans="1:15" ht="14.25" x14ac:dyDescent="0.2">
      <c r="A15" s="18" t="s">
        <v>19</v>
      </c>
      <c r="B15" s="2">
        <v>32189.919999999998</v>
      </c>
      <c r="C15" s="2">
        <v>41699.300000000003</v>
      </c>
      <c r="D15" s="19"/>
      <c r="E15" s="19"/>
      <c r="F15" s="19"/>
      <c r="G15" s="19"/>
      <c r="H15" s="2"/>
      <c r="I15" s="19"/>
      <c r="J15" s="19"/>
      <c r="K15" s="2"/>
      <c r="L15" s="2"/>
      <c r="M15" s="2"/>
      <c r="N15" s="19">
        <f t="shared" si="0"/>
        <v>73889.22</v>
      </c>
      <c r="O15" s="18"/>
    </row>
    <row r="16" spans="1:15" ht="14.25" x14ac:dyDescent="0.2">
      <c r="A16" s="18" t="s">
        <v>20</v>
      </c>
      <c r="B16" s="2">
        <v>405674.16</v>
      </c>
      <c r="C16" s="2">
        <v>395745.22</v>
      </c>
      <c r="D16" s="19"/>
      <c r="E16" s="19"/>
      <c r="F16" s="19"/>
      <c r="G16" s="19"/>
      <c r="H16" s="2"/>
      <c r="I16" s="19"/>
      <c r="J16" s="19"/>
      <c r="K16" s="2"/>
      <c r="L16" s="2"/>
      <c r="M16" s="2"/>
      <c r="N16" s="19">
        <f>SUM(B16:M16)</f>
        <v>801419.37999999989</v>
      </c>
      <c r="O16" s="18"/>
    </row>
    <row r="17" spans="1:15" ht="14.25" x14ac:dyDescent="0.2">
      <c r="A17" s="18" t="s">
        <v>21</v>
      </c>
      <c r="B17" s="2">
        <v>33201.61</v>
      </c>
      <c r="C17" s="2">
        <v>41830.26</v>
      </c>
      <c r="D17" s="19"/>
      <c r="E17" s="19"/>
      <c r="F17" s="19"/>
      <c r="G17" s="19"/>
      <c r="H17" s="2"/>
      <c r="I17" s="19"/>
      <c r="J17" s="19"/>
      <c r="K17" s="2"/>
      <c r="L17" s="2"/>
      <c r="M17" s="2"/>
      <c r="N17" s="19">
        <f t="shared" si="0"/>
        <v>75031.87</v>
      </c>
      <c r="O17" s="18"/>
    </row>
    <row r="18" spans="1:15" ht="14.25" x14ac:dyDescent="0.2">
      <c r="A18" s="18" t="s">
        <v>22</v>
      </c>
      <c r="B18" s="2">
        <v>286027.46999999997</v>
      </c>
      <c r="C18" s="2">
        <v>274908.46999999997</v>
      </c>
      <c r="D18" s="19"/>
      <c r="E18" s="19"/>
      <c r="F18" s="19"/>
      <c r="G18" s="19"/>
      <c r="H18" s="2"/>
      <c r="I18" s="19"/>
      <c r="J18" s="19"/>
      <c r="K18" s="2"/>
      <c r="L18" s="2"/>
      <c r="M18" s="2"/>
      <c r="N18" s="19">
        <f t="shared" si="0"/>
        <v>560935.93999999994</v>
      </c>
      <c r="O18" s="18"/>
    </row>
    <row r="19" spans="1:15" ht="14.25" x14ac:dyDescent="0.2">
      <c r="A19" s="18" t="s">
        <v>23</v>
      </c>
      <c r="B19" s="2">
        <v>39606.370000000003</v>
      </c>
      <c r="C19" s="2">
        <v>48068.21</v>
      </c>
      <c r="D19" s="19"/>
      <c r="E19" s="19"/>
      <c r="F19" s="19"/>
      <c r="G19" s="19"/>
      <c r="H19" s="2"/>
      <c r="I19" s="19"/>
      <c r="J19" s="19"/>
      <c r="K19" s="2"/>
      <c r="L19" s="2"/>
      <c r="M19" s="2"/>
      <c r="N19" s="19">
        <f t="shared" si="0"/>
        <v>87674.58</v>
      </c>
      <c r="O19" s="18"/>
    </row>
    <row r="20" spans="1:15" ht="14.25" x14ac:dyDescent="0.2">
      <c r="A20" s="18" t="s">
        <v>24</v>
      </c>
      <c r="B20" s="2">
        <v>43979.97</v>
      </c>
      <c r="C20" s="2">
        <v>45462.04</v>
      </c>
      <c r="D20" s="19"/>
      <c r="E20" s="19"/>
      <c r="F20" s="19"/>
      <c r="G20" s="19"/>
      <c r="H20" s="2"/>
      <c r="I20" s="19"/>
      <c r="J20" s="19"/>
      <c r="K20" s="2"/>
      <c r="L20" s="2"/>
      <c r="M20" s="2"/>
      <c r="N20" s="19">
        <f t="shared" si="0"/>
        <v>89442.010000000009</v>
      </c>
      <c r="O20" s="18"/>
    </row>
    <row r="21" spans="1:15" ht="14.25" x14ac:dyDescent="0.2">
      <c r="A21" s="18" t="s">
        <v>25</v>
      </c>
      <c r="B21" s="2">
        <v>3528337.9899999998</v>
      </c>
      <c r="C21" s="2">
        <v>3483223.4899999998</v>
      </c>
      <c r="D21" s="19"/>
      <c r="E21" s="19"/>
      <c r="F21" s="19"/>
      <c r="G21" s="19"/>
      <c r="H21" s="2"/>
      <c r="I21" s="19"/>
      <c r="J21" s="19"/>
      <c r="K21" s="2"/>
      <c r="L21" s="2"/>
      <c r="M21" s="2"/>
      <c r="N21" s="19">
        <f t="shared" si="0"/>
        <v>7011561.4799999995</v>
      </c>
      <c r="O21" s="18"/>
    </row>
    <row r="22" spans="1:15" ht="14.25" x14ac:dyDescent="0.2">
      <c r="A22" s="18" t="s">
        <v>26</v>
      </c>
      <c r="B22" s="21">
        <v>64853.81</v>
      </c>
      <c r="C22" s="21">
        <v>89091.57</v>
      </c>
      <c r="D22" s="38"/>
      <c r="E22" s="38"/>
      <c r="F22" s="38"/>
      <c r="G22" s="38"/>
      <c r="H22" s="21"/>
      <c r="I22" s="38"/>
      <c r="J22" s="38"/>
      <c r="K22" s="21"/>
      <c r="L22" s="21"/>
      <c r="M22" s="21"/>
      <c r="N22" s="38">
        <f t="shared" si="0"/>
        <v>153945.38</v>
      </c>
      <c r="O22" s="18"/>
    </row>
    <row r="23" spans="1:15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/>
    </row>
    <row r="24" spans="1:15" ht="14.25" x14ac:dyDescent="0.2">
      <c r="A24" s="18" t="s">
        <v>9</v>
      </c>
      <c r="B24" s="19">
        <f>SUM(B6:B23)</f>
        <v>18844470.050000001</v>
      </c>
      <c r="C24" s="19">
        <f t="shared" ref="C24:M24" si="1">SUM(C6:C23)</f>
        <v>19020791.270000003</v>
      </c>
      <c r="D24" s="19">
        <f t="shared" si="1"/>
        <v>0</v>
      </c>
      <c r="E24" s="19">
        <f t="shared" si="1"/>
        <v>0</v>
      </c>
      <c r="F24" s="19">
        <f t="shared" si="1"/>
        <v>0</v>
      </c>
      <c r="G24" s="19">
        <f t="shared" si="1"/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19">
        <f t="shared" si="1"/>
        <v>0</v>
      </c>
      <c r="L24" s="19">
        <f t="shared" si="1"/>
        <v>0</v>
      </c>
      <c r="M24" s="19">
        <f t="shared" si="1"/>
        <v>0</v>
      </c>
      <c r="N24" s="19">
        <f>SUM(N6:N22)</f>
        <v>37865261.32</v>
      </c>
      <c r="O24" s="18"/>
    </row>
    <row r="25" spans="1:15" ht="14.25" x14ac:dyDescent="0.2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/>
    </row>
    <row r="39" spans="1:1" x14ac:dyDescent="0.2">
      <c r="A39" s="12" t="s">
        <v>261</v>
      </c>
    </row>
  </sheetData>
  <printOptions horizontalCentered="1"/>
  <pageMargins left="0" right="0" top="0.5" bottom="0.5" header="0.5" footer="0.5"/>
  <pageSetup paperSize="5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12"/>
  <sheetViews>
    <sheetView zoomScale="96" zoomScaleNormal="96" workbookViewId="0"/>
  </sheetViews>
  <sheetFormatPr defaultRowHeight="14.25" x14ac:dyDescent="0.2"/>
  <cols>
    <col min="1" max="1" width="43.28515625" style="18" bestFit="1" customWidth="1"/>
    <col min="2" max="2" width="17.140625" style="18" bestFit="1" customWidth="1"/>
    <col min="3" max="3" width="17.140625" style="44" bestFit="1" customWidth="1"/>
    <col min="4" max="8" width="17.140625" style="18" bestFit="1" customWidth="1"/>
    <col min="9" max="9" width="17.140625" style="2" bestFit="1" customWidth="1"/>
    <col min="10" max="10" width="17.140625" style="18" bestFit="1" customWidth="1"/>
    <col min="11" max="13" width="17.140625" style="44" bestFit="1" customWidth="1"/>
    <col min="14" max="14" width="18.85546875" style="18" bestFit="1" customWidth="1"/>
    <col min="15" max="15" width="13.5703125" style="18" bestFit="1" customWidth="1"/>
    <col min="16" max="16" width="12.42578125" style="18" bestFit="1" customWidth="1"/>
    <col min="17" max="256" width="9.140625" style="18"/>
    <col min="257" max="257" width="31.28515625" style="18" customWidth="1"/>
    <col min="258" max="258" width="16.5703125" style="18" bestFit="1" customWidth="1"/>
    <col min="259" max="259" width="13.42578125" style="18" bestFit="1" customWidth="1"/>
    <col min="260" max="265" width="13.5703125" style="18" bestFit="1" customWidth="1"/>
    <col min="266" max="267" width="13.42578125" style="18" bestFit="1" customWidth="1"/>
    <col min="268" max="269" width="13.5703125" style="18" bestFit="1" customWidth="1"/>
    <col min="270" max="270" width="16.140625" style="18" bestFit="1" customWidth="1"/>
    <col min="271" max="271" width="13.5703125" style="18" bestFit="1" customWidth="1"/>
    <col min="272" max="512" width="9.140625" style="18"/>
    <col min="513" max="513" width="31.28515625" style="18" customWidth="1"/>
    <col min="514" max="514" width="16.5703125" style="18" bestFit="1" customWidth="1"/>
    <col min="515" max="515" width="13.42578125" style="18" bestFit="1" customWidth="1"/>
    <col min="516" max="521" width="13.5703125" style="18" bestFit="1" customWidth="1"/>
    <col min="522" max="523" width="13.42578125" style="18" bestFit="1" customWidth="1"/>
    <col min="524" max="525" width="13.5703125" style="18" bestFit="1" customWidth="1"/>
    <col min="526" max="526" width="16.140625" style="18" bestFit="1" customWidth="1"/>
    <col min="527" max="527" width="13.5703125" style="18" bestFit="1" customWidth="1"/>
    <col min="528" max="768" width="9.140625" style="18"/>
    <col min="769" max="769" width="31.28515625" style="18" customWidth="1"/>
    <col min="770" max="770" width="16.5703125" style="18" bestFit="1" customWidth="1"/>
    <col min="771" max="771" width="13.42578125" style="18" bestFit="1" customWidth="1"/>
    <col min="772" max="777" width="13.5703125" style="18" bestFit="1" customWidth="1"/>
    <col min="778" max="779" width="13.42578125" style="18" bestFit="1" customWidth="1"/>
    <col min="780" max="781" width="13.5703125" style="18" bestFit="1" customWidth="1"/>
    <col min="782" max="782" width="16.140625" style="18" bestFit="1" customWidth="1"/>
    <col min="783" max="783" width="13.5703125" style="18" bestFit="1" customWidth="1"/>
    <col min="784" max="1024" width="9.140625" style="18"/>
    <col min="1025" max="1025" width="31.28515625" style="18" customWidth="1"/>
    <col min="1026" max="1026" width="16.5703125" style="18" bestFit="1" customWidth="1"/>
    <col min="1027" max="1027" width="13.42578125" style="18" bestFit="1" customWidth="1"/>
    <col min="1028" max="1033" width="13.5703125" style="18" bestFit="1" customWidth="1"/>
    <col min="1034" max="1035" width="13.42578125" style="18" bestFit="1" customWidth="1"/>
    <col min="1036" max="1037" width="13.5703125" style="18" bestFit="1" customWidth="1"/>
    <col min="1038" max="1038" width="16.140625" style="18" bestFit="1" customWidth="1"/>
    <col min="1039" max="1039" width="13.5703125" style="18" bestFit="1" customWidth="1"/>
    <col min="1040" max="1280" width="9.140625" style="18"/>
    <col min="1281" max="1281" width="31.28515625" style="18" customWidth="1"/>
    <col min="1282" max="1282" width="16.5703125" style="18" bestFit="1" customWidth="1"/>
    <col min="1283" max="1283" width="13.42578125" style="18" bestFit="1" customWidth="1"/>
    <col min="1284" max="1289" width="13.5703125" style="18" bestFit="1" customWidth="1"/>
    <col min="1290" max="1291" width="13.42578125" style="18" bestFit="1" customWidth="1"/>
    <col min="1292" max="1293" width="13.5703125" style="18" bestFit="1" customWidth="1"/>
    <col min="1294" max="1294" width="16.140625" style="18" bestFit="1" customWidth="1"/>
    <col min="1295" max="1295" width="13.5703125" style="18" bestFit="1" customWidth="1"/>
    <col min="1296" max="1536" width="9.140625" style="18"/>
    <col min="1537" max="1537" width="31.28515625" style="18" customWidth="1"/>
    <col min="1538" max="1538" width="16.5703125" style="18" bestFit="1" customWidth="1"/>
    <col min="1539" max="1539" width="13.42578125" style="18" bestFit="1" customWidth="1"/>
    <col min="1540" max="1545" width="13.5703125" style="18" bestFit="1" customWidth="1"/>
    <col min="1546" max="1547" width="13.42578125" style="18" bestFit="1" customWidth="1"/>
    <col min="1548" max="1549" width="13.5703125" style="18" bestFit="1" customWidth="1"/>
    <col min="1550" max="1550" width="16.140625" style="18" bestFit="1" customWidth="1"/>
    <col min="1551" max="1551" width="13.5703125" style="18" bestFit="1" customWidth="1"/>
    <col min="1552" max="1792" width="9.140625" style="18"/>
    <col min="1793" max="1793" width="31.28515625" style="18" customWidth="1"/>
    <col min="1794" max="1794" width="16.5703125" style="18" bestFit="1" customWidth="1"/>
    <col min="1795" max="1795" width="13.42578125" style="18" bestFit="1" customWidth="1"/>
    <col min="1796" max="1801" width="13.5703125" style="18" bestFit="1" customWidth="1"/>
    <col min="1802" max="1803" width="13.42578125" style="18" bestFit="1" customWidth="1"/>
    <col min="1804" max="1805" width="13.5703125" style="18" bestFit="1" customWidth="1"/>
    <col min="1806" max="1806" width="16.140625" style="18" bestFit="1" customWidth="1"/>
    <col min="1807" max="1807" width="13.5703125" style="18" bestFit="1" customWidth="1"/>
    <col min="1808" max="2048" width="9.140625" style="18"/>
    <col min="2049" max="2049" width="31.28515625" style="18" customWidth="1"/>
    <col min="2050" max="2050" width="16.5703125" style="18" bestFit="1" customWidth="1"/>
    <col min="2051" max="2051" width="13.42578125" style="18" bestFit="1" customWidth="1"/>
    <col min="2052" max="2057" width="13.5703125" style="18" bestFit="1" customWidth="1"/>
    <col min="2058" max="2059" width="13.42578125" style="18" bestFit="1" customWidth="1"/>
    <col min="2060" max="2061" width="13.5703125" style="18" bestFit="1" customWidth="1"/>
    <col min="2062" max="2062" width="16.140625" style="18" bestFit="1" customWidth="1"/>
    <col min="2063" max="2063" width="13.5703125" style="18" bestFit="1" customWidth="1"/>
    <col min="2064" max="2304" width="9.140625" style="18"/>
    <col min="2305" max="2305" width="31.28515625" style="18" customWidth="1"/>
    <col min="2306" max="2306" width="16.5703125" style="18" bestFit="1" customWidth="1"/>
    <col min="2307" max="2307" width="13.42578125" style="18" bestFit="1" customWidth="1"/>
    <col min="2308" max="2313" width="13.5703125" style="18" bestFit="1" customWidth="1"/>
    <col min="2314" max="2315" width="13.42578125" style="18" bestFit="1" customWidth="1"/>
    <col min="2316" max="2317" width="13.5703125" style="18" bestFit="1" customWidth="1"/>
    <col min="2318" max="2318" width="16.140625" style="18" bestFit="1" customWidth="1"/>
    <col min="2319" max="2319" width="13.5703125" style="18" bestFit="1" customWidth="1"/>
    <col min="2320" max="2560" width="9.140625" style="18"/>
    <col min="2561" max="2561" width="31.28515625" style="18" customWidth="1"/>
    <col min="2562" max="2562" width="16.5703125" style="18" bestFit="1" customWidth="1"/>
    <col min="2563" max="2563" width="13.42578125" style="18" bestFit="1" customWidth="1"/>
    <col min="2564" max="2569" width="13.5703125" style="18" bestFit="1" customWidth="1"/>
    <col min="2570" max="2571" width="13.42578125" style="18" bestFit="1" customWidth="1"/>
    <col min="2572" max="2573" width="13.5703125" style="18" bestFit="1" customWidth="1"/>
    <col min="2574" max="2574" width="16.140625" style="18" bestFit="1" customWidth="1"/>
    <col min="2575" max="2575" width="13.5703125" style="18" bestFit="1" customWidth="1"/>
    <col min="2576" max="2816" width="9.140625" style="18"/>
    <col min="2817" max="2817" width="31.28515625" style="18" customWidth="1"/>
    <col min="2818" max="2818" width="16.5703125" style="18" bestFit="1" customWidth="1"/>
    <col min="2819" max="2819" width="13.42578125" style="18" bestFit="1" customWidth="1"/>
    <col min="2820" max="2825" width="13.5703125" style="18" bestFit="1" customWidth="1"/>
    <col min="2826" max="2827" width="13.42578125" style="18" bestFit="1" customWidth="1"/>
    <col min="2828" max="2829" width="13.5703125" style="18" bestFit="1" customWidth="1"/>
    <col min="2830" max="2830" width="16.140625" style="18" bestFit="1" customWidth="1"/>
    <col min="2831" max="2831" width="13.5703125" style="18" bestFit="1" customWidth="1"/>
    <col min="2832" max="3072" width="9.140625" style="18"/>
    <col min="3073" max="3073" width="31.28515625" style="18" customWidth="1"/>
    <col min="3074" max="3074" width="16.5703125" style="18" bestFit="1" customWidth="1"/>
    <col min="3075" max="3075" width="13.42578125" style="18" bestFit="1" customWidth="1"/>
    <col min="3076" max="3081" width="13.5703125" style="18" bestFit="1" customWidth="1"/>
    <col min="3082" max="3083" width="13.42578125" style="18" bestFit="1" customWidth="1"/>
    <col min="3084" max="3085" width="13.5703125" style="18" bestFit="1" customWidth="1"/>
    <col min="3086" max="3086" width="16.140625" style="18" bestFit="1" customWidth="1"/>
    <col min="3087" max="3087" width="13.5703125" style="18" bestFit="1" customWidth="1"/>
    <col min="3088" max="3328" width="9.140625" style="18"/>
    <col min="3329" max="3329" width="31.28515625" style="18" customWidth="1"/>
    <col min="3330" max="3330" width="16.5703125" style="18" bestFit="1" customWidth="1"/>
    <col min="3331" max="3331" width="13.42578125" style="18" bestFit="1" customWidth="1"/>
    <col min="3332" max="3337" width="13.5703125" style="18" bestFit="1" customWidth="1"/>
    <col min="3338" max="3339" width="13.42578125" style="18" bestFit="1" customWidth="1"/>
    <col min="3340" max="3341" width="13.5703125" style="18" bestFit="1" customWidth="1"/>
    <col min="3342" max="3342" width="16.140625" style="18" bestFit="1" customWidth="1"/>
    <col min="3343" max="3343" width="13.5703125" style="18" bestFit="1" customWidth="1"/>
    <col min="3344" max="3584" width="9.140625" style="18"/>
    <col min="3585" max="3585" width="31.28515625" style="18" customWidth="1"/>
    <col min="3586" max="3586" width="16.5703125" style="18" bestFit="1" customWidth="1"/>
    <col min="3587" max="3587" width="13.42578125" style="18" bestFit="1" customWidth="1"/>
    <col min="3588" max="3593" width="13.5703125" style="18" bestFit="1" customWidth="1"/>
    <col min="3594" max="3595" width="13.42578125" style="18" bestFit="1" customWidth="1"/>
    <col min="3596" max="3597" width="13.5703125" style="18" bestFit="1" customWidth="1"/>
    <col min="3598" max="3598" width="16.140625" style="18" bestFit="1" customWidth="1"/>
    <col min="3599" max="3599" width="13.5703125" style="18" bestFit="1" customWidth="1"/>
    <col min="3600" max="3840" width="9.140625" style="18"/>
    <col min="3841" max="3841" width="31.28515625" style="18" customWidth="1"/>
    <col min="3842" max="3842" width="16.5703125" style="18" bestFit="1" customWidth="1"/>
    <col min="3843" max="3843" width="13.42578125" style="18" bestFit="1" customWidth="1"/>
    <col min="3844" max="3849" width="13.5703125" style="18" bestFit="1" customWidth="1"/>
    <col min="3850" max="3851" width="13.42578125" style="18" bestFit="1" customWidth="1"/>
    <col min="3852" max="3853" width="13.5703125" style="18" bestFit="1" customWidth="1"/>
    <col min="3854" max="3854" width="16.140625" style="18" bestFit="1" customWidth="1"/>
    <col min="3855" max="3855" width="13.5703125" style="18" bestFit="1" customWidth="1"/>
    <col min="3856" max="4096" width="9.140625" style="18"/>
    <col min="4097" max="4097" width="31.28515625" style="18" customWidth="1"/>
    <col min="4098" max="4098" width="16.5703125" style="18" bestFit="1" customWidth="1"/>
    <col min="4099" max="4099" width="13.42578125" style="18" bestFit="1" customWidth="1"/>
    <col min="4100" max="4105" width="13.5703125" style="18" bestFit="1" customWidth="1"/>
    <col min="4106" max="4107" width="13.42578125" style="18" bestFit="1" customWidth="1"/>
    <col min="4108" max="4109" width="13.5703125" style="18" bestFit="1" customWidth="1"/>
    <col min="4110" max="4110" width="16.140625" style="18" bestFit="1" customWidth="1"/>
    <col min="4111" max="4111" width="13.5703125" style="18" bestFit="1" customWidth="1"/>
    <col min="4112" max="4352" width="9.140625" style="18"/>
    <col min="4353" max="4353" width="31.28515625" style="18" customWidth="1"/>
    <col min="4354" max="4354" width="16.5703125" style="18" bestFit="1" customWidth="1"/>
    <col min="4355" max="4355" width="13.42578125" style="18" bestFit="1" customWidth="1"/>
    <col min="4356" max="4361" width="13.5703125" style="18" bestFit="1" customWidth="1"/>
    <col min="4362" max="4363" width="13.42578125" style="18" bestFit="1" customWidth="1"/>
    <col min="4364" max="4365" width="13.5703125" style="18" bestFit="1" customWidth="1"/>
    <col min="4366" max="4366" width="16.140625" style="18" bestFit="1" customWidth="1"/>
    <col min="4367" max="4367" width="13.5703125" style="18" bestFit="1" customWidth="1"/>
    <col min="4368" max="4608" width="9.140625" style="18"/>
    <col min="4609" max="4609" width="31.28515625" style="18" customWidth="1"/>
    <col min="4610" max="4610" width="16.5703125" style="18" bestFit="1" customWidth="1"/>
    <col min="4611" max="4611" width="13.42578125" style="18" bestFit="1" customWidth="1"/>
    <col min="4612" max="4617" width="13.5703125" style="18" bestFit="1" customWidth="1"/>
    <col min="4618" max="4619" width="13.42578125" style="18" bestFit="1" customWidth="1"/>
    <col min="4620" max="4621" width="13.5703125" style="18" bestFit="1" customWidth="1"/>
    <col min="4622" max="4622" width="16.140625" style="18" bestFit="1" customWidth="1"/>
    <col min="4623" max="4623" width="13.5703125" style="18" bestFit="1" customWidth="1"/>
    <col min="4624" max="4864" width="9.140625" style="18"/>
    <col min="4865" max="4865" width="31.28515625" style="18" customWidth="1"/>
    <col min="4866" max="4866" width="16.5703125" style="18" bestFit="1" customWidth="1"/>
    <col min="4867" max="4867" width="13.42578125" style="18" bestFit="1" customWidth="1"/>
    <col min="4868" max="4873" width="13.5703125" style="18" bestFit="1" customWidth="1"/>
    <col min="4874" max="4875" width="13.42578125" style="18" bestFit="1" customWidth="1"/>
    <col min="4876" max="4877" width="13.5703125" style="18" bestFit="1" customWidth="1"/>
    <col min="4878" max="4878" width="16.140625" style="18" bestFit="1" customWidth="1"/>
    <col min="4879" max="4879" width="13.5703125" style="18" bestFit="1" customWidth="1"/>
    <col min="4880" max="5120" width="9.140625" style="18"/>
    <col min="5121" max="5121" width="31.28515625" style="18" customWidth="1"/>
    <col min="5122" max="5122" width="16.5703125" style="18" bestFit="1" customWidth="1"/>
    <col min="5123" max="5123" width="13.42578125" style="18" bestFit="1" customWidth="1"/>
    <col min="5124" max="5129" width="13.5703125" style="18" bestFit="1" customWidth="1"/>
    <col min="5130" max="5131" width="13.42578125" style="18" bestFit="1" customWidth="1"/>
    <col min="5132" max="5133" width="13.5703125" style="18" bestFit="1" customWidth="1"/>
    <col min="5134" max="5134" width="16.140625" style="18" bestFit="1" customWidth="1"/>
    <col min="5135" max="5135" width="13.5703125" style="18" bestFit="1" customWidth="1"/>
    <col min="5136" max="5376" width="9.140625" style="18"/>
    <col min="5377" max="5377" width="31.28515625" style="18" customWidth="1"/>
    <col min="5378" max="5378" width="16.5703125" style="18" bestFit="1" customWidth="1"/>
    <col min="5379" max="5379" width="13.42578125" style="18" bestFit="1" customWidth="1"/>
    <col min="5380" max="5385" width="13.5703125" style="18" bestFit="1" customWidth="1"/>
    <col min="5386" max="5387" width="13.42578125" style="18" bestFit="1" customWidth="1"/>
    <col min="5388" max="5389" width="13.5703125" style="18" bestFit="1" customWidth="1"/>
    <col min="5390" max="5390" width="16.140625" style="18" bestFit="1" customWidth="1"/>
    <col min="5391" max="5391" width="13.5703125" style="18" bestFit="1" customWidth="1"/>
    <col min="5392" max="5632" width="9.140625" style="18"/>
    <col min="5633" max="5633" width="31.28515625" style="18" customWidth="1"/>
    <col min="5634" max="5634" width="16.5703125" style="18" bestFit="1" customWidth="1"/>
    <col min="5635" max="5635" width="13.42578125" style="18" bestFit="1" customWidth="1"/>
    <col min="5636" max="5641" width="13.5703125" style="18" bestFit="1" customWidth="1"/>
    <col min="5642" max="5643" width="13.42578125" style="18" bestFit="1" customWidth="1"/>
    <col min="5644" max="5645" width="13.5703125" style="18" bestFit="1" customWidth="1"/>
    <col min="5646" max="5646" width="16.140625" style="18" bestFit="1" customWidth="1"/>
    <col min="5647" max="5647" width="13.5703125" style="18" bestFit="1" customWidth="1"/>
    <col min="5648" max="5888" width="9.140625" style="18"/>
    <col min="5889" max="5889" width="31.28515625" style="18" customWidth="1"/>
    <col min="5890" max="5890" width="16.5703125" style="18" bestFit="1" customWidth="1"/>
    <col min="5891" max="5891" width="13.42578125" style="18" bestFit="1" customWidth="1"/>
    <col min="5892" max="5897" width="13.5703125" style="18" bestFit="1" customWidth="1"/>
    <col min="5898" max="5899" width="13.42578125" style="18" bestFit="1" customWidth="1"/>
    <col min="5900" max="5901" width="13.5703125" style="18" bestFit="1" customWidth="1"/>
    <col min="5902" max="5902" width="16.140625" style="18" bestFit="1" customWidth="1"/>
    <col min="5903" max="5903" width="13.5703125" style="18" bestFit="1" customWidth="1"/>
    <col min="5904" max="6144" width="9.140625" style="18"/>
    <col min="6145" max="6145" width="31.28515625" style="18" customWidth="1"/>
    <col min="6146" max="6146" width="16.5703125" style="18" bestFit="1" customWidth="1"/>
    <col min="6147" max="6147" width="13.42578125" style="18" bestFit="1" customWidth="1"/>
    <col min="6148" max="6153" width="13.5703125" style="18" bestFit="1" customWidth="1"/>
    <col min="6154" max="6155" width="13.42578125" style="18" bestFit="1" customWidth="1"/>
    <col min="6156" max="6157" width="13.5703125" style="18" bestFit="1" customWidth="1"/>
    <col min="6158" max="6158" width="16.140625" style="18" bestFit="1" customWidth="1"/>
    <col min="6159" max="6159" width="13.5703125" style="18" bestFit="1" customWidth="1"/>
    <col min="6160" max="6400" width="9.140625" style="18"/>
    <col min="6401" max="6401" width="31.28515625" style="18" customWidth="1"/>
    <col min="6402" max="6402" width="16.5703125" style="18" bestFit="1" customWidth="1"/>
    <col min="6403" max="6403" width="13.42578125" style="18" bestFit="1" customWidth="1"/>
    <col min="6404" max="6409" width="13.5703125" style="18" bestFit="1" customWidth="1"/>
    <col min="6410" max="6411" width="13.42578125" style="18" bestFit="1" customWidth="1"/>
    <col min="6412" max="6413" width="13.5703125" style="18" bestFit="1" customWidth="1"/>
    <col min="6414" max="6414" width="16.140625" style="18" bestFit="1" customWidth="1"/>
    <col min="6415" max="6415" width="13.5703125" style="18" bestFit="1" customWidth="1"/>
    <col min="6416" max="6656" width="9.140625" style="18"/>
    <col min="6657" max="6657" width="31.28515625" style="18" customWidth="1"/>
    <col min="6658" max="6658" width="16.5703125" style="18" bestFit="1" customWidth="1"/>
    <col min="6659" max="6659" width="13.42578125" style="18" bestFit="1" customWidth="1"/>
    <col min="6660" max="6665" width="13.5703125" style="18" bestFit="1" customWidth="1"/>
    <col min="6666" max="6667" width="13.42578125" style="18" bestFit="1" customWidth="1"/>
    <col min="6668" max="6669" width="13.5703125" style="18" bestFit="1" customWidth="1"/>
    <col min="6670" max="6670" width="16.140625" style="18" bestFit="1" customWidth="1"/>
    <col min="6671" max="6671" width="13.5703125" style="18" bestFit="1" customWidth="1"/>
    <col min="6672" max="6912" width="9.140625" style="18"/>
    <col min="6913" max="6913" width="31.28515625" style="18" customWidth="1"/>
    <col min="6914" max="6914" width="16.5703125" style="18" bestFit="1" customWidth="1"/>
    <col min="6915" max="6915" width="13.42578125" style="18" bestFit="1" customWidth="1"/>
    <col min="6916" max="6921" width="13.5703125" style="18" bestFit="1" customWidth="1"/>
    <col min="6922" max="6923" width="13.42578125" style="18" bestFit="1" customWidth="1"/>
    <col min="6924" max="6925" width="13.5703125" style="18" bestFit="1" customWidth="1"/>
    <col min="6926" max="6926" width="16.140625" style="18" bestFit="1" customWidth="1"/>
    <col min="6927" max="6927" width="13.5703125" style="18" bestFit="1" customWidth="1"/>
    <col min="6928" max="7168" width="9.140625" style="18"/>
    <col min="7169" max="7169" width="31.28515625" style="18" customWidth="1"/>
    <col min="7170" max="7170" width="16.5703125" style="18" bestFit="1" customWidth="1"/>
    <col min="7171" max="7171" width="13.42578125" style="18" bestFit="1" customWidth="1"/>
    <col min="7172" max="7177" width="13.5703125" style="18" bestFit="1" customWidth="1"/>
    <col min="7178" max="7179" width="13.42578125" style="18" bestFit="1" customWidth="1"/>
    <col min="7180" max="7181" width="13.5703125" style="18" bestFit="1" customWidth="1"/>
    <col min="7182" max="7182" width="16.140625" style="18" bestFit="1" customWidth="1"/>
    <col min="7183" max="7183" width="13.5703125" style="18" bestFit="1" customWidth="1"/>
    <col min="7184" max="7424" width="9.140625" style="18"/>
    <col min="7425" max="7425" width="31.28515625" style="18" customWidth="1"/>
    <col min="7426" max="7426" width="16.5703125" style="18" bestFit="1" customWidth="1"/>
    <col min="7427" max="7427" width="13.42578125" style="18" bestFit="1" customWidth="1"/>
    <col min="7428" max="7433" width="13.5703125" style="18" bestFit="1" customWidth="1"/>
    <col min="7434" max="7435" width="13.42578125" style="18" bestFit="1" customWidth="1"/>
    <col min="7436" max="7437" width="13.5703125" style="18" bestFit="1" customWidth="1"/>
    <col min="7438" max="7438" width="16.140625" style="18" bestFit="1" customWidth="1"/>
    <col min="7439" max="7439" width="13.5703125" style="18" bestFit="1" customWidth="1"/>
    <col min="7440" max="7680" width="9.140625" style="18"/>
    <col min="7681" max="7681" width="31.28515625" style="18" customWidth="1"/>
    <col min="7682" max="7682" width="16.5703125" style="18" bestFit="1" customWidth="1"/>
    <col min="7683" max="7683" width="13.42578125" style="18" bestFit="1" customWidth="1"/>
    <col min="7684" max="7689" width="13.5703125" style="18" bestFit="1" customWidth="1"/>
    <col min="7690" max="7691" width="13.42578125" style="18" bestFit="1" customWidth="1"/>
    <col min="7692" max="7693" width="13.5703125" style="18" bestFit="1" customWidth="1"/>
    <col min="7694" max="7694" width="16.140625" style="18" bestFit="1" customWidth="1"/>
    <col min="7695" max="7695" width="13.5703125" style="18" bestFit="1" customWidth="1"/>
    <col min="7696" max="7936" width="9.140625" style="18"/>
    <col min="7937" max="7937" width="31.28515625" style="18" customWidth="1"/>
    <col min="7938" max="7938" width="16.5703125" style="18" bestFit="1" customWidth="1"/>
    <col min="7939" max="7939" width="13.42578125" style="18" bestFit="1" customWidth="1"/>
    <col min="7940" max="7945" width="13.5703125" style="18" bestFit="1" customWidth="1"/>
    <col min="7946" max="7947" width="13.42578125" style="18" bestFit="1" customWidth="1"/>
    <col min="7948" max="7949" width="13.5703125" style="18" bestFit="1" customWidth="1"/>
    <col min="7950" max="7950" width="16.140625" style="18" bestFit="1" customWidth="1"/>
    <col min="7951" max="7951" width="13.5703125" style="18" bestFit="1" customWidth="1"/>
    <col min="7952" max="8192" width="9.140625" style="18"/>
    <col min="8193" max="8193" width="31.28515625" style="18" customWidth="1"/>
    <col min="8194" max="8194" width="16.5703125" style="18" bestFit="1" customWidth="1"/>
    <col min="8195" max="8195" width="13.42578125" style="18" bestFit="1" customWidth="1"/>
    <col min="8196" max="8201" width="13.5703125" style="18" bestFit="1" customWidth="1"/>
    <col min="8202" max="8203" width="13.42578125" style="18" bestFit="1" customWidth="1"/>
    <col min="8204" max="8205" width="13.5703125" style="18" bestFit="1" customWidth="1"/>
    <col min="8206" max="8206" width="16.140625" style="18" bestFit="1" customWidth="1"/>
    <col min="8207" max="8207" width="13.5703125" style="18" bestFit="1" customWidth="1"/>
    <col min="8208" max="8448" width="9.140625" style="18"/>
    <col min="8449" max="8449" width="31.28515625" style="18" customWidth="1"/>
    <col min="8450" max="8450" width="16.5703125" style="18" bestFit="1" customWidth="1"/>
    <col min="8451" max="8451" width="13.42578125" style="18" bestFit="1" customWidth="1"/>
    <col min="8452" max="8457" width="13.5703125" style="18" bestFit="1" customWidth="1"/>
    <col min="8458" max="8459" width="13.42578125" style="18" bestFit="1" customWidth="1"/>
    <col min="8460" max="8461" width="13.5703125" style="18" bestFit="1" customWidth="1"/>
    <col min="8462" max="8462" width="16.140625" style="18" bestFit="1" customWidth="1"/>
    <col min="8463" max="8463" width="13.5703125" style="18" bestFit="1" customWidth="1"/>
    <col min="8464" max="8704" width="9.140625" style="18"/>
    <col min="8705" max="8705" width="31.28515625" style="18" customWidth="1"/>
    <col min="8706" max="8706" width="16.5703125" style="18" bestFit="1" customWidth="1"/>
    <col min="8707" max="8707" width="13.42578125" style="18" bestFit="1" customWidth="1"/>
    <col min="8708" max="8713" width="13.5703125" style="18" bestFit="1" customWidth="1"/>
    <col min="8714" max="8715" width="13.42578125" style="18" bestFit="1" customWidth="1"/>
    <col min="8716" max="8717" width="13.5703125" style="18" bestFit="1" customWidth="1"/>
    <col min="8718" max="8718" width="16.140625" style="18" bestFit="1" customWidth="1"/>
    <col min="8719" max="8719" width="13.5703125" style="18" bestFit="1" customWidth="1"/>
    <col min="8720" max="8960" width="9.140625" style="18"/>
    <col min="8961" max="8961" width="31.28515625" style="18" customWidth="1"/>
    <col min="8962" max="8962" width="16.5703125" style="18" bestFit="1" customWidth="1"/>
    <col min="8963" max="8963" width="13.42578125" style="18" bestFit="1" customWidth="1"/>
    <col min="8964" max="8969" width="13.5703125" style="18" bestFit="1" customWidth="1"/>
    <col min="8970" max="8971" width="13.42578125" style="18" bestFit="1" customWidth="1"/>
    <col min="8972" max="8973" width="13.5703125" style="18" bestFit="1" customWidth="1"/>
    <col min="8974" max="8974" width="16.140625" style="18" bestFit="1" customWidth="1"/>
    <col min="8975" max="8975" width="13.5703125" style="18" bestFit="1" customWidth="1"/>
    <col min="8976" max="9216" width="9.140625" style="18"/>
    <col min="9217" max="9217" width="31.28515625" style="18" customWidth="1"/>
    <col min="9218" max="9218" width="16.5703125" style="18" bestFit="1" customWidth="1"/>
    <col min="9219" max="9219" width="13.42578125" style="18" bestFit="1" customWidth="1"/>
    <col min="9220" max="9225" width="13.5703125" style="18" bestFit="1" customWidth="1"/>
    <col min="9226" max="9227" width="13.42578125" style="18" bestFit="1" customWidth="1"/>
    <col min="9228" max="9229" width="13.5703125" style="18" bestFit="1" customWidth="1"/>
    <col min="9230" max="9230" width="16.140625" style="18" bestFit="1" customWidth="1"/>
    <col min="9231" max="9231" width="13.5703125" style="18" bestFit="1" customWidth="1"/>
    <col min="9232" max="9472" width="9.140625" style="18"/>
    <col min="9473" max="9473" width="31.28515625" style="18" customWidth="1"/>
    <col min="9474" max="9474" width="16.5703125" style="18" bestFit="1" customWidth="1"/>
    <col min="9475" max="9475" width="13.42578125" style="18" bestFit="1" customWidth="1"/>
    <col min="9476" max="9481" width="13.5703125" style="18" bestFit="1" customWidth="1"/>
    <col min="9482" max="9483" width="13.42578125" style="18" bestFit="1" customWidth="1"/>
    <col min="9484" max="9485" width="13.5703125" style="18" bestFit="1" customWidth="1"/>
    <col min="9486" max="9486" width="16.140625" style="18" bestFit="1" customWidth="1"/>
    <col min="9487" max="9487" width="13.5703125" style="18" bestFit="1" customWidth="1"/>
    <col min="9488" max="9728" width="9.140625" style="18"/>
    <col min="9729" max="9729" width="31.28515625" style="18" customWidth="1"/>
    <col min="9730" max="9730" width="16.5703125" style="18" bestFit="1" customWidth="1"/>
    <col min="9731" max="9731" width="13.42578125" style="18" bestFit="1" customWidth="1"/>
    <col min="9732" max="9737" width="13.5703125" style="18" bestFit="1" customWidth="1"/>
    <col min="9738" max="9739" width="13.42578125" style="18" bestFit="1" customWidth="1"/>
    <col min="9740" max="9741" width="13.5703125" style="18" bestFit="1" customWidth="1"/>
    <col min="9742" max="9742" width="16.140625" style="18" bestFit="1" customWidth="1"/>
    <col min="9743" max="9743" width="13.5703125" style="18" bestFit="1" customWidth="1"/>
    <col min="9744" max="9984" width="9.140625" style="18"/>
    <col min="9985" max="9985" width="31.28515625" style="18" customWidth="1"/>
    <col min="9986" max="9986" width="16.5703125" style="18" bestFit="1" customWidth="1"/>
    <col min="9987" max="9987" width="13.42578125" style="18" bestFit="1" customWidth="1"/>
    <col min="9988" max="9993" width="13.5703125" style="18" bestFit="1" customWidth="1"/>
    <col min="9994" max="9995" width="13.42578125" style="18" bestFit="1" customWidth="1"/>
    <col min="9996" max="9997" width="13.5703125" style="18" bestFit="1" customWidth="1"/>
    <col min="9998" max="9998" width="16.140625" style="18" bestFit="1" customWidth="1"/>
    <col min="9999" max="9999" width="13.5703125" style="18" bestFit="1" customWidth="1"/>
    <col min="10000" max="10240" width="9.140625" style="18"/>
    <col min="10241" max="10241" width="31.28515625" style="18" customWidth="1"/>
    <col min="10242" max="10242" width="16.5703125" style="18" bestFit="1" customWidth="1"/>
    <col min="10243" max="10243" width="13.42578125" style="18" bestFit="1" customWidth="1"/>
    <col min="10244" max="10249" width="13.5703125" style="18" bestFit="1" customWidth="1"/>
    <col min="10250" max="10251" width="13.42578125" style="18" bestFit="1" customWidth="1"/>
    <col min="10252" max="10253" width="13.5703125" style="18" bestFit="1" customWidth="1"/>
    <col min="10254" max="10254" width="16.140625" style="18" bestFit="1" customWidth="1"/>
    <col min="10255" max="10255" width="13.5703125" style="18" bestFit="1" customWidth="1"/>
    <col min="10256" max="10496" width="9.140625" style="18"/>
    <col min="10497" max="10497" width="31.28515625" style="18" customWidth="1"/>
    <col min="10498" max="10498" width="16.5703125" style="18" bestFit="1" customWidth="1"/>
    <col min="10499" max="10499" width="13.42578125" style="18" bestFit="1" customWidth="1"/>
    <col min="10500" max="10505" width="13.5703125" style="18" bestFit="1" customWidth="1"/>
    <col min="10506" max="10507" width="13.42578125" style="18" bestFit="1" customWidth="1"/>
    <col min="10508" max="10509" width="13.5703125" style="18" bestFit="1" customWidth="1"/>
    <col min="10510" max="10510" width="16.140625" style="18" bestFit="1" customWidth="1"/>
    <col min="10511" max="10511" width="13.5703125" style="18" bestFit="1" customWidth="1"/>
    <col min="10512" max="10752" width="9.140625" style="18"/>
    <col min="10753" max="10753" width="31.28515625" style="18" customWidth="1"/>
    <col min="10754" max="10754" width="16.5703125" style="18" bestFit="1" customWidth="1"/>
    <col min="10755" max="10755" width="13.42578125" style="18" bestFit="1" customWidth="1"/>
    <col min="10756" max="10761" width="13.5703125" style="18" bestFit="1" customWidth="1"/>
    <col min="10762" max="10763" width="13.42578125" style="18" bestFit="1" customWidth="1"/>
    <col min="10764" max="10765" width="13.5703125" style="18" bestFit="1" customWidth="1"/>
    <col min="10766" max="10766" width="16.140625" style="18" bestFit="1" customWidth="1"/>
    <col min="10767" max="10767" width="13.5703125" style="18" bestFit="1" customWidth="1"/>
    <col min="10768" max="11008" width="9.140625" style="18"/>
    <col min="11009" max="11009" width="31.28515625" style="18" customWidth="1"/>
    <col min="11010" max="11010" width="16.5703125" style="18" bestFit="1" customWidth="1"/>
    <col min="11011" max="11011" width="13.42578125" style="18" bestFit="1" customWidth="1"/>
    <col min="11012" max="11017" width="13.5703125" style="18" bestFit="1" customWidth="1"/>
    <col min="11018" max="11019" width="13.42578125" style="18" bestFit="1" customWidth="1"/>
    <col min="11020" max="11021" width="13.5703125" style="18" bestFit="1" customWidth="1"/>
    <col min="11022" max="11022" width="16.140625" style="18" bestFit="1" customWidth="1"/>
    <col min="11023" max="11023" width="13.5703125" style="18" bestFit="1" customWidth="1"/>
    <col min="11024" max="11264" width="9.140625" style="18"/>
    <col min="11265" max="11265" width="31.28515625" style="18" customWidth="1"/>
    <col min="11266" max="11266" width="16.5703125" style="18" bestFit="1" customWidth="1"/>
    <col min="11267" max="11267" width="13.42578125" style="18" bestFit="1" customWidth="1"/>
    <col min="11268" max="11273" width="13.5703125" style="18" bestFit="1" customWidth="1"/>
    <col min="11274" max="11275" width="13.42578125" style="18" bestFit="1" customWidth="1"/>
    <col min="11276" max="11277" width="13.5703125" style="18" bestFit="1" customWidth="1"/>
    <col min="11278" max="11278" width="16.140625" style="18" bestFit="1" customWidth="1"/>
    <col min="11279" max="11279" width="13.5703125" style="18" bestFit="1" customWidth="1"/>
    <col min="11280" max="11520" width="9.140625" style="18"/>
    <col min="11521" max="11521" width="31.28515625" style="18" customWidth="1"/>
    <col min="11522" max="11522" width="16.5703125" style="18" bestFit="1" customWidth="1"/>
    <col min="11523" max="11523" width="13.42578125" style="18" bestFit="1" customWidth="1"/>
    <col min="11524" max="11529" width="13.5703125" style="18" bestFit="1" customWidth="1"/>
    <col min="11530" max="11531" width="13.42578125" style="18" bestFit="1" customWidth="1"/>
    <col min="11532" max="11533" width="13.5703125" style="18" bestFit="1" customWidth="1"/>
    <col min="11534" max="11534" width="16.140625" style="18" bestFit="1" customWidth="1"/>
    <col min="11535" max="11535" width="13.5703125" style="18" bestFit="1" customWidth="1"/>
    <col min="11536" max="11776" width="9.140625" style="18"/>
    <col min="11777" max="11777" width="31.28515625" style="18" customWidth="1"/>
    <col min="11778" max="11778" width="16.5703125" style="18" bestFit="1" customWidth="1"/>
    <col min="11779" max="11779" width="13.42578125" style="18" bestFit="1" customWidth="1"/>
    <col min="11780" max="11785" width="13.5703125" style="18" bestFit="1" customWidth="1"/>
    <col min="11786" max="11787" width="13.42578125" style="18" bestFit="1" customWidth="1"/>
    <col min="11788" max="11789" width="13.5703125" style="18" bestFit="1" customWidth="1"/>
    <col min="11790" max="11790" width="16.140625" style="18" bestFit="1" customWidth="1"/>
    <col min="11791" max="11791" width="13.5703125" style="18" bestFit="1" customWidth="1"/>
    <col min="11792" max="12032" width="9.140625" style="18"/>
    <col min="12033" max="12033" width="31.28515625" style="18" customWidth="1"/>
    <col min="12034" max="12034" width="16.5703125" style="18" bestFit="1" customWidth="1"/>
    <col min="12035" max="12035" width="13.42578125" style="18" bestFit="1" customWidth="1"/>
    <col min="12036" max="12041" width="13.5703125" style="18" bestFit="1" customWidth="1"/>
    <col min="12042" max="12043" width="13.42578125" style="18" bestFit="1" customWidth="1"/>
    <col min="12044" max="12045" width="13.5703125" style="18" bestFit="1" customWidth="1"/>
    <col min="12046" max="12046" width="16.140625" style="18" bestFit="1" customWidth="1"/>
    <col min="12047" max="12047" width="13.5703125" style="18" bestFit="1" customWidth="1"/>
    <col min="12048" max="12288" width="9.140625" style="18"/>
    <col min="12289" max="12289" width="31.28515625" style="18" customWidth="1"/>
    <col min="12290" max="12290" width="16.5703125" style="18" bestFit="1" customWidth="1"/>
    <col min="12291" max="12291" width="13.42578125" style="18" bestFit="1" customWidth="1"/>
    <col min="12292" max="12297" width="13.5703125" style="18" bestFit="1" customWidth="1"/>
    <col min="12298" max="12299" width="13.42578125" style="18" bestFit="1" customWidth="1"/>
    <col min="12300" max="12301" width="13.5703125" style="18" bestFit="1" customWidth="1"/>
    <col min="12302" max="12302" width="16.140625" style="18" bestFit="1" customWidth="1"/>
    <col min="12303" max="12303" width="13.5703125" style="18" bestFit="1" customWidth="1"/>
    <col min="12304" max="12544" width="9.140625" style="18"/>
    <col min="12545" max="12545" width="31.28515625" style="18" customWidth="1"/>
    <col min="12546" max="12546" width="16.5703125" style="18" bestFit="1" customWidth="1"/>
    <col min="12547" max="12547" width="13.42578125" style="18" bestFit="1" customWidth="1"/>
    <col min="12548" max="12553" width="13.5703125" style="18" bestFit="1" customWidth="1"/>
    <col min="12554" max="12555" width="13.42578125" style="18" bestFit="1" customWidth="1"/>
    <col min="12556" max="12557" width="13.5703125" style="18" bestFit="1" customWidth="1"/>
    <col min="12558" max="12558" width="16.140625" style="18" bestFit="1" customWidth="1"/>
    <col min="12559" max="12559" width="13.5703125" style="18" bestFit="1" customWidth="1"/>
    <col min="12560" max="12800" width="9.140625" style="18"/>
    <col min="12801" max="12801" width="31.28515625" style="18" customWidth="1"/>
    <col min="12802" max="12802" width="16.5703125" style="18" bestFit="1" customWidth="1"/>
    <col min="12803" max="12803" width="13.42578125" style="18" bestFit="1" customWidth="1"/>
    <col min="12804" max="12809" width="13.5703125" style="18" bestFit="1" customWidth="1"/>
    <col min="12810" max="12811" width="13.42578125" style="18" bestFit="1" customWidth="1"/>
    <col min="12812" max="12813" width="13.5703125" style="18" bestFit="1" customWidth="1"/>
    <col min="12814" max="12814" width="16.140625" style="18" bestFit="1" customWidth="1"/>
    <col min="12815" max="12815" width="13.5703125" style="18" bestFit="1" customWidth="1"/>
    <col min="12816" max="13056" width="9.140625" style="18"/>
    <col min="13057" max="13057" width="31.28515625" style="18" customWidth="1"/>
    <col min="13058" max="13058" width="16.5703125" style="18" bestFit="1" customWidth="1"/>
    <col min="13059" max="13059" width="13.42578125" style="18" bestFit="1" customWidth="1"/>
    <col min="13060" max="13065" width="13.5703125" style="18" bestFit="1" customWidth="1"/>
    <col min="13066" max="13067" width="13.42578125" style="18" bestFit="1" customWidth="1"/>
    <col min="13068" max="13069" width="13.5703125" style="18" bestFit="1" customWidth="1"/>
    <col min="13070" max="13070" width="16.140625" style="18" bestFit="1" customWidth="1"/>
    <col min="13071" max="13071" width="13.5703125" style="18" bestFit="1" customWidth="1"/>
    <col min="13072" max="13312" width="9.140625" style="18"/>
    <col min="13313" max="13313" width="31.28515625" style="18" customWidth="1"/>
    <col min="13314" max="13314" width="16.5703125" style="18" bestFit="1" customWidth="1"/>
    <col min="13315" max="13315" width="13.42578125" style="18" bestFit="1" customWidth="1"/>
    <col min="13316" max="13321" width="13.5703125" style="18" bestFit="1" customWidth="1"/>
    <col min="13322" max="13323" width="13.42578125" style="18" bestFit="1" customWidth="1"/>
    <col min="13324" max="13325" width="13.5703125" style="18" bestFit="1" customWidth="1"/>
    <col min="13326" max="13326" width="16.140625" style="18" bestFit="1" customWidth="1"/>
    <col min="13327" max="13327" width="13.5703125" style="18" bestFit="1" customWidth="1"/>
    <col min="13328" max="13568" width="9.140625" style="18"/>
    <col min="13569" max="13569" width="31.28515625" style="18" customWidth="1"/>
    <col min="13570" max="13570" width="16.5703125" style="18" bestFit="1" customWidth="1"/>
    <col min="13571" max="13571" width="13.42578125" style="18" bestFit="1" customWidth="1"/>
    <col min="13572" max="13577" width="13.5703125" style="18" bestFit="1" customWidth="1"/>
    <col min="13578" max="13579" width="13.42578125" style="18" bestFit="1" customWidth="1"/>
    <col min="13580" max="13581" width="13.5703125" style="18" bestFit="1" customWidth="1"/>
    <col min="13582" max="13582" width="16.140625" style="18" bestFit="1" customWidth="1"/>
    <col min="13583" max="13583" width="13.5703125" style="18" bestFit="1" customWidth="1"/>
    <col min="13584" max="13824" width="9.140625" style="18"/>
    <col min="13825" max="13825" width="31.28515625" style="18" customWidth="1"/>
    <col min="13826" max="13826" width="16.5703125" style="18" bestFit="1" customWidth="1"/>
    <col min="13827" max="13827" width="13.42578125" style="18" bestFit="1" customWidth="1"/>
    <col min="13828" max="13833" width="13.5703125" style="18" bestFit="1" customWidth="1"/>
    <col min="13834" max="13835" width="13.42578125" style="18" bestFit="1" customWidth="1"/>
    <col min="13836" max="13837" width="13.5703125" style="18" bestFit="1" customWidth="1"/>
    <col min="13838" max="13838" width="16.140625" style="18" bestFit="1" customWidth="1"/>
    <col min="13839" max="13839" width="13.5703125" style="18" bestFit="1" customWidth="1"/>
    <col min="13840" max="14080" width="9.140625" style="18"/>
    <col min="14081" max="14081" width="31.28515625" style="18" customWidth="1"/>
    <col min="14082" max="14082" width="16.5703125" style="18" bestFit="1" customWidth="1"/>
    <col min="14083" max="14083" width="13.42578125" style="18" bestFit="1" customWidth="1"/>
    <col min="14084" max="14089" width="13.5703125" style="18" bestFit="1" customWidth="1"/>
    <col min="14090" max="14091" width="13.42578125" style="18" bestFit="1" customWidth="1"/>
    <col min="14092" max="14093" width="13.5703125" style="18" bestFit="1" customWidth="1"/>
    <col min="14094" max="14094" width="16.140625" style="18" bestFit="1" customWidth="1"/>
    <col min="14095" max="14095" width="13.5703125" style="18" bestFit="1" customWidth="1"/>
    <col min="14096" max="14336" width="9.140625" style="18"/>
    <col min="14337" max="14337" width="31.28515625" style="18" customWidth="1"/>
    <col min="14338" max="14338" width="16.5703125" style="18" bestFit="1" customWidth="1"/>
    <col min="14339" max="14339" width="13.42578125" style="18" bestFit="1" customWidth="1"/>
    <col min="14340" max="14345" width="13.5703125" style="18" bestFit="1" customWidth="1"/>
    <col min="14346" max="14347" width="13.42578125" style="18" bestFit="1" customWidth="1"/>
    <col min="14348" max="14349" width="13.5703125" style="18" bestFit="1" customWidth="1"/>
    <col min="14350" max="14350" width="16.140625" style="18" bestFit="1" customWidth="1"/>
    <col min="14351" max="14351" width="13.5703125" style="18" bestFit="1" customWidth="1"/>
    <col min="14352" max="14592" width="9.140625" style="18"/>
    <col min="14593" max="14593" width="31.28515625" style="18" customWidth="1"/>
    <col min="14594" max="14594" width="16.5703125" style="18" bestFit="1" customWidth="1"/>
    <col min="14595" max="14595" width="13.42578125" style="18" bestFit="1" customWidth="1"/>
    <col min="14596" max="14601" width="13.5703125" style="18" bestFit="1" customWidth="1"/>
    <col min="14602" max="14603" width="13.42578125" style="18" bestFit="1" customWidth="1"/>
    <col min="14604" max="14605" width="13.5703125" style="18" bestFit="1" customWidth="1"/>
    <col min="14606" max="14606" width="16.140625" style="18" bestFit="1" customWidth="1"/>
    <col min="14607" max="14607" width="13.5703125" style="18" bestFit="1" customWidth="1"/>
    <col min="14608" max="14848" width="9.140625" style="18"/>
    <col min="14849" max="14849" width="31.28515625" style="18" customWidth="1"/>
    <col min="14850" max="14850" width="16.5703125" style="18" bestFit="1" customWidth="1"/>
    <col min="14851" max="14851" width="13.42578125" style="18" bestFit="1" customWidth="1"/>
    <col min="14852" max="14857" width="13.5703125" style="18" bestFit="1" customWidth="1"/>
    <col min="14858" max="14859" width="13.42578125" style="18" bestFit="1" customWidth="1"/>
    <col min="14860" max="14861" width="13.5703125" style="18" bestFit="1" customWidth="1"/>
    <col min="14862" max="14862" width="16.140625" style="18" bestFit="1" customWidth="1"/>
    <col min="14863" max="14863" width="13.5703125" style="18" bestFit="1" customWidth="1"/>
    <col min="14864" max="15104" width="9.140625" style="18"/>
    <col min="15105" max="15105" width="31.28515625" style="18" customWidth="1"/>
    <col min="15106" max="15106" width="16.5703125" style="18" bestFit="1" customWidth="1"/>
    <col min="15107" max="15107" width="13.42578125" style="18" bestFit="1" customWidth="1"/>
    <col min="15108" max="15113" width="13.5703125" style="18" bestFit="1" customWidth="1"/>
    <col min="15114" max="15115" width="13.42578125" style="18" bestFit="1" customWidth="1"/>
    <col min="15116" max="15117" width="13.5703125" style="18" bestFit="1" customWidth="1"/>
    <col min="15118" max="15118" width="16.140625" style="18" bestFit="1" customWidth="1"/>
    <col min="15119" max="15119" width="13.5703125" style="18" bestFit="1" customWidth="1"/>
    <col min="15120" max="15360" width="9.140625" style="18"/>
    <col min="15361" max="15361" width="31.28515625" style="18" customWidth="1"/>
    <col min="15362" max="15362" width="16.5703125" style="18" bestFit="1" customWidth="1"/>
    <col min="15363" max="15363" width="13.42578125" style="18" bestFit="1" customWidth="1"/>
    <col min="15364" max="15369" width="13.5703125" style="18" bestFit="1" customWidth="1"/>
    <col min="15370" max="15371" width="13.42578125" style="18" bestFit="1" customWidth="1"/>
    <col min="15372" max="15373" width="13.5703125" style="18" bestFit="1" customWidth="1"/>
    <col min="15374" max="15374" width="16.140625" style="18" bestFit="1" customWidth="1"/>
    <col min="15375" max="15375" width="13.5703125" style="18" bestFit="1" customWidth="1"/>
    <col min="15376" max="15616" width="9.140625" style="18"/>
    <col min="15617" max="15617" width="31.28515625" style="18" customWidth="1"/>
    <col min="15618" max="15618" width="16.5703125" style="18" bestFit="1" customWidth="1"/>
    <col min="15619" max="15619" width="13.42578125" style="18" bestFit="1" customWidth="1"/>
    <col min="15620" max="15625" width="13.5703125" style="18" bestFit="1" customWidth="1"/>
    <col min="15626" max="15627" width="13.42578125" style="18" bestFit="1" customWidth="1"/>
    <col min="15628" max="15629" width="13.5703125" style="18" bestFit="1" customWidth="1"/>
    <col min="15630" max="15630" width="16.140625" style="18" bestFit="1" customWidth="1"/>
    <col min="15631" max="15631" width="13.5703125" style="18" bestFit="1" customWidth="1"/>
    <col min="15632" max="15872" width="9.140625" style="18"/>
    <col min="15873" max="15873" width="31.28515625" style="18" customWidth="1"/>
    <col min="15874" max="15874" width="16.5703125" style="18" bestFit="1" customWidth="1"/>
    <col min="15875" max="15875" width="13.42578125" style="18" bestFit="1" customWidth="1"/>
    <col min="15876" max="15881" width="13.5703125" style="18" bestFit="1" customWidth="1"/>
    <col min="15882" max="15883" width="13.42578125" style="18" bestFit="1" customWidth="1"/>
    <col min="15884" max="15885" width="13.5703125" style="18" bestFit="1" customWidth="1"/>
    <col min="15886" max="15886" width="16.140625" style="18" bestFit="1" customWidth="1"/>
    <col min="15887" max="15887" width="13.5703125" style="18" bestFit="1" customWidth="1"/>
    <col min="15888" max="16128" width="9.140625" style="18"/>
    <col min="16129" max="16129" width="31.28515625" style="18" customWidth="1"/>
    <col min="16130" max="16130" width="16.5703125" style="18" bestFit="1" customWidth="1"/>
    <col min="16131" max="16131" width="13.42578125" style="18" bestFit="1" customWidth="1"/>
    <col min="16132" max="16137" width="13.5703125" style="18" bestFit="1" customWidth="1"/>
    <col min="16138" max="16139" width="13.42578125" style="18" bestFit="1" customWidth="1"/>
    <col min="16140" max="16141" width="13.5703125" style="18" bestFit="1" customWidth="1"/>
    <col min="16142" max="16142" width="16.140625" style="18" bestFit="1" customWidth="1"/>
    <col min="16143" max="16143" width="13.5703125" style="18" bestFit="1" customWidth="1"/>
    <col min="16144" max="16384" width="9.140625" style="18"/>
  </cols>
  <sheetData>
    <row r="1" spans="1:15" ht="15.75" x14ac:dyDescent="0.25">
      <c r="I1" s="18"/>
      <c r="K1" s="18"/>
      <c r="N1" s="56" t="s">
        <v>39</v>
      </c>
    </row>
    <row r="2" spans="1:15" s="55" customFormat="1" ht="15.75" x14ac:dyDescent="0.25">
      <c r="A2" s="52" t="s">
        <v>60</v>
      </c>
      <c r="B2" s="53" t="s">
        <v>27</v>
      </c>
      <c r="C2" s="54" t="s">
        <v>28</v>
      </c>
      <c r="D2" s="53" t="s">
        <v>29</v>
      </c>
      <c r="E2" s="53" t="s">
        <v>30</v>
      </c>
      <c r="F2" s="53" t="s">
        <v>31</v>
      </c>
      <c r="G2" s="53" t="s">
        <v>32</v>
      </c>
      <c r="H2" s="53" t="s">
        <v>33</v>
      </c>
      <c r="I2" s="53" t="s">
        <v>34</v>
      </c>
      <c r="J2" s="53" t="s">
        <v>35</v>
      </c>
      <c r="K2" s="53" t="s">
        <v>36</v>
      </c>
      <c r="L2" s="54" t="s">
        <v>37</v>
      </c>
      <c r="M2" s="54" t="s">
        <v>38</v>
      </c>
      <c r="N2" s="53" t="s">
        <v>9</v>
      </c>
    </row>
    <row r="3" spans="1:15" x14ac:dyDescent="0.2">
      <c r="A3" s="2"/>
      <c r="I3" s="18"/>
      <c r="J3" s="44"/>
      <c r="K3" s="18"/>
    </row>
    <row r="4" spans="1:15" x14ac:dyDescent="0.2">
      <c r="A4" s="45" t="s">
        <v>61</v>
      </c>
      <c r="I4" s="18"/>
      <c r="J4" s="44"/>
      <c r="K4" s="18"/>
    </row>
    <row r="5" spans="1:15" x14ac:dyDescent="0.2">
      <c r="A5" s="18" t="s">
        <v>10</v>
      </c>
      <c r="B5" s="2">
        <v>3725656.96</v>
      </c>
      <c r="C5" s="46">
        <v>3695191.54</v>
      </c>
      <c r="D5" s="2"/>
      <c r="E5" s="2"/>
      <c r="F5" s="2"/>
      <c r="G5" s="2"/>
      <c r="H5" s="2"/>
      <c r="J5" s="46"/>
      <c r="K5" s="46"/>
      <c r="L5" s="46"/>
      <c r="M5" s="46"/>
      <c r="N5" s="2">
        <f>SUM(B5:M5)</f>
        <v>7420848.5</v>
      </c>
    </row>
    <row r="6" spans="1:15" x14ac:dyDescent="0.2">
      <c r="B6" s="2"/>
      <c r="C6" s="46"/>
      <c r="D6" s="2"/>
      <c r="E6" s="2"/>
      <c r="F6" s="2"/>
      <c r="G6" s="2"/>
      <c r="H6" s="2"/>
      <c r="J6" s="46"/>
      <c r="K6" s="46"/>
      <c r="L6" s="46"/>
      <c r="M6" s="46"/>
      <c r="N6" s="2"/>
    </row>
    <row r="7" spans="1:15" x14ac:dyDescent="0.2">
      <c r="A7" s="45" t="s">
        <v>62</v>
      </c>
      <c r="B7" s="2"/>
      <c r="C7" s="46"/>
      <c r="D7" s="2"/>
      <c r="E7" s="2"/>
      <c r="F7" s="2"/>
      <c r="G7" s="2"/>
      <c r="H7" s="2"/>
      <c r="J7" s="46"/>
      <c r="K7" s="46"/>
      <c r="L7" s="46"/>
      <c r="M7" s="46"/>
      <c r="N7" s="2"/>
    </row>
    <row r="8" spans="1:15" x14ac:dyDescent="0.2">
      <c r="A8" s="18" t="s">
        <v>63</v>
      </c>
      <c r="B8" s="2">
        <v>4774.12</v>
      </c>
      <c r="C8" s="46">
        <v>4735.08</v>
      </c>
      <c r="D8" s="2"/>
      <c r="E8" s="2"/>
      <c r="F8" s="2"/>
      <c r="G8" s="2"/>
      <c r="H8" s="2"/>
      <c r="J8" s="46"/>
      <c r="K8" s="46"/>
      <c r="L8" s="46"/>
      <c r="M8" s="46"/>
      <c r="N8" s="2">
        <f>SUM(B8:M8)</f>
        <v>9509.2000000000007</v>
      </c>
    </row>
    <row r="9" spans="1:15" x14ac:dyDescent="0.2">
      <c r="A9" s="18" t="s">
        <v>64</v>
      </c>
      <c r="B9" s="2">
        <v>0</v>
      </c>
      <c r="C9" s="46">
        <v>0</v>
      </c>
      <c r="D9" s="2"/>
      <c r="E9" s="2"/>
      <c r="F9" s="2"/>
      <c r="G9" s="2"/>
      <c r="H9" s="2"/>
      <c r="J9" s="46"/>
      <c r="K9" s="46"/>
      <c r="L9" s="46"/>
      <c r="M9" s="46"/>
      <c r="N9" s="2">
        <f>SUM(B9:M9)</f>
        <v>0</v>
      </c>
    </row>
    <row r="10" spans="1:15" x14ac:dyDescent="0.2">
      <c r="B10" s="2"/>
      <c r="C10" s="46"/>
      <c r="D10" s="2"/>
      <c r="E10" s="2"/>
      <c r="F10" s="2"/>
      <c r="G10" s="2"/>
      <c r="H10" s="2"/>
      <c r="J10" s="46"/>
      <c r="K10" s="46"/>
      <c r="L10" s="46"/>
      <c r="M10" s="46"/>
      <c r="N10" s="2"/>
    </row>
    <row r="11" spans="1:15" x14ac:dyDescent="0.2">
      <c r="A11" s="47" t="s">
        <v>65</v>
      </c>
      <c r="B11" s="6">
        <v>3730431.08</v>
      </c>
      <c r="C11" s="48">
        <v>3699926.62</v>
      </c>
      <c r="D11" s="6"/>
      <c r="E11" s="6"/>
      <c r="F11" s="6"/>
      <c r="G11" s="6"/>
      <c r="H11" s="6"/>
      <c r="I11" s="6"/>
      <c r="J11" s="48"/>
      <c r="K11" s="48"/>
      <c r="L11" s="48"/>
      <c r="M11" s="48"/>
      <c r="N11" s="6">
        <f>SUM(B11:M11)</f>
        <v>7430357.7000000002</v>
      </c>
      <c r="O11" s="2"/>
    </row>
    <row r="12" spans="1:15" x14ac:dyDescent="0.2">
      <c r="A12" s="47"/>
      <c r="B12" s="2"/>
      <c r="C12" s="46"/>
      <c r="D12" s="2"/>
      <c r="E12" s="2"/>
      <c r="F12" s="2"/>
      <c r="G12" s="2"/>
      <c r="H12" s="2"/>
      <c r="J12" s="46"/>
      <c r="K12" s="46"/>
      <c r="L12" s="46"/>
      <c r="M12" s="46"/>
      <c r="N12" s="2"/>
    </row>
    <row r="13" spans="1:15" x14ac:dyDescent="0.2">
      <c r="A13" s="45" t="s">
        <v>66</v>
      </c>
      <c r="B13" s="2"/>
      <c r="C13" s="46"/>
      <c r="D13" s="2"/>
      <c r="E13" s="2"/>
      <c r="F13" s="2"/>
      <c r="G13" s="2"/>
      <c r="H13" s="2"/>
      <c r="J13" s="46"/>
      <c r="K13" s="46"/>
      <c r="L13" s="46"/>
      <c r="M13" s="46"/>
      <c r="N13" s="2"/>
    </row>
    <row r="14" spans="1:15" x14ac:dyDescent="0.2">
      <c r="A14" s="45" t="s">
        <v>67</v>
      </c>
      <c r="B14" s="2"/>
      <c r="C14" s="46"/>
      <c r="D14" s="2"/>
      <c r="E14" s="2"/>
      <c r="F14" s="2"/>
      <c r="G14" s="2"/>
      <c r="H14" s="2"/>
      <c r="J14" s="46"/>
      <c r="K14" s="46"/>
      <c r="L14" s="46"/>
      <c r="M14" s="46"/>
      <c r="N14" s="2"/>
    </row>
    <row r="15" spans="1:15" x14ac:dyDescent="0.2">
      <c r="A15" s="18" t="s">
        <v>68</v>
      </c>
      <c r="B15" s="2">
        <v>677903.8899999999</v>
      </c>
      <c r="C15" s="46">
        <v>682621.37</v>
      </c>
      <c r="D15" s="2"/>
      <c r="E15" s="2"/>
      <c r="F15" s="2"/>
      <c r="G15" s="2"/>
      <c r="H15" s="2"/>
      <c r="J15" s="46"/>
      <c r="K15" s="46"/>
      <c r="L15" s="46"/>
      <c r="M15" s="46"/>
      <c r="N15" s="2">
        <f>SUM(B15:M15)</f>
        <v>1360525.2599999998</v>
      </c>
    </row>
    <row r="16" spans="1:15" x14ac:dyDescent="0.2">
      <c r="B16" s="2"/>
      <c r="C16" s="46"/>
      <c r="D16" s="2"/>
      <c r="E16" s="2"/>
      <c r="F16" s="2"/>
      <c r="G16" s="2"/>
      <c r="H16" s="2"/>
      <c r="J16" s="46"/>
      <c r="K16" s="46"/>
      <c r="L16" s="46"/>
      <c r="M16" s="46"/>
      <c r="N16" s="2"/>
    </row>
    <row r="17" spans="1:14" x14ac:dyDescent="0.2">
      <c r="A17" s="18" t="s">
        <v>69</v>
      </c>
      <c r="B17" s="2">
        <v>194860.13</v>
      </c>
      <c r="C17" s="46">
        <v>196216.14</v>
      </c>
      <c r="D17" s="2"/>
      <c r="E17" s="2"/>
      <c r="F17" s="2"/>
      <c r="G17" s="2"/>
      <c r="H17" s="2"/>
      <c r="J17" s="46"/>
      <c r="K17" s="46"/>
      <c r="L17" s="46"/>
      <c r="M17" s="46"/>
      <c r="N17" s="2">
        <f t="shared" ref="N17:N78" si="0">SUM(B17:M17)</f>
        <v>391076.27</v>
      </c>
    </row>
    <row r="18" spans="1:14" x14ac:dyDescent="0.2">
      <c r="B18" s="2"/>
      <c r="C18" s="46"/>
      <c r="D18" s="2"/>
      <c r="E18" s="2"/>
      <c r="F18" s="2"/>
      <c r="G18" s="2"/>
      <c r="H18" s="2"/>
      <c r="J18" s="46"/>
      <c r="K18" s="46"/>
      <c r="L18" s="46"/>
      <c r="M18" s="46"/>
      <c r="N18" s="2"/>
    </row>
    <row r="19" spans="1:14" x14ac:dyDescent="0.2">
      <c r="A19" s="45" t="s">
        <v>62</v>
      </c>
      <c r="B19" s="2"/>
      <c r="C19" s="46"/>
      <c r="D19" s="2"/>
      <c r="E19" s="2"/>
      <c r="F19" s="2"/>
      <c r="G19" s="2"/>
      <c r="H19" s="2"/>
      <c r="J19" s="46"/>
      <c r="K19" s="46"/>
      <c r="L19" s="46"/>
      <c r="M19" s="46"/>
      <c r="N19" s="2"/>
    </row>
    <row r="20" spans="1:14" x14ac:dyDescent="0.2">
      <c r="A20" s="18" t="s">
        <v>63</v>
      </c>
      <c r="B20" s="2">
        <v>1019.39</v>
      </c>
      <c r="C20" s="46">
        <v>1026.48</v>
      </c>
      <c r="D20" s="2"/>
      <c r="E20" s="2"/>
      <c r="F20" s="2"/>
      <c r="G20" s="2"/>
      <c r="H20" s="2"/>
      <c r="J20" s="46"/>
      <c r="K20" s="46"/>
      <c r="L20" s="46"/>
      <c r="M20" s="46"/>
      <c r="N20" s="2">
        <f>SUM(B20:M20)</f>
        <v>2045.87</v>
      </c>
    </row>
    <row r="21" spans="1:14" x14ac:dyDescent="0.2">
      <c r="A21" s="18" t="s">
        <v>70</v>
      </c>
      <c r="B21" s="2">
        <v>33902.43</v>
      </c>
      <c r="C21" s="46">
        <v>34138.35</v>
      </c>
      <c r="D21" s="2"/>
      <c r="E21" s="2"/>
      <c r="F21" s="2"/>
      <c r="G21" s="2"/>
      <c r="H21" s="2"/>
      <c r="J21" s="46"/>
      <c r="K21" s="46"/>
      <c r="L21" s="46"/>
      <c r="M21" s="46"/>
      <c r="N21" s="2">
        <f>SUM(B21:M21)</f>
        <v>68040.78</v>
      </c>
    </row>
    <row r="22" spans="1:14" x14ac:dyDescent="0.2">
      <c r="B22" s="2"/>
      <c r="C22" s="46"/>
      <c r="D22" s="2"/>
      <c r="E22" s="2"/>
      <c r="F22" s="2"/>
      <c r="G22" s="2"/>
      <c r="H22" s="2"/>
      <c r="J22" s="46"/>
      <c r="K22" s="46"/>
      <c r="L22" s="46"/>
      <c r="M22" s="46"/>
      <c r="N22" s="2"/>
    </row>
    <row r="23" spans="1:14" x14ac:dyDescent="0.2">
      <c r="A23" s="47" t="s">
        <v>71</v>
      </c>
      <c r="B23" s="6">
        <v>907685.84</v>
      </c>
      <c r="C23" s="48">
        <v>914002.34</v>
      </c>
      <c r="D23" s="6"/>
      <c r="E23" s="6"/>
      <c r="F23" s="6"/>
      <c r="G23" s="6"/>
      <c r="H23" s="6"/>
      <c r="I23" s="6"/>
      <c r="J23" s="48"/>
      <c r="K23" s="48"/>
      <c r="L23" s="48"/>
      <c r="M23" s="48"/>
      <c r="N23" s="6">
        <f>SUM(B23:M23)</f>
        <v>1821688.18</v>
      </c>
    </row>
    <row r="24" spans="1:14" x14ac:dyDescent="0.2">
      <c r="B24" s="2"/>
      <c r="C24" s="46"/>
      <c r="D24" s="2"/>
      <c r="E24" s="2"/>
      <c r="F24" s="2"/>
      <c r="G24" s="2"/>
      <c r="H24" s="2"/>
      <c r="J24" s="46"/>
      <c r="K24" s="46"/>
      <c r="L24" s="46"/>
      <c r="M24" s="46"/>
      <c r="N24" s="2"/>
    </row>
    <row r="25" spans="1:14" x14ac:dyDescent="0.2">
      <c r="A25" s="45" t="s">
        <v>72</v>
      </c>
      <c r="B25" s="2"/>
      <c r="C25" s="46"/>
      <c r="D25" s="2"/>
      <c r="E25" s="2"/>
      <c r="F25" s="2"/>
      <c r="G25" s="2"/>
      <c r="H25" s="2"/>
      <c r="J25" s="46"/>
      <c r="K25" s="46"/>
      <c r="L25" s="46"/>
      <c r="M25" s="46"/>
      <c r="N25" s="2"/>
    </row>
    <row r="26" spans="1:14" x14ac:dyDescent="0.2">
      <c r="A26" s="45" t="s">
        <v>73</v>
      </c>
      <c r="B26" s="2"/>
      <c r="C26" s="46"/>
      <c r="D26" s="2"/>
      <c r="E26" s="2"/>
      <c r="F26" s="2"/>
      <c r="G26" s="2"/>
      <c r="H26" s="2"/>
      <c r="J26" s="46"/>
      <c r="K26" s="46"/>
      <c r="L26" s="46"/>
      <c r="M26" s="46"/>
      <c r="N26" s="2"/>
    </row>
    <row r="27" spans="1:14" x14ac:dyDescent="0.2">
      <c r="A27" s="18" t="s">
        <v>74</v>
      </c>
      <c r="B27" s="43">
        <v>862.17</v>
      </c>
      <c r="C27" s="46">
        <v>862.17</v>
      </c>
      <c r="D27" s="2"/>
      <c r="E27" s="2"/>
      <c r="F27" s="2"/>
      <c r="G27" s="2"/>
      <c r="H27" s="2"/>
      <c r="J27" s="46"/>
      <c r="K27" s="46"/>
      <c r="L27" s="46"/>
      <c r="M27" s="46"/>
      <c r="N27" s="2">
        <f t="shared" si="0"/>
        <v>1724.34</v>
      </c>
    </row>
    <row r="28" spans="1:14" x14ac:dyDescent="0.2">
      <c r="A28" s="45" t="s">
        <v>67</v>
      </c>
      <c r="B28" s="43"/>
      <c r="C28" s="46"/>
      <c r="D28" s="2"/>
      <c r="E28" s="2"/>
      <c r="F28" s="2"/>
      <c r="G28" s="2"/>
      <c r="H28" s="2"/>
      <c r="J28" s="46"/>
      <c r="K28" s="46"/>
      <c r="L28" s="46"/>
      <c r="M28" s="46"/>
      <c r="N28" s="2"/>
    </row>
    <row r="29" spans="1:14" x14ac:dyDescent="0.2">
      <c r="A29" s="18" t="s">
        <v>75</v>
      </c>
      <c r="B29" s="43">
        <v>45754113.249999993</v>
      </c>
      <c r="C29" s="46">
        <v>45674074.639999993</v>
      </c>
      <c r="D29" s="2"/>
      <c r="E29" s="2"/>
      <c r="F29" s="2"/>
      <c r="G29" s="2"/>
      <c r="H29" s="2"/>
      <c r="J29" s="46"/>
      <c r="K29" s="46"/>
      <c r="L29" s="46"/>
      <c r="M29" s="46"/>
      <c r="N29" s="2">
        <f t="shared" si="0"/>
        <v>91428187.889999986</v>
      </c>
    </row>
    <row r="30" spans="1:14" x14ac:dyDescent="0.2">
      <c r="B30" s="43"/>
      <c r="C30" s="46"/>
      <c r="D30" s="2"/>
      <c r="E30" s="2"/>
      <c r="F30" s="2"/>
      <c r="G30" s="2"/>
      <c r="H30" s="2"/>
      <c r="J30" s="46"/>
      <c r="K30" s="46"/>
      <c r="L30" s="46"/>
      <c r="M30" s="46"/>
      <c r="N30" s="2"/>
    </row>
    <row r="31" spans="1:14" x14ac:dyDescent="0.2">
      <c r="A31" s="18" t="s">
        <v>76</v>
      </c>
      <c r="B31" s="43">
        <v>1173974.82</v>
      </c>
      <c r="C31" s="46">
        <v>1171921.1599999999</v>
      </c>
      <c r="D31" s="2"/>
      <c r="E31" s="2"/>
      <c r="F31" s="2"/>
      <c r="G31" s="2"/>
      <c r="H31" s="2"/>
      <c r="J31" s="46"/>
      <c r="K31" s="46"/>
      <c r="L31" s="46"/>
      <c r="M31" s="46"/>
      <c r="N31" s="2">
        <f>SUM(B31:M31)</f>
        <v>2345895.98</v>
      </c>
    </row>
    <row r="32" spans="1:14" x14ac:dyDescent="0.2">
      <c r="A32" s="18" t="s">
        <v>77</v>
      </c>
      <c r="B32" s="43">
        <v>13411682.689999999</v>
      </c>
      <c r="C32" s="46">
        <v>13388221.369999999</v>
      </c>
      <c r="D32" s="2"/>
      <c r="E32" s="2"/>
      <c r="F32" s="2"/>
      <c r="G32" s="2"/>
      <c r="H32" s="2"/>
      <c r="J32" s="46"/>
      <c r="K32" s="46"/>
      <c r="L32" s="46"/>
      <c r="M32" s="46"/>
      <c r="N32" s="2">
        <f t="shared" si="0"/>
        <v>26799904.059999999</v>
      </c>
    </row>
    <row r="33" spans="1:14" x14ac:dyDescent="0.2">
      <c r="A33" s="18" t="s">
        <v>78</v>
      </c>
      <c r="B33" s="43">
        <v>34511784.380000003</v>
      </c>
      <c r="C33" s="46">
        <v>34451412.240000002</v>
      </c>
      <c r="D33" s="2"/>
      <c r="E33" s="2"/>
      <c r="F33" s="2"/>
      <c r="G33" s="2"/>
      <c r="H33" s="2"/>
      <c r="J33" s="46"/>
      <c r="K33" s="46"/>
      <c r="L33" s="46"/>
      <c r="M33" s="46"/>
      <c r="N33" s="2">
        <f t="shared" si="0"/>
        <v>68963196.620000005</v>
      </c>
    </row>
    <row r="34" spans="1:14" x14ac:dyDescent="0.2">
      <c r="A34" s="18" t="s">
        <v>79</v>
      </c>
      <c r="B34" s="43">
        <v>1137110.3</v>
      </c>
      <c r="C34" s="46">
        <v>1135121.1299999999</v>
      </c>
      <c r="D34" s="2"/>
      <c r="E34" s="2"/>
      <c r="F34" s="2"/>
      <c r="G34" s="2"/>
      <c r="H34" s="2"/>
      <c r="J34" s="46"/>
      <c r="K34" s="46"/>
      <c r="L34" s="46"/>
      <c r="M34" s="46"/>
      <c r="N34" s="2">
        <f t="shared" si="0"/>
        <v>2272231.4299999997</v>
      </c>
    </row>
    <row r="35" spans="1:14" x14ac:dyDescent="0.2">
      <c r="A35" s="18" t="s">
        <v>80</v>
      </c>
      <c r="B35" s="43">
        <v>7215443.8700000001</v>
      </c>
      <c r="C35" s="46">
        <v>7202821.75</v>
      </c>
      <c r="D35" s="2"/>
      <c r="E35" s="2"/>
      <c r="F35" s="2"/>
      <c r="G35" s="2"/>
      <c r="H35" s="2"/>
      <c r="J35" s="46"/>
      <c r="K35" s="46"/>
      <c r="L35" s="46"/>
      <c r="M35" s="46"/>
      <c r="N35" s="2">
        <f t="shared" si="0"/>
        <v>14418265.620000001</v>
      </c>
    </row>
    <row r="36" spans="1:14" x14ac:dyDescent="0.2">
      <c r="A36" s="49"/>
      <c r="B36" s="43"/>
      <c r="C36" s="46"/>
      <c r="D36" s="2"/>
      <c r="E36" s="2"/>
      <c r="F36" s="2"/>
      <c r="G36" s="2"/>
      <c r="H36" s="2"/>
      <c r="J36" s="46"/>
      <c r="K36" s="46"/>
      <c r="L36" s="46"/>
      <c r="M36" s="46"/>
      <c r="N36" s="2"/>
    </row>
    <row r="37" spans="1:14" x14ac:dyDescent="0.2">
      <c r="A37" s="18" t="s">
        <v>81</v>
      </c>
      <c r="B37" s="43">
        <v>54894.03</v>
      </c>
      <c r="C37" s="46">
        <v>54798</v>
      </c>
      <c r="D37" s="2"/>
      <c r="E37" s="2"/>
      <c r="F37" s="2"/>
      <c r="G37" s="2"/>
      <c r="H37" s="2"/>
      <c r="J37" s="46"/>
      <c r="K37" s="46"/>
      <c r="L37" s="46"/>
      <c r="M37" s="46"/>
      <c r="N37" s="2">
        <f>SUM(B37:M37)</f>
        <v>109692.03</v>
      </c>
    </row>
    <row r="38" spans="1:14" x14ac:dyDescent="0.2">
      <c r="A38" s="18" t="s">
        <v>82</v>
      </c>
      <c r="B38" s="43">
        <v>725600.22</v>
      </c>
      <c r="C38" s="46">
        <v>724330.92</v>
      </c>
      <c r="D38" s="2"/>
      <c r="E38" s="2"/>
      <c r="F38" s="2"/>
      <c r="G38" s="2"/>
      <c r="H38" s="2"/>
      <c r="J38" s="46"/>
      <c r="K38" s="46"/>
      <c r="L38" s="46"/>
      <c r="M38" s="46"/>
      <c r="N38" s="2">
        <f t="shared" si="0"/>
        <v>1449931.1400000001</v>
      </c>
    </row>
    <row r="39" spans="1:14" x14ac:dyDescent="0.2">
      <c r="A39" s="18" t="s">
        <v>83</v>
      </c>
      <c r="B39" s="43">
        <v>0</v>
      </c>
      <c r="C39" s="46">
        <v>0</v>
      </c>
      <c r="D39" s="2"/>
      <c r="E39" s="2"/>
      <c r="F39" s="2"/>
      <c r="G39" s="2"/>
      <c r="H39" s="2"/>
      <c r="J39" s="46"/>
      <c r="K39" s="46"/>
      <c r="L39" s="46"/>
      <c r="M39" s="46"/>
      <c r="N39" s="2">
        <f t="shared" si="0"/>
        <v>0</v>
      </c>
    </row>
    <row r="40" spans="1:14" x14ac:dyDescent="0.2">
      <c r="A40" s="18" t="s">
        <v>84</v>
      </c>
      <c r="B40" s="43">
        <v>901898.49</v>
      </c>
      <c r="C40" s="46">
        <v>900320.78</v>
      </c>
      <c r="D40" s="2"/>
      <c r="E40" s="2"/>
      <c r="F40" s="2"/>
      <c r="G40" s="2"/>
      <c r="H40" s="2"/>
      <c r="J40" s="46"/>
      <c r="K40" s="46"/>
      <c r="L40" s="46"/>
      <c r="M40" s="46"/>
      <c r="N40" s="2">
        <f t="shared" si="0"/>
        <v>1802219.27</v>
      </c>
    </row>
    <row r="41" spans="1:14" x14ac:dyDescent="0.2">
      <c r="A41" s="18" t="s">
        <v>85</v>
      </c>
      <c r="B41" s="43">
        <v>85258.51</v>
      </c>
      <c r="C41" s="46">
        <v>85109.37</v>
      </c>
      <c r="D41" s="2"/>
      <c r="E41" s="2"/>
      <c r="F41" s="2"/>
      <c r="G41" s="2"/>
      <c r="H41" s="2"/>
      <c r="J41" s="46"/>
      <c r="K41" s="46"/>
      <c r="L41" s="46"/>
      <c r="M41" s="46"/>
      <c r="N41" s="2">
        <f t="shared" si="0"/>
        <v>170367.88</v>
      </c>
    </row>
    <row r="42" spans="1:14" x14ac:dyDescent="0.2">
      <c r="A42" s="18" t="s">
        <v>86</v>
      </c>
      <c r="B42" s="43">
        <v>7981679.8099999996</v>
      </c>
      <c r="C42" s="46">
        <v>7967717.2999999998</v>
      </c>
      <c r="D42" s="2"/>
      <c r="E42" s="2"/>
      <c r="F42" s="2"/>
      <c r="G42" s="2"/>
      <c r="H42" s="2"/>
      <c r="J42" s="46"/>
      <c r="K42" s="46"/>
      <c r="L42" s="46"/>
      <c r="M42" s="46"/>
      <c r="N42" s="2">
        <f t="shared" si="0"/>
        <v>15949397.109999999</v>
      </c>
    </row>
    <row r="43" spans="1:14" x14ac:dyDescent="0.2">
      <c r="A43" s="18" t="s">
        <v>87</v>
      </c>
      <c r="B43" s="43">
        <v>40745.19</v>
      </c>
      <c r="C43" s="46">
        <v>40673.910000000003</v>
      </c>
      <c r="D43" s="2"/>
      <c r="E43" s="2"/>
      <c r="F43" s="2"/>
      <c r="G43" s="2"/>
      <c r="H43" s="2"/>
      <c r="J43" s="46"/>
      <c r="K43" s="46"/>
      <c r="L43" s="46"/>
      <c r="M43" s="46"/>
      <c r="N43" s="2">
        <f t="shared" si="0"/>
        <v>81419.100000000006</v>
      </c>
    </row>
    <row r="44" spans="1:14" x14ac:dyDescent="0.2">
      <c r="A44" s="18" t="s">
        <v>88</v>
      </c>
      <c r="B44" s="43">
        <v>3065834.85</v>
      </c>
      <c r="C44" s="46">
        <v>3060471.73</v>
      </c>
      <c r="D44" s="2"/>
      <c r="E44" s="2"/>
      <c r="F44" s="2"/>
      <c r="G44" s="2"/>
      <c r="H44" s="2"/>
      <c r="J44" s="46"/>
      <c r="K44" s="46"/>
      <c r="L44" s="46"/>
      <c r="M44" s="46"/>
      <c r="N44" s="2">
        <f t="shared" si="0"/>
        <v>6126306.5800000001</v>
      </c>
    </row>
    <row r="45" spans="1:14" x14ac:dyDescent="0.2">
      <c r="A45" s="18" t="s">
        <v>89</v>
      </c>
      <c r="B45" s="43">
        <v>23548.44</v>
      </c>
      <c r="C45" s="46">
        <v>23507.25</v>
      </c>
      <c r="D45" s="2"/>
      <c r="E45" s="2"/>
      <c r="F45" s="2"/>
      <c r="G45" s="2"/>
      <c r="H45" s="2"/>
      <c r="J45" s="46"/>
      <c r="K45" s="46"/>
      <c r="L45" s="46"/>
      <c r="M45" s="46"/>
      <c r="N45" s="2">
        <f t="shared" si="0"/>
        <v>47055.69</v>
      </c>
    </row>
    <row r="46" spans="1:14" x14ac:dyDescent="0.2">
      <c r="A46" s="18" t="s">
        <v>90</v>
      </c>
      <c r="B46" s="43">
        <v>1382184.51</v>
      </c>
      <c r="C46" s="46">
        <v>1379766.63</v>
      </c>
      <c r="D46" s="2"/>
      <c r="E46" s="2"/>
      <c r="F46" s="2"/>
      <c r="G46" s="2"/>
      <c r="H46" s="2"/>
      <c r="J46" s="46"/>
      <c r="K46" s="46"/>
      <c r="L46" s="46"/>
      <c r="M46" s="46"/>
      <c r="N46" s="2">
        <f t="shared" si="0"/>
        <v>2761951.1399999997</v>
      </c>
    </row>
    <row r="47" spans="1:14" x14ac:dyDescent="0.2">
      <c r="A47" s="18" t="s">
        <v>91</v>
      </c>
      <c r="B47" s="43">
        <v>122923.37</v>
      </c>
      <c r="C47" s="46">
        <v>122708.34</v>
      </c>
      <c r="D47" s="2"/>
      <c r="E47" s="2"/>
      <c r="F47" s="2"/>
      <c r="G47" s="2"/>
      <c r="H47" s="2"/>
      <c r="J47" s="46"/>
      <c r="K47" s="46"/>
      <c r="L47" s="46"/>
      <c r="M47" s="46"/>
      <c r="N47" s="2">
        <f t="shared" si="0"/>
        <v>245631.71</v>
      </c>
    </row>
    <row r="48" spans="1:14" x14ac:dyDescent="0.2">
      <c r="A48" s="18" t="s">
        <v>92</v>
      </c>
      <c r="B48" s="43">
        <v>1789091.82</v>
      </c>
      <c r="C48" s="46">
        <v>1785962.13</v>
      </c>
      <c r="D48" s="2"/>
      <c r="E48" s="2"/>
      <c r="F48" s="2"/>
      <c r="G48" s="2"/>
      <c r="H48" s="2"/>
      <c r="J48" s="46"/>
      <c r="K48" s="46"/>
      <c r="L48" s="46"/>
      <c r="M48" s="46"/>
      <c r="N48" s="2">
        <f t="shared" si="0"/>
        <v>3575053.95</v>
      </c>
    </row>
    <row r="49" spans="1:14" x14ac:dyDescent="0.2">
      <c r="A49" s="50"/>
      <c r="B49" s="43"/>
      <c r="C49" s="46"/>
      <c r="D49" s="2"/>
      <c r="E49" s="2"/>
      <c r="F49" s="2"/>
      <c r="G49" s="2"/>
      <c r="H49" s="2"/>
      <c r="J49" s="46"/>
      <c r="K49" s="46"/>
      <c r="L49" s="46"/>
      <c r="M49" s="46"/>
      <c r="N49" s="2"/>
    </row>
    <row r="50" spans="1:14" x14ac:dyDescent="0.2">
      <c r="A50" s="45" t="s">
        <v>62</v>
      </c>
      <c r="B50" s="43"/>
      <c r="C50" s="46"/>
      <c r="D50" s="2"/>
      <c r="E50" s="2"/>
      <c r="F50" s="2"/>
      <c r="G50" s="2"/>
      <c r="H50" s="2"/>
      <c r="J50" s="46"/>
      <c r="K50" s="46"/>
      <c r="L50" s="46"/>
      <c r="M50" s="46"/>
      <c r="N50" s="2"/>
    </row>
    <row r="51" spans="1:14" x14ac:dyDescent="0.2">
      <c r="A51" s="18" t="s">
        <v>93</v>
      </c>
      <c r="B51" s="43">
        <v>71056.240000000005</v>
      </c>
      <c r="C51" s="46">
        <v>70931.94</v>
      </c>
      <c r="D51" s="2"/>
      <c r="E51" s="2"/>
      <c r="F51" s="2"/>
      <c r="G51" s="2"/>
      <c r="H51" s="2"/>
      <c r="J51" s="46"/>
      <c r="K51" s="46"/>
      <c r="L51" s="46"/>
      <c r="M51" s="46"/>
      <c r="N51" s="2">
        <f t="shared" si="0"/>
        <v>141988.18</v>
      </c>
    </row>
    <row r="52" spans="1:14" x14ac:dyDescent="0.2">
      <c r="A52" s="18" t="s">
        <v>94</v>
      </c>
      <c r="B52" s="43">
        <v>5910259.7300000004</v>
      </c>
      <c r="C52" s="46">
        <v>5899920.79</v>
      </c>
      <c r="D52" s="2"/>
      <c r="E52" s="2"/>
      <c r="F52" s="2"/>
      <c r="G52" s="2"/>
      <c r="H52" s="2"/>
      <c r="J52" s="46"/>
      <c r="K52" s="46"/>
      <c r="L52" s="46"/>
      <c r="M52" s="46"/>
      <c r="N52" s="2">
        <f t="shared" si="0"/>
        <v>11810180.52</v>
      </c>
    </row>
    <row r="53" spans="1:14" x14ac:dyDescent="0.2">
      <c r="A53" s="18" t="s">
        <v>95</v>
      </c>
      <c r="B53" s="43">
        <v>275013.06</v>
      </c>
      <c r="C53" s="46">
        <v>274531.98</v>
      </c>
      <c r="D53" s="2"/>
      <c r="E53" s="2"/>
      <c r="F53" s="2"/>
      <c r="G53" s="2"/>
      <c r="H53" s="2"/>
      <c r="J53" s="46"/>
      <c r="K53" s="46"/>
      <c r="L53" s="46"/>
      <c r="M53" s="46"/>
      <c r="N53" s="2">
        <f t="shared" si="0"/>
        <v>549545.04</v>
      </c>
    </row>
    <row r="54" spans="1:14" x14ac:dyDescent="0.2">
      <c r="A54" s="18" t="s">
        <v>96</v>
      </c>
      <c r="B54" s="43">
        <v>2430629.0499999998</v>
      </c>
      <c r="C54" s="46">
        <v>2426377.11</v>
      </c>
      <c r="D54" s="2"/>
      <c r="E54" s="2"/>
      <c r="F54" s="2"/>
      <c r="G54" s="2"/>
      <c r="H54" s="2"/>
      <c r="J54" s="46"/>
      <c r="K54" s="46"/>
      <c r="L54" s="46"/>
      <c r="M54" s="46"/>
      <c r="N54" s="2">
        <f t="shared" si="0"/>
        <v>4857006.16</v>
      </c>
    </row>
    <row r="55" spans="1:14" x14ac:dyDescent="0.2">
      <c r="A55" s="18" t="s">
        <v>97</v>
      </c>
      <c r="B55" s="43">
        <v>89536.69</v>
      </c>
      <c r="C55" s="46">
        <v>89380.06</v>
      </c>
      <c r="D55" s="2"/>
      <c r="E55" s="2"/>
      <c r="F55" s="2"/>
      <c r="G55" s="2"/>
      <c r="H55" s="2"/>
      <c r="J55" s="46"/>
      <c r="K55" s="46"/>
      <c r="L55" s="46"/>
      <c r="M55" s="46"/>
      <c r="N55" s="2">
        <f t="shared" si="0"/>
        <v>178916.75</v>
      </c>
    </row>
    <row r="56" spans="1:14" x14ac:dyDescent="0.2">
      <c r="A56" s="18" t="s">
        <v>98</v>
      </c>
      <c r="B56" s="43">
        <v>17333.72</v>
      </c>
      <c r="C56" s="46">
        <v>17303.400000000001</v>
      </c>
      <c r="D56" s="2"/>
      <c r="E56" s="2"/>
      <c r="F56" s="2"/>
      <c r="G56" s="2"/>
      <c r="H56" s="2"/>
      <c r="J56" s="46"/>
      <c r="K56" s="46"/>
      <c r="L56" s="46"/>
      <c r="M56" s="46"/>
      <c r="N56" s="2">
        <f>SUM(B56:M56)</f>
        <v>34637.120000000003</v>
      </c>
    </row>
    <row r="57" spans="1:14" x14ac:dyDescent="0.2">
      <c r="B57" s="2"/>
      <c r="C57" s="46"/>
      <c r="D57" s="2"/>
      <c r="E57" s="2"/>
      <c r="F57" s="2"/>
      <c r="G57" s="2"/>
      <c r="H57" s="2"/>
      <c r="J57" s="46"/>
      <c r="K57" s="46"/>
      <c r="L57" s="46"/>
      <c r="M57" s="46"/>
      <c r="N57" s="2"/>
    </row>
    <row r="58" spans="1:14" x14ac:dyDescent="0.2">
      <c r="A58" s="47" t="s">
        <v>99</v>
      </c>
      <c r="B58" s="6">
        <v>128172459.20999999</v>
      </c>
      <c r="C58" s="48">
        <v>127948246.09999999</v>
      </c>
      <c r="D58" s="6"/>
      <c r="E58" s="6"/>
      <c r="F58" s="6"/>
      <c r="G58" s="6"/>
      <c r="H58" s="6"/>
      <c r="I58" s="6"/>
      <c r="J58" s="48"/>
      <c r="K58" s="48"/>
      <c r="L58" s="48"/>
      <c r="M58" s="48"/>
      <c r="N58" s="6">
        <f>SUM(B58:M58)</f>
        <v>256120705.31</v>
      </c>
    </row>
    <row r="59" spans="1:14" x14ac:dyDescent="0.2">
      <c r="B59" s="2"/>
      <c r="C59" s="46"/>
      <c r="D59" s="2"/>
      <c r="E59" s="2"/>
      <c r="F59" s="2"/>
      <c r="G59" s="2"/>
      <c r="H59" s="2"/>
      <c r="J59" s="46"/>
      <c r="K59" s="46"/>
      <c r="L59" s="46"/>
      <c r="M59" s="46"/>
      <c r="N59" s="2"/>
    </row>
    <row r="60" spans="1:14" x14ac:dyDescent="0.2">
      <c r="A60" s="45" t="s">
        <v>100</v>
      </c>
      <c r="B60" s="2"/>
      <c r="C60" s="46"/>
      <c r="D60" s="2"/>
      <c r="E60" s="2"/>
      <c r="F60" s="2"/>
      <c r="G60" s="2"/>
      <c r="H60" s="2"/>
      <c r="J60" s="46"/>
      <c r="K60" s="46"/>
      <c r="L60" s="46"/>
      <c r="M60" s="46"/>
      <c r="N60" s="2"/>
    </row>
    <row r="61" spans="1:14" x14ac:dyDescent="0.2">
      <c r="A61" s="45" t="s">
        <v>101</v>
      </c>
      <c r="B61" s="2"/>
      <c r="C61" s="46"/>
      <c r="D61" s="2"/>
      <c r="E61" s="2"/>
      <c r="F61" s="2"/>
      <c r="G61" s="2"/>
      <c r="H61" s="2"/>
      <c r="J61" s="46"/>
      <c r="K61" s="46"/>
      <c r="L61" s="46"/>
      <c r="M61" s="46"/>
      <c r="N61" s="2"/>
    </row>
    <row r="62" spans="1:14" x14ac:dyDescent="0.2">
      <c r="A62" s="18" t="s">
        <v>102</v>
      </c>
      <c r="B62" s="2">
        <v>11498.7</v>
      </c>
      <c r="C62" s="46">
        <v>11498.7</v>
      </c>
      <c r="D62" s="2"/>
      <c r="E62" s="2"/>
      <c r="F62" s="2"/>
      <c r="G62" s="2"/>
      <c r="H62" s="2"/>
      <c r="J62" s="46"/>
      <c r="K62" s="46"/>
      <c r="L62" s="46"/>
      <c r="M62" s="46"/>
      <c r="N62" s="2">
        <f t="shared" si="0"/>
        <v>22997.4</v>
      </c>
    </row>
    <row r="63" spans="1:14" x14ac:dyDescent="0.2">
      <c r="A63" s="18" t="s">
        <v>103</v>
      </c>
      <c r="B63" s="2">
        <v>609.25</v>
      </c>
      <c r="C63" s="46">
        <v>609.25</v>
      </c>
      <c r="D63" s="2"/>
      <c r="E63" s="2"/>
      <c r="F63" s="2"/>
      <c r="G63" s="2"/>
      <c r="H63" s="2"/>
      <c r="J63" s="46"/>
      <c r="K63" s="46"/>
      <c r="L63" s="46"/>
      <c r="M63" s="46"/>
      <c r="N63" s="2">
        <f t="shared" si="0"/>
        <v>1218.5</v>
      </c>
    </row>
    <row r="64" spans="1:14" x14ac:dyDescent="0.2">
      <c r="A64" s="18" t="s">
        <v>104</v>
      </c>
      <c r="B64" s="2">
        <v>11221.62</v>
      </c>
      <c r="C64" s="46">
        <v>11221.62</v>
      </c>
      <c r="D64" s="2"/>
      <c r="E64" s="2"/>
      <c r="F64" s="2"/>
      <c r="G64" s="2"/>
      <c r="H64" s="2"/>
      <c r="J64" s="46"/>
      <c r="K64" s="46"/>
      <c r="L64" s="46"/>
      <c r="M64" s="46"/>
      <c r="N64" s="2">
        <f t="shared" si="0"/>
        <v>22443.24</v>
      </c>
    </row>
    <row r="65" spans="1:14" x14ac:dyDescent="0.2">
      <c r="A65" s="18" t="s">
        <v>105</v>
      </c>
      <c r="B65" s="2">
        <v>36472.53</v>
      </c>
      <c r="C65" s="46">
        <v>36472.53</v>
      </c>
      <c r="D65" s="2"/>
      <c r="E65" s="2"/>
      <c r="F65" s="2"/>
      <c r="G65" s="2"/>
      <c r="H65" s="2"/>
      <c r="J65" s="46"/>
      <c r="K65" s="46"/>
      <c r="L65" s="46"/>
      <c r="M65" s="46"/>
      <c r="N65" s="2">
        <f t="shared" si="0"/>
        <v>72945.06</v>
      </c>
    </row>
    <row r="66" spans="1:14" x14ac:dyDescent="0.2">
      <c r="B66" s="2"/>
      <c r="C66" s="46"/>
      <c r="D66" s="2"/>
      <c r="E66" s="2"/>
      <c r="F66" s="2"/>
      <c r="G66" s="2"/>
      <c r="H66" s="2"/>
      <c r="J66" s="46"/>
      <c r="K66" s="46"/>
      <c r="L66" s="46"/>
      <c r="M66" s="46"/>
      <c r="N66" s="2"/>
    </row>
    <row r="67" spans="1:14" x14ac:dyDescent="0.2">
      <c r="A67" s="45" t="s">
        <v>67</v>
      </c>
      <c r="B67" s="2"/>
      <c r="C67" s="46"/>
      <c r="D67" s="2"/>
      <c r="E67" s="2"/>
      <c r="F67" s="2"/>
      <c r="G67" s="2"/>
      <c r="H67" s="2"/>
      <c r="J67" s="46"/>
      <c r="K67" s="46"/>
      <c r="L67" s="46"/>
      <c r="M67" s="46"/>
      <c r="N67" s="2"/>
    </row>
    <row r="68" spans="1:14" x14ac:dyDescent="0.2">
      <c r="A68" s="18" t="s">
        <v>106</v>
      </c>
      <c r="B68" s="2">
        <v>1427693.6700000002</v>
      </c>
      <c r="C68" s="46">
        <v>1379654.0799999996</v>
      </c>
      <c r="D68" s="2"/>
      <c r="E68" s="2"/>
      <c r="F68" s="2"/>
      <c r="G68" s="2"/>
      <c r="H68" s="2"/>
      <c r="J68" s="46"/>
      <c r="K68" s="46"/>
      <c r="L68" s="46"/>
      <c r="M68" s="46"/>
      <c r="N68" s="2">
        <f t="shared" si="0"/>
        <v>2807347.75</v>
      </c>
    </row>
    <row r="69" spans="1:14" x14ac:dyDescent="0.2">
      <c r="B69" s="2"/>
      <c r="C69" s="46"/>
      <c r="D69" s="2"/>
      <c r="E69" s="2"/>
      <c r="F69" s="2"/>
      <c r="G69" s="2"/>
      <c r="H69" s="2"/>
      <c r="J69" s="46"/>
      <c r="K69" s="46"/>
      <c r="L69" s="46"/>
      <c r="M69" s="46"/>
      <c r="N69" s="2"/>
    </row>
    <row r="70" spans="1:14" x14ac:dyDescent="0.2">
      <c r="A70" s="18" t="s">
        <v>107</v>
      </c>
      <c r="B70" s="2">
        <v>34303.78</v>
      </c>
      <c r="C70" s="46">
        <v>33178.080000000002</v>
      </c>
      <c r="D70" s="2"/>
      <c r="E70" s="2"/>
      <c r="F70" s="2"/>
      <c r="G70" s="2"/>
      <c r="H70" s="2"/>
      <c r="J70" s="46"/>
      <c r="K70" s="46"/>
      <c r="L70" s="46"/>
      <c r="M70" s="46"/>
      <c r="N70" s="2">
        <f t="shared" si="0"/>
        <v>67481.86</v>
      </c>
    </row>
    <row r="71" spans="1:14" x14ac:dyDescent="0.2">
      <c r="A71" s="18" t="s">
        <v>108</v>
      </c>
      <c r="B71" s="2">
        <v>1403.11</v>
      </c>
      <c r="C71" s="46">
        <v>1356.08</v>
      </c>
      <c r="D71" s="2"/>
      <c r="E71" s="2"/>
      <c r="F71" s="2"/>
      <c r="G71" s="2"/>
      <c r="H71" s="2"/>
      <c r="J71" s="46"/>
      <c r="K71" s="46"/>
      <c r="L71" s="46"/>
      <c r="M71" s="46"/>
      <c r="N71" s="2">
        <f t="shared" si="0"/>
        <v>2759.1899999999996</v>
      </c>
    </row>
    <row r="72" spans="1:14" x14ac:dyDescent="0.2">
      <c r="A72" s="18" t="s">
        <v>109</v>
      </c>
      <c r="B72" s="2">
        <v>45613.48</v>
      </c>
      <c r="C72" s="46">
        <v>44059.65</v>
      </c>
      <c r="D72" s="2"/>
      <c r="E72" s="2"/>
      <c r="F72" s="2"/>
      <c r="G72" s="2"/>
      <c r="H72" s="2"/>
      <c r="J72" s="46"/>
      <c r="K72" s="46"/>
      <c r="L72" s="46"/>
      <c r="M72" s="46"/>
      <c r="N72" s="2">
        <f t="shared" si="0"/>
        <v>89673.13</v>
      </c>
    </row>
    <row r="73" spans="1:14" x14ac:dyDescent="0.2">
      <c r="B73" s="2"/>
      <c r="C73" s="46"/>
      <c r="D73" s="2"/>
      <c r="E73" s="2"/>
      <c r="F73" s="2"/>
      <c r="G73" s="2"/>
      <c r="H73" s="2"/>
      <c r="J73" s="46"/>
      <c r="K73" s="46"/>
      <c r="L73" s="46"/>
      <c r="M73" s="46"/>
      <c r="N73" s="2"/>
    </row>
    <row r="74" spans="1:14" x14ac:dyDescent="0.2">
      <c r="A74" s="45" t="s">
        <v>62</v>
      </c>
      <c r="B74" s="2"/>
      <c r="C74" s="46"/>
      <c r="D74" s="2"/>
      <c r="E74" s="2"/>
      <c r="F74" s="2"/>
      <c r="G74" s="2"/>
      <c r="H74" s="2"/>
      <c r="J74" s="46"/>
      <c r="K74" s="46"/>
      <c r="L74" s="46"/>
      <c r="M74" s="46"/>
      <c r="N74" s="2"/>
    </row>
    <row r="75" spans="1:14" x14ac:dyDescent="0.2">
      <c r="A75" s="18" t="s">
        <v>63</v>
      </c>
      <c r="B75" s="2">
        <v>3108.5</v>
      </c>
      <c r="C75" s="46">
        <v>3005.22</v>
      </c>
      <c r="D75" s="2"/>
      <c r="E75" s="2"/>
      <c r="F75" s="2"/>
      <c r="G75" s="2"/>
      <c r="H75" s="2"/>
      <c r="J75" s="46"/>
      <c r="K75" s="46"/>
      <c r="L75" s="46"/>
      <c r="M75" s="46"/>
      <c r="N75" s="2">
        <f t="shared" si="0"/>
        <v>6113.7199999999993</v>
      </c>
    </row>
    <row r="76" spans="1:14" x14ac:dyDescent="0.2">
      <c r="A76" s="18" t="s">
        <v>110</v>
      </c>
      <c r="B76" s="2">
        <v>2331.36</v>
      </c>
      <c r="C76" s="46">
        <v>2254.9899999999998</v>
      </c>
      <c r="D76" s="2"/>
      <c r="E76" s="2"/>
      <c r="F76" s="2"/>
      <c r="G76" s="2"/>
      <c r="H76" s="2"/>
      <c r="J76" s="46"/>
      <c r="K76" s="46"/>
      <c r="L76" s="46"/>
      <c r="M76" s="46"/>
      <c r="N76" s="2">
        <f t="shared" si="0"/>
        <v>4586.3500000000004</v>
      </c>
    </row>
    <row r="77" spans="1:14" x14ac:dyDescent="0.2">
      <c r="A77" s="18" t="s">
        <v>111</v>
      </c>
      <c r="B77" s="2">
        <v>17145.43</v>
      </c>
      <c r="C77" s="46">
        <v>16571.5</v>
      </c>
      <c r="D77" s="2"/>
      <c r="E77" s="2"/>
      <c r="F77" s="2"/>
      <c r="G77" s="2"/>
      <c r="H77" s="2"/>
      <c r="J77" s="46"/>
      <c r="K77" s="46"/>
      <c r="L77" s="46"/>
      <c r="M77" s="46"/>
      <c r="N77" s="2">
        <f t="shared" si="0"/>
        <v>33716.93</v>
      </c>
    </row>
    <row r="78" spans="1:14" x14ac:dyDescent="0.2">
      <c r="A78" s="18" t="s">
        <v>112</v>
      </c>
      <c r="B78" s="2">
        <v>217257.36</v>
      </c>
      <c r="C78" s="46">
        <v>209989.6</v>
      </c>
      <c r="D78" s="2"/>
      <c r="E78" s="2"/>
      <c r="F78" s="2"/>
      <c r="G78" s="2"/>
      <c r="H78" s="2"/>
      <c r="J78" s="46"/>
      <c r="K78" s="46"/>
      <c r="L78" s="46"/>
      <c r="M78" s="46"/>
      <c r="N78" s="2">
        <f t="shared" si="0"/>
        <v>427246.95999999996</v>
      </c>
    </row>
    <row r="79" spans="1:14" x14ac:dyDescent="0.2">
      <c r="A79" s="18" t="s">
        <v>113</v>
      </c>
      <c r="B79" s="2">
        <v>100223.1</v>
      </c>
      <c r="C79" s="46">
        <v>96905.17</v>
      </c>
      <c r="D79" s="2"/>
      <c r="E79" s="2"/>
      <c r="F79" s="2"/>
      <c r="G79" s="2"/>
      <c r="H79" s="2"/>
      <c r="J79" s="46"/>
      <c r="K79" s="46"/>
      <c r="L79" s="46"/>
      <c r="M79" s="46"/>
      <c r="N79" s="2">
        <f t="shared" ref="N79:N136" si="1">SUM(B79:M79)</f>
        <v>197128.27000000002</v>
      </c>
    </row>
    <row r="80" spans="1:14" x14ac:dyDescent="0.2">
      <c r="A80" s="18" t="s">
        <v>114</v>
      </c>
      <c r="B80" s="2">
        <v>34349.050000000003</v>
      </c>
      <c r="C80" s="46">
        <v>33209.35</v>
      </c>
      <c r="D80" s="2"/>
      <c r="E80" s="2"/>
      <c r="F80" s="2"/>
      <c r="G80" s="2"/>
      <c r="H80" s="2"/>
      <c r="J80" s="46"/>
      <c r="K80" s="46"/>
      <c r="L80" s="46"/>
      <c r="M80" s="46"/>
      <c r="N80" s="2">
        <f t="shared" si="1"/>
        <v>67558.399999999994</v>
      </c>
    </row>
    <row r="81" spans="1:14" x14ac:dyDescent="0.2">
      <c r="A81" s="18" t="s">
        <v>115</v>
      </c>
      <c r="B81" s="2">
        <v>68560.97</v>
      </c>
      <c r="C81" s="46">
        <v>66309.070000000007</v>
      </c>
      <c r="D81" s="2"/>
      <c r="E81" s="2"/>
      <c r="F81" s="2"/>
      <c r="G81" s="2"/>
      <c r="H81" s="2"/>
      <c r="J81" s="46"/>
      <c r="K81" s="46"/>
      <c r="L81" s="46"/>
      <c r="M81" s="46"/>
      <c r="N81" s="2">
        <f t="shared" si="1"/>
        <v>134870.04</v>
      </c>
    </row>
    <row r="82" spans="1:14" x14ac:dyDescent="0.2">
      <c r="A82" s="18" t="s">
        <v>116</v>
      </c>
      <c r="B82" s="2">
        <v>2209.61</v>
      </c>
      <c r="C82" s="46">
        <v>2137.09</v>
      </c>
      <c r="D82" s="2"/>
      <c r="E82" s="2"/>
      <c r="F82" s="2"/>
      <c r="G82" s="2"/>
      <c r="H82" s="2"/>
      <c r="J82" s="46"/>
      <c r="K82" s="46"/>
      <c r="L82" s="46"/>
      <c r="M82" s="46"/>
      <c r="N82" s="2">
        <f t="shared" si="1"/>
        <v>4346.7000000000007</v>
      </c>
    </row>
    <row r="83" spans="1:14" x14ac:dyDescent="0.2">
      <c r="A83" s="18" t="s">
        <v>117</v>
      </c>
      <c r="B83" s="2">
        <v>946.72</v>
      </c>
      <c r="C83" s="46">
        <v>915.94</v>
      </c>
      <c r="D83" s="2"/>
      <c r="E83" s="2"/>
      <c r="F83" s="2"/>
      <c r="G83" s="2"/>
      <c r="H83" s="2"/>
      <c r="J83" s="46"/>
      <c r="K83" s="46"/>
      <c r="L83" s="46"/>
      <c r="M83" s="46"/>
      <c r="N83" s="2">
        <f t="shared" si="1"/>
        <v>1862.66</v>
      </c>
    </row>
    <row r="84" spans="1:14" x14ac:dyDescent="0.2">
      <c r="A84" s="18" t="s">
        <v>118</v>
      </c>
      <c r="B84" s="2">
        <v>6880.59</v>
      </c>
      <c r="C84" s="46">
        <v>6653.89</v>
      </c>
      <c r="D84" s="2"/>
      <c r="E84" s="2"/>
      <c r="F84" s="2"/>
      <c r="G84" s="2"/>
      <c r="H84" s="2"/>
      <c r="J84" s="46"/>
      <c r="K84" s="46"/>
      <c r="L84" s="46"/>
      <c r="M84" s="46"/>
      <c r="N84" s="2">
        <f t="shared" si="1"/>
        <v>13534.48</v>
      </c>
    </row>
    <row r="85" spans="1:14" x14ac:dyDescent="0.2">
      <c r="A85" s="18" t="s">
        <v>119</v>
      </c>
      <c r="B85" s="2">
        <v>2701.46</v>
      </c>
      <c r="C85" s="46">
        <v>2605.13</v>
      </c>
      <c r="D85" s="2"/>
      <c r="E85" s="2"/>
      <c r="F85" s="2"/>
      <c r="G85" s="2"/>
      <c r="H85" s="2"/>
      <c r="J85" s="46"/>
      <c r="K85" s="46"/>
      <c r="L85" s="46"/>
      <c r="M85" s="46"/>
      <c r="N85" s="2">
        <f t="shared" si="1"/>
        <v>5306.59</v>
      </c>
    </row>
    <row r="86" spans="1:14" x14ac:dyDescent="0.2">
      <c r="A86" s="18" t="s">
        <v>120</v>
      </c>
      <c r="B86" s="2">
        <v>50639.81</v>
      </c>
      <c r="C86" s="46">
        <v>48997.97</v>
      </c>
      <c r="D86" s="2"/>
      <c r="E86" s="2"/>
      <c r="F86" s="2"/>
      <c r="G86" s="2"/>
      <c r="H86" s="2"/>
      <c r="J86" s="46"/>
      <c r="K86" s="46"/>
      <c r="L86" s="46"/>
      <c r="M86" s="46"/>
      <c r="N86" s="2">
        <f t="shared" si="1"/>
        <v>99637.78</v>
      </c>
    </row>
    <row r="87" spans="1:14" x14ac:dyDescent="0.2">
      <c r="A87" s="18" t="s">
        <v>64</v>
      </c>
      <c r="B87" s="2">
        <v>0</v>
      </c>
      <c r="C87" s="46">
        <v>0</v>
      </c>
      <c r="D87" s="2"/>
      <c r="E87" s="2"/>
      <c r="F87" s="2"/>
      <c r="G87" s="2"/>
      <c r="H87" s="2"/>
      <c r="J87" s="46"/>
      <c r="K87" s="46"/>
      <c r="L87" s="46"/>
      <c r="M87" s="46"/>
      <c r="N87" s="2">
        <f t="shared" si="1"/>
        <v>0</v>
      </c>
    </row>
    <row r="88" spans="1:14" x14ac:dyDescent="0.2">
      <c r="A88" s="18" t="s">
        <v>121</v>
      </c>
      <c r="B88" s="2">
        <v>9723.93</v>
      </c>
      <c r="C88" s="46">
        <v>9404.86</v>
      </c>
      <c r="D88" s="2"/>
      <c r="E88" s="2"/>
      <c r="F88" s="2"/>
      <c r="G88" s="2"/>
      <c r="H88" s="2"/>
      <c r="J88" s="46"/>
      <c r="K88" s="46"/>
      <c r="L88" s="46"/>
      <c r="M88" s="46"/>
      <c r="N88" s="2">
        <f t="shared" si="1"/>
        <v>19128.79</v>
      </c>
    </row>
    <row r="89" spans="1:14" x14ac:dyDescent="0.2">
      <c r="A89" s="18" t="s">
        <v>122</v>
      </c>
      <c r="B89" s="2">
        <v>528730.68999999994</v>
      </c>
      <c r="C89" s="46">
        <v>511583.84</v>
      </c>
      <c r="D89" s="2"/>
      <c r="E89" s="2"/>
      <c r="F89" s="2"/>
      <c r="G89" s="2"/>
      <c r="H89" s="2"/>
      <c r="J89" s="46"/>
      <c r="K89" s="46"/>
      <c r="L89" s="46"/>
      <c r="M89" s="46"/>
      <c r="N89" s="2">
        <f t="shared" si="1"/>
        <v>1040314.53</v>
      </c>
    </row>
    <row r="90" spans="1:14" x14ac:dyDescent="0.2">
      <c r="A90" s="18" t="s">
        <v>123</v>
      </c>
      <c r="B90" s="2">
        <v>8532.32</v>
      </c>
      <c r="C90" s="46">
        <v>8250.44</v>
      </c>
      <c r="D90" s="2"/>
      <c r="E90" s="2"/>
      <c r="F90" s="2"/>
      <c r="G90" s="2"/>
      <c r="H90" s="2"/>
      <c r="J90" s="46"/>
      <c r="K90" s="46"/>
      <c r="L90" s="46"/>
      <c r="M90" s="46"/>
      <c r="N90" s="2">
        <f t="shared" si="1"/>
        <v>16782.760000000002</v>
      </c>
    </row>
    <row r="91" spans="1:14" x14ac:dyDescent="0.2">
      <c r="A91" s="18" t="s">
        <v>124</v>
      </c>
      <c r="B91" s="2">
        <v>3643.67</v>
      </c>
      <c r="C91" s="46">
        <v>3520.76</v>
      </c>
      <c r="D91" s="2"/>
      <c r="E91" s="2"/>
      <c r="F91" s="2"/>
      <c r="G91" s="2"/>
      <c r="H91" s="2"/>
      <c r="J91" s="46"/>
      <c r="K91" s="46"/>
      <c r="L91" s="46"/>
      <c r="M91" s="46"/>
      <c r="N91" s="2">
        <f t="shared" si="1"/>
        <v>7164.43</v>
      </c>
    </row>
    <row r="92" spans="1:14" x14ac:dyDescent="0.2">
      <c r="A92" s="18" t="s">
        <v>125</v>
      </c>
      <c r="B92" s="2">
        <v>11323.31</v>
      </c>
      <c r="C92" s="46">
        <v>10951.85</v>
      </c>
      <c r="D92" s="2"/>
      <c r="E92" s="2"/>
      <c r="F92" s="2"/>
      <c r="G92" s="2"/>
      <c r="H92" s="2"/>
      <c r="J92" s="46"/>
      <c r="K92" s="46"/>
      <c r="L92" s="46"/>
      <c r="M92" s="46"/>
      <c r="N92" s="2">
        <f t="shared" si="1"/>
        <v>22275.16</v>
      </c>
    </row>
    <row r="93" spans="1:14" x14ac:dyDescent="0.2">
      <c r="A93" s="18" t="s">
        <v>126</v>
      </c>
      <c r="B93" s="2">
        <v>414.59</v>
      </c>
      <c r="C93" s="46">
        <v>400.98</v>
      </c>
      <c r="D93" s="2"/>
      <c r="E93" s="2"/>
      <c r="F93" s="2"/>
      <c r="G93" s="2"/>
      <c r="H93" s="2"/>
      <c r="J93" s="46"/>
      <c r="K93" s="46"/>
      <c r="L93" s="46"/>
      <c r="M93" s="46"/>
      <c r="N93" s="2">
        <f t="shared" si="1"/>
        <v>815.56999999999994</v>
      </c>
    </row>
    <row r="94" spans="1:14" x14ac:dyDescent="0.2">
      <c r="A94" s="47" t="s">
        <v>127</v>
      </c>
      <c r="B94" s="6">
        <v>2637538.6100000003</v>
      </c>
      <c r="C94" s="48">
        <v>2551717.6399999997</v>
      </c>
      <c r="D94" s="6"/>
      <c r="E94" s="6"/>
      <c r="F94" s="6"/>
      <c r="G94" s="6"/>
      <c r="H94" s="6"/>
      <c r="I94" s="6"/>
      <c r="J94" s="48"/>
      <c r="K94" s="48"/>
      <c r="L94" s="48"/>
      <c r="M94" s="48"/>
      <c r="N94" s="6">
        <f t="shared" si="1"/>
        <v>5189256.25</v>
      </c>
    </row>
    <row r="95" spans="1:14" x14ac:dyDescent="0.2">
      <c r="B95" s="2"/>
      <c r="C95" s="46"/>
      <c r="D95" s="2"/>
      <c r="E95" s="2"/>
      <c r="F95" s="2"/>
      <c r="G95" s="2"/>
      <c r="H95" s="2"/>
      <c r="J95" s="46"/>
      <c r="K95" s="46"/>
      <c r="L95" s="46"/>
      <c r="M95" s="46"/>
      <c r="N95" s="2"/>
    </row>
    <row r="96" spans="1:14" x14ac:dyDescent="0.2">
      <c r="A96" s="45" t="s">
        <v>128</v>
      </c>
      <c r="B96" s="2"/>
      <c r="C96" s="46"/>
      <c r="D96" s="2"/>
      <c r="E96" s="2"/>
      <c r="F96" s="2"/>
      <c r="G96" s="2"/>
      <c r="H96" s="2"/>
      <c r="J96" s="46"/>
      <c r="K96" s="46"/>
      <c r="L96" s="46"/>
      <c r="M96" s="46"/>
      <c r="N96" s="2"/>
    </row>
    <row r="97" spans="1:14" x14ac:dyDescent="0.2">
      <c r="A97" s="45" t="s">
        <v>129</v>
      </c>
      <c r="B97" s="2"/>
      <c r="C97" s="46"/>
      <c r="D97" s="2"/>
      <c r="E97" s="2"/>
      <c r="F97" s="2"/>
      <c r="G97" s="2"/>
      <c r="H97" s="2"/>
      <c r="J97" s="46"/>
      <c r="K97" s="46"/>
      <c r="L97" s="46"/>
      <c r="M97" s="46"/>
      <c r="N97" s="2"/>
    </row>
    <row r="98" spans="1:14" x14ac:dyDescent="0.2">
      <c r="A98" s="18" t="s">
        <v>130</v>
      </c>
      <c r="B98" s="2">
        <v>32616.36</v>
      </c>
      <c r="C98" s="46">
        <v>32616.36</v>
      </c>
      <c r="D98" s="2"/>
      <c r="E98" s="2"/>
      <c r="F98" s="2"/>
      <c r="G98" s="2"/>
      <c r="H98" s="2"/>
      <c r="I98" s="46"/>
      <c r="J98" s="46"/>
      <c r="K98" s="46"/>
      <c r="L98" s="46"/>
      <c r="M98" s="46"/>
      <c r="N98" s="2">
        <f t="shared" si="1"/>
        <v>65232.72</v>
      </c>
    </row>
    <row r="99" spans="1:14" x14ac:dyDescent="0.2">
      <c r="A99" s="18" t="s">
        <v>131</v>
      </c>
      <c r="B99" s="2">
        <v>13620.96</v>
      </c>
      <c r="C99" s="46">
        <v>13620.96</v>
      </c>
      <c r="D99" s="2"/>
      <c r="E99" s="2"/>
      <c r="F99" s="2"/>
      <c r="G99" s="2"/>
      <c r="H99" s="2"/>
      <c r="I99" s="46"/>
      <c r="J99" s="46"/>
      <c r="K99" s="46"/>
      <c r="L99" s="46"/>
      <c r="M99" s="46"/>
      <c r="N99" s="2">
        <f t="shared" si="1"/>
        <v>27241.919999999998</v>
      </c>
    </row>
    <row r="100" spans="1:14" x14ac:dyDescent="0.2">
      <c r="B100" s="2"/>
      <c r="C100" s="46"/>
      <c r="D100" s="2"/>
      <c r="E100" s="2"/>
      <c r="F100" s="2"/>
      <c r="G100" s="2"/>
      <c r="H100" s="2"/>
      <c r="I100" s="46"/>
      <c r="J100" s="46"/>
      <c r="K100" s="46"/>
      <c r="L100" s="46"/>
      <c r="M100" s="46"/>
      <c r="N100" s="2"/>
    </row>
    <row r="101" spans="1:14" x14ac:dyDescent="0.2">
      <c r="A101" s="45" t="s">
        <v>67</v>
      </c>
      <c r="B101" s="2"/>
      <c r="C101" s="46"/>
      <c r="D101" s="2"/>
      <c r="E101" s="2"/>
      <c r="F101" s="2"/>
      <c r="G101" s="2"/>
      <c r="H101" s="2"/>
      <c r="I101" s="46"/>
      <c r="J101" s="46"/>
      <c r="K101" s="46"/>
      <c r="L101" s="46"/>
      <c r="M101" s="46"/>
      <c r="N101" s="2"/>
    </row>
    <row r="102" spans="1:14" x14ac:dyDescent="0.2">
      <c r="A102" s="18" t="s">
        <v>132</v>
      </c>
      <c r="B102" s="2">
        <v>1703362.78</v>
      </c>
      <c r="C102" s="46">
        <v>1701854.1900000002</v>
      </c>
      <c r="D102" s="2"/>
      <c r="E102" s="2"/>
      <c r="F102" s="2"/>
      <c r="G102" s="2"/>
      <c r="H102" s="2"/>
      <c r="I102" s="46"/>
      <c r="J102" s="46"/>
      <c r="K102" s="46"/>
      <c r="L102" s="46"/>
      <c r="M102" s="46"/>
      <c r="N102" s="2">
        <f t="shared" si="1"/>
        <v>3405216.97</v>
      </c>
    </row>
    <row r="103" spans="1:14" x14ac:dyDescent="0.2">
      <c r="B103" s="2"/>
      <c r="C103" s="46"/>
      <c r="D103" s="2"/>
      <c r="E103" s="2"/>
      <c r="F103" s="2"/>
      <c r="G103" s="2"/>
      <c r="H103" s="2"/>
      <c r="I103" s="46"/>
      <c r="J103" s="46"/>
      <c r="K103" s="46"/>
      <c r="L103" s="46"/>
      <c r="M103" s="46"/>
      <c r="N103" s="2"/>
    </row>
    <row r="104" spans="1:14" x14ac:dyDescent="0.2">
      <c r="A104" s="18" t="s">
        <v>133</v>
      </c>
      <c r="B104" s="2">
        <v>211094.69</v>
      </c>
      <c r="C104" s="46">
        <v>210907.73</v>
      </c>
      <c r="D104" s="2"/>
      <c r="E104" s="2"/>
      <c r="F104" s="2"/>
      <c r="G104" s="2"/>
      <c r="H104" s="2"/>
      <c r="I104" s="46"/>
      <c r="J104" s="46"/>
      <c r="K104" s="46"/>
      <c r="L104" s="46"/>
      <c r="M104" s="46"/>
      <c r="N104" s="2">
        <f t="shared" si="1"/>
        <v>422002.42000000004</v>
      </c>
    </row>
    <row r="105" spans="1:14" x14ac:dyDescent="0.2">
      <c r="A105" s="18" t="s">
        <v>134</v>
      </c>
      <c r="B105" s="2">
        <v>1526013.34</v>
      </c>
      <c r="C105" s="46">
        <v>1524661.83</v>
      </c>
      <c r="D105" s="2"/>
      <c r="E105" s="2"/>
      <c r="F105" s="2"/>
      <c r="G105" s="2"/>
      <c r="H105" s="2"/>
      <c r="I105" s="46"/>
      <c r="J105" s="46"/>
      <c r="K105" s="46"/>
      <c r="L105" s="46"/>
      <c r="M105" s="46"/>
      <c r="N105" s="2">
        <f t="shared" si="1"/>
        <v>3050675.17</v>
      </c>
    </row>
    <row r="106" spans="1:14" x14ac:dyDescent="0.2">
      <c r="A106" s="18" t="s">
        <v>135</v>
      </c>
      <c r="B106" s="2">
        <v>134645.42000000001</v>
      </c>
      <c r="C106" s="46">
        <v>134526.17000000001</v>
      </c>
      <c r="D106" s="2"/>
      <c r="E106" s="2"/>
      <c r="F106" s="2"/>
      <c r="G106" s="2"/>
      <c r="H106" s="2"/>
      <c r="I106" s="46"/>
      <c r="J106" s="46"/>
      <c r="K106" s="46"/>
      <c r="L106" s="46"/>
      <c r="M106" s="46"/>
      <c r="N106" s="2">
        <f t="shared" si="1"/>
        <v>269171.59000000003</v>
      </c>
    </row>
    <row r="107" spans="1:14" x14ac:dyDescent="0.2">
      <c r="A107" s="18" t="s">
        <v>136</v>
      </c>
      <c r="B107" s="2">
        <v>302727.7</v>
      </c>
      <c r="C107" s="46">
        <v>302459.59000000003</v>
      </c>
      <c r="D107" s="2"/>
      <c r="E107" s="2"/>
      <c r="F107" s="2"/>
      <c r="G107" s="2"/>
      <c r="H107" s="2"/>
      <c r="I107" s="46"/>
      <c r="J107" s="46"/>
      <c r="K107" s="46"/>
      <c r="L107" s="46"/>
      <c r="M107" s="46"/>
      <c r="N107" s="2">
        <f t="shared" si="1"/>
        <v>605187.29</v>
      </c>
    </row>
    <row r="108" spans="1:14" x14ac:dyDescent="0.2">
      <c r="B108" s="2"/>
      <c r="C108" s="46"/>
      <c r="D108" s="2"/>
      <c r="E108" s="2"/>
      <c r="F108" s="2"/>
      <c r="G108" s="2"/>
      <c r="H108" s="2"/>
      <c r="I108" s="46"/>
      <c r="J108" s="46"/>
      <c r="K108" s="46"/>
      <c r="L108" s="46"/>
      <c r="M108" s="46"/>
      <c r="N108" s="2"/>
    </row>
    <row r="109" spans="1:14" x14ac:dyDescent="0.2">
      <c r="A109" s="18" t="s">
        <v>137</v>
      </c>
      <c r="B109" s="2">
        <v>158300.26</v>
      </c>
      <c r="C109" s="46">
        <v>158160.06</v>
      </c>
      <c r="D109" s="2"/>
      <c r="E109" s="2"/>
      <c r="F109" s="2"/>
      <c r="G109" s="2"/>
      <c r="H109" s="2"/>
      <c r="I109" s="46"/>
      <c r="J109" s="46"/>
      <c r="K109" s="46"/>
      <c r="L109" s="46"/>
      <c r="M109" s="46"/>
      <c r="N109" s="2">
        <f t="shared" si="1"/>
        <v>316460.32</v>
      </c>
    </row>
    <row r="110" spans="1:14" x14ac:dyDescent="0.2">
      <c r="A110" s="18" t="s">
        <v>138</v>
      </c>
      <c r="B110" s="2">
        <v>1021.97</v>
      </c>
      <c r="C110" s="46">
        <v>1021.07</v>
      </c>
      <c r="D110" s="2"/>
      <c r="E110" s="2"/>
      <c r="F110" s="2"/>
      <c r="G110" s="2"/>
      <c r="H110" s="2"/>
      <c r="I110" s="46"/>
      <c r="J110" s="46"/>
      <c r="K110" s="46"/>
      <c r="L110" s="46"/>
      <c r="M110" s="46"/>
      <c r="N110" s="2">
        <f t="shared" si="1"/>
        <v>2043.04</v>
      </c>
    </row>
    <row r="111" spans="1:14" x14ac:dyDescent="0.2">
      <c r="A111" s="18" t="s">
        <v>139</v>
      </c>
      <c r="B111" s="2">
        <v>812.91</v>
      </c>
      <c r="C111" s="46">
        <v>812.19</v>
      </c>
      <c r="D111" s="2"/>
      <c r="E111" s="2"/>
      <c r="F111" s="2"/>
      <c r="G111" s="2"/>
      <c r="H111" s="2"/>
      <c r="I111" s="46"/>
      <c r="J111" s="46"/>
      <c r="K111" s="46"/>
      <c r="L111" s="46"/>
      <c r="M111" s="46"/>
      <c r="N111" s="2">
        <f t="shared" si="1"/>
        <v>1625.1</v>
      </c>
    </row>
    <row r="112" spans="1:14" x14ac:dyDescent="0.2">
      <c r="B112" s="2"/>
      <c r="C112" s="46"/>
      <c r="D112" s="2"/>
      <c r="E112" s="2"/>
      <c r="F112" s="2"/>
      <c r="G112" s="2"/>
      <c r="H112" s="2"/>
      <c r="I112" s="46"/>
      <c r="J112" s="46"/>
      <c r="K112" s="46"/>
      <c r="L112" s="46"/>
      <c r="M112" s="46"/>
      <c r="N112" s="2"/>
    </row>
    <row r="113" spans="1:14" x14ac:dyDescent="0.2">
      <c r="A113" s="47" t="s">
        <v>140</v>
      </c>
      <c r="B113" s="6">
        <v>4084216.39</v>
      </c>
      <c r="C113" s="48">
        <v>4080640.15</v>
      </c>
      <c r="D113" s="6"/>
      <c r="E113" s="6"/>
      <c r="F113" s="6"/>
      <c r="G113" s="6"/>
      <c r="H113" s="6"/>
      <c r="I113" s="48"/>
      <c r="J113" s="48"/>
      <c r="K113" s="48"/>
      <c r="L113" s="48"/>
      <c r="M113" s="48"/>
      <c r="N113" s="6">
        <f>SUM(B113:M113)</f>
        <v>8164856.54</v>
      </c>
    </row>
    <row r="114" spans="1:14" x14ac:dyDescent="0.2">
      <c r="B114" s="2"/>
      <c r="C114" s="46"/>
      <c r="D114" s="2"/>
      <c r="E114" s="2"/>
      <c r="F114" s="2"/>
      <c r="G114" s="2"/>
      <c r="H114" s="2"/>
      <c r="J114" s="46"/>
      <c r="K114" s="46"/>
      <c r="L114" s="46"/>
      <c r="M114" s="46"/>
      <c r="N114" s="2"/>
    </row>
    <row r="115" spans="1:14" x14ac:dyDescent="0.2">
      <c r="A115" s="45" t="s">
        <v>141</v>
      </c>
      <c r="B115" s="2"/>
      <c r="C115" s="46"/>
      <c r="D115" s="2"/>
      <c r="E115" s="2"/>
      <c r="F115" s="2"/>
      <c r="G115" s="2"/>
      <c r="H115" s="2"/>
      <c r="J115" s="46"/>
      <c r="K115" s="46"/>
      <c r="L115" s="46"/>
      <c r="M115" s="46"/>
      <c r="N115" s="2"/>
    </row>
    <row r="116" spans="1:14" x14ac:dyDescent="0.2">
      <c r="A116" s="45" t="s">
        <v>67</v>
      </c>
      <c r="B116" s="2"/>
      <c r="C116" s="46"/>
      <c r="D116" s="2"/>
      <c r="E116" s="2"/>
      <c r="F116" s="2"/>
      <c r="G116" s="2"/>
      <c r="H116" s="2"/>
      <c r="J116" s="46"/>
      <c r="K116" s="46"/>
      <c r="L116" s="46"/>
      <c r="M116" s="46"/>
      <c r="N116" s="2"/>
    </row>
    <row r="117" spans="1:14" x14ac:dyDescent="0.2">
      <c r="A117" s="18" t="s">
        <v>142</v>
      </c>
      <c r="B117" s="2">
        <v>137871.86000000002</v>
      </c>
      <c r="C117" s="46">
        <v>144578.85</v>
      </c>
      <c r="D117" s="2"/>
      <c r="E117" s="2"/>
      <c r="F117" s="2"/>
      <c r="G117" s="2"/>
      <c r="H117" s="2"/>
      <c r="I117" s="46"/>
      <c r="J117" s="46"/>
      <c r="K117" s="46"/>
      <c r="L117" s="46"/>
      <c r="M117" s="46"/>
      <c r="N117" s="2">
        <f>SUM(B117:M117)</f>
        <v>282450.71000000002</v>
      </c>
    </row>
    <row r="118" spans="1:14" x14ac:dyDescent="0.2">
      <c r="B118" s="2"/>
      <c r="C118" s="46"/>
      <c r="D118" s="2"/>
      <c r="E118" s="2"/>
      <c r="F118" s="2"/>
      <c r="G118" s="2"/>
      <c r="H118" s="2"/>
      <c r="I118" s="46"/>
      <c r="J118" s="46"/>
      <c r="K118" s="46"/>
      <c r="L118" s="46"/>
      <c r="M118" s="46"/>
      <c r="N118" s="2"/>
    </row>
    <row r="119" spans="1:14" x14ac:dyDescent="0.2">
      <c r="A119" s="18" t="s">
        <v>143</v>
      </c>
      <c r="B119" s="2">
        <v>2995.33</v>
      </c>
      <c r="C119" s="46">
        <v>3141.05</v>
      </c>
      <c r="D119" s="2"/>
      <c r="E119" s="2"/>
      <c r="F119" s="2"/>
      <c r="G119" s="2"/>
      <c r="H119" s="2"/>
      <c r="I119" s="46"/>
      <c r="J119" s="46"/>
      <c r="K119" s="46"/>
      <c r="L119" s="46"/>
      <c r="M119" s="46"/>
      <c r="N119" s="2">
        <f t="shared" si="1"/>
        <v>6136.38</v>
      </c>
    </row>
    <row r="120" spans="1:14" x14ac:dyDescent="0.2">
      <c r="A120" s="18" t="s">
        <v>144</v>
      </c>
      <c r="B120" s="2">
        <v>2293.23</v>
      </c>
      <c r="C120" s="46">
        <v>2404.79</v>
      </c>
      <c r="D120" s="2"/>
      <c r="E120" s="2"/>
      <c r="F120" s="2"/>
      <c r="G120" s="2"/>
      <c r="H120" s="2"/>
      <c r="I120" s="46"/>
      <c r="J120" s="46"/>
      <c r="K120" s="46"/>
      <c r="L120" s="46"/>
      <c r="M120" s="46"/>
      <c r="N120" s="2">
        <f t="shared" si="1"/>
        <v>4698.0200000000004</v>
      </c>
    </row>
    <row r="121" spans="1:14" x14ac:dyDescent="0.2">
      <c r="B121" s="2"/>
      <c r="C121" s="46"/>
      <c r="D121" s="2"/>
      <c r="E121" s="2"/>
      <c r="F121" s="2"/>
      <c r="G121" s="2"/>
      <c r="H121" s="2"/>
      <c r="I121" s="46"/>
      <c r="J121" s="46"/>
      <c r="K121" s="46"/>
      <c r="L121" s="46"/>
      <c r="M121" s="46"/>
      <c r="N121" s="2"/>
    </row>
    <row r="122" spans="1:14" x14ac:dyDescent="0.2">
      <c r="A122" s="47" t="s">
        <v>145</v>
      </c>
      <c r="B122" s="6">
        <v>143160.42000000001</v>
      </c>
      <c r="C122" s="48">
        <v>150124.69</v>
      </c>
      <c r="D122" s="6"/>
      <c r="E122" s="6"/>
      <c r="F122" s="6"/>
      <c r="G122" s="6"/>
      <c r="H122" s="6"/>
      <c r="I122" s="48"/>
      <c r="J122" s="48"/>
      <c r="K122" s="48"/>
      <c r="L122" s="48"/>
      <c r="M122" s="48"/>
      <c r="N122" s="6">
        <f>SUM(B122:M122)</f>
        <v>293285.11</v>
      </c>
    </row>
    <row r="123" spans="1:14" x14ac:dyDescent="0.2">
      <c r="B123" s="2"/>
      <c r="C123" s="46"/>
      <c r="D123" s="2"/>
      <c r="E123" s="2"/>
      <c r="F123" s="2"/>
      <c r="G123" s="2"/>
      <c r="H123" s="2"/>
      <c r="I123" s="46"/>
      <c r="J123" s="46"/>
      <c r="K123" s="46"/>
      <c r="L123" s="46"/>
      <c r="M123" s="46"/>
      <c r="N123" s="2"/>
    </row>
    <row r="124" spans="1:14" x14ac:dyDescent="0.2">
      <c r="A124" s="45" t="s">
        <v>146</v>
      </c>
      <c r="B124" s="2"/>
      <c r="C124" s="46"/>
      <c r="D124" s="2"/>
      <c r="E124" s="2"/>
      <c r="F124" s="2"/>
      <c r="G124" s="2"/>
      <c r="H124" s="2"/>
      <c r="I124" s="46"/>
      <c r="J124" s="46"/>
      <c r="K124" s="46"/>
      <c r="L124" s="46"/>
      <c r="M124" s="46"/>
      <c r="N124" s="2"/>
    </row>
    <row r="125" spans="1:14" x14ac:dyDescent="0.2">
      <c r="A125" s="45" t="s">
        <v>129</v>
      </c>
      <c r="B125" s="2"/>
      <c r="C125" s="46"/>
      <c r="D125" s="2"/>
      <c r="E125" s="2"/>
      <c r="F125" s="2"/>
      <c r="G125" s="2"/>
      <c r="H125" s="2"/>
      <c r="I125" s="46"/>
      <c r="J125" s="46"/>
      <c r="K125" s="46"/>
      <c r="L125" s="46"/>
      <c r="M125" s="46"/>
      <c r="N125" s="2"/>
    </row>
    <row r="126" spans="1:14" x14ac:dyDescent="0.2">
      <c r="A126" s="18" t="s">
        <v>147</v>
      </c>
      <c r="B126" s="2">
        <v>4589.82</v>
      </c>
      <c r="C126" s="46">
        <v>4589.82</v>
      </c>
      <c r="D126" s="2"/>
      <c r="E126" s="2"/>
      <c r="F126" s="2"/>
      <c r="G126" s="2"/>
      <c r="H126" s="2"/>
      <c r="I126" s="46"/>
      <c r="J126" s="46"/>
      <c r="K126" s="46"/>
      <c r="L126" s="46"/>
      <c r="M126" s="46"/>
      <c r="N126" s="2">
        <f t="shared" si="1"/>
        <v>9179.64</v>
      </c>
    </row>
    <row r="127" spans="1:14" x14ac:dyDescent="0.2">
      <c r="B127" s="2"/>
      <c r="C127" s="46"/>
      <c r="D127" s="2"/>
      <c r="E127" s="2"/>
      <c r="F127" s="2"/>
      <c r="G127" s="2"/>
      <c r="H127" s="2"/>
      <c r="I127" s="46"/>
      <c r="J127" s="46"/>
      <c r="K127" s="46"/>
      <c r="L127" s="46"/>
      <c r="M127" s="46"/>
      <c r="N127" s="2"/>
    </row>
    <row r="128" spans="1:14" x14ac:dyDescent="0.2">
      <c r="A128" s="45" t="s">
        <v>67</v>
      </c>
      <c r="B128" s="2"/>
      <c r="C128" s="46"/>
      <c r="D128" s="2"/>
      <c r="E128" s="2"/>
      <c r="F128" s="2"/>
      <c r="G128" s="2"/>
      <c r="H128" s="2"/>
      <c r="I128" s="46"/>
      <c r="J128" s="46"/>
      <c r="K128" s="46"/>
      <c r="L128" s="46"/>
      <c r="M128" s="46"/>
      <c r="N128" s="2"/>
    </row>
    <row r="129" spans="1:14" x14ac:dyDescent="0.2">
      <c r="A129" s="18" t="s">
        <v>148</v>
      </c>
      <c r="B129" s="2">
        <v>921827.79</v>
      </c>
      <c r="C129" s="46">
        <v>835239.67</v>
      </c>
      <c r="D129" s="2"/>
      <c r="E129" s="2"/>
      <c r="F129" s="2"/>
      <c r="G129" s="2"/>
      <c r="H129" s="2"/>
      <c r="I129" s="46"/>
      <c r="J129" s="46"/>
      <c r="K129" s="46"/>
      <c r="L129" s="46"/>
      <c r="M129" s="46"/>
      <c r="N129" s="2">
        <f t="shared" si="1"/>
        <v>1757067.46</v>
      </c>
    </row>
    <row r="130" spans="1:14" x14ac:dyDescent="0.2">
      <c r="B130" s="2"/>
      <c r="C130" s="46"/>
      <c r="D130" s="2"/>
      <c r="E130" s="2"/>
      <c r="F130" s="2"/>
      <c r="G130" s="2"/>
      <c r="H130" s="2"/>
      <c r="I130" s="46"/>
      <c r="J130" s="46"/>
      <c r="K130" s="46"/>
      <c r="L130" s="46"/>
      <c r="M130" s="46"/>
      <c r="N130" s="2"/>
    </row>
    <row r="131" spans="1:14" x14ac:dyDescent="0.2">
      <c r="A131" s="18" t="s">
        <v>149</v>
      </c>
      <c r="B131" s="2">
        <v>236.74</v>
      </c>
      <c r="C131" s="46">
        <v>214.41</v>
      </c>
      <c r="D131" s="2"/>
      <c r="E131" s="2"/>
      <c r="F131" s="2"/>
      <c r="G131" s="2"/>
      <c r="H131" s="2"/>
      <c r="I131" s="46"/>
      <c r="J131" s="46"/>
      <c r="K131" s="46"/>
      <c r="L131" s="46"/>
      <c r="M131" s="46"/>
      <c r="N131" s="2">
        <f t="shared" si="1"/>
        <v>451.15</v>
      </c>
    </row>
    <row r="132" spans="1:14" x14ac:dyDescent="0.2">
      <c r="A132" s="18" t="s">
        <v>16</v>
      </c>
      <c r="B132" s="2">
        <v>589.67999999999995</v>
      </c>
      <c r="C132" s="46">
        <v>534.20000000000005</v>
      </c>
      <c r="D132" s="2"/>
      <c r="E132" s="2"/>
      <c r="F132" s="2"/>
      <c r="G132" s="2"/>
      <c r="H132" s="2"/>
      <c r="I132" s="46"/>
      <c r="J132" s="46"/>
      <c r="K132" s="46"/>
      <c r="L132" s="46"/>
      <c r="M132" s="46"/>
      <c r="N132" s="2">
        <f t="shared" si="1"/>
        <v>1123.8800000000001</v>
      </c>
    </row>
    <row r="133" spans="1:14" x14ac:dyDescent="0.2">
      <c r="B133" s="2"/>
      <c r="C133" s="46"/>
      <c r="D133" s="2"/>
      <c r="E133" s="2"/>
      <c r="F133" s="2"/>
      <c r="G133" s="2"/>
      <c r="H133" s="2"/>
      <c r="I133" s="46"/>
      <c r="J133" s="46"/>
      <c r="K133" s="46"/>
      <c r="L133" s="46"/>
      <c r="M133" s="46"/>
      <c r="N133" s="2"/>
    </row>
    <row r="134" spans="1:14" x14ac:dyDescent="0.2">
      <c r="A134" s="45" t="s">
        <v>62</v>
      </c>
      <c r="B134" s="2"/>
      <c r="C134" s="46"/>
      <c r="D134" s="2"/>
      <c r="E134" s="2"/>
      <c r="F134" s="2"/>
      <c r="G134" s="2"/>
      <c r="H134" s="2"/>
      <c r="I134" s="46"/>
      <c r="J134" s="46"/>
      <c r="K134" s="46"/>
      <c r="L134" s="46"/>
      <c r="M134" s="46"/>
      <c r="N134" s="2"/>
    </row>
    <row r="135" spans="1:14" x14ac:dyDescent="0.2">
      <c r="A135" s="18" t="s">
        <v>150</v>
      </c>
      <c r="B135" s="2">
        <v>901.89</v>
      </c>
      <c r="C135" s="46">
        <v>816.95</v>
      </c>
      <c r="D135" s="2"/>
      <c r="E135" s="2"/>
      <c r="F135" s="2"/>
      <c r="G135" s="2"/>
      <c r="H135" s="2"/>
      <c r="I135" s="46"/>
      <c r="J135" s="46"/>
      <c r="K135" s="46"/>
      <c r="L135" s="46"/>
      <c r="M135" s="46"/>
      <c r="N135" s="2">
        <f t="shared" si="1"/>
        <v>1718.8400000000001</v>
      </c>
    </row>
    <row r="136" spans="1:14" x14ac:dyDescent="0.2">
      <c r="A136" s="18" t="s">
        <v>151</v>
      </c>
      <c r="B136" s="2">
        <v>901.89</v>
      </c>
      <c r="C136" s="46">
        <v>816.95</v>
      </c>
      <c r="D136" s="2"/>
      <c r="E136" s="2"/>
      <c r="F136" s="2"/>
      <c r="G136" s="2"/>
      <c r="H136" s="2"/>
      <c r="I136" s="46"/>
      <c r="J136" s="46"/>
      <c r="K136" s="46"/>
      <c r="L136" s="46"/>
      <c r="M136" s="46"/>
      <c r="N136" s="2">
        <f t="shared" si="1"/>
        <v>1718.8400000000001</v>
      </c>
    </row>
    <row r="137" spans="1:14" x14ac:dyDescent="0.2">
      <c r="B137" s="2"/>
      <c r="C137" s="46"/>
      <c r="D137" s="2"/>
      <c r="E137" s="2"/>
      <c r="F137" s="2"/>
      <c r="G137" s="2"/>
      <c r="H137" s="2"/>
      <c r="I137" s="46"/>
      <c r="J137" s="46"/>
      <c r="K137" s="46"/>
      <c r="L137" s="46"/>
      <c r="M137" s="46"/>
      <c r="N137" s="2"/>
    </row>
    <row r="138" spans="1:14" x14ac:dyDescent="0.2">
      <c r="A138" s="47" t="s">
        <v>152</v>
      </c>
      <c r="B138" s="6">
        <v>929047.81</v>
      </c>
      <c r="C138" s="48">
        <v>842211.99999999988</v>
      </c>
      <c r="D138" s="6"/>
      <c r="E138" s="6"/>
      <c r="F138" s="6"/>
      <c r="G138" s="6"/>
      <c r="H138" s="6"/>
      <c r="I138" s="48"/>
      <c r="J138" s="48"/>
      <c r="K138" s="48"/>
      <c r="L138" s="48"/>
      <c r="M138" s="48"/>
      <c r="N138" s="6">
        <f>SUM(B138:M138)</f>
        <v>1771259.81</v>
      </c>
    </row>
    <row r="139" spans="1:14" x14ac:dyDescent="0.2">
      <c r="B139" s="2"/>
      <c r="C139" s="46"/>
      <c r="D139" s="2"/>
      <c r="E139" s="2"/>
      <c r="F139" s="2"/>
      <c r="G139" s="2"/>
      <c r="H139" s="2"/>
      <c r="I139" s="46"/>
      <c r="J139" s="46"/>
      <c r="K139" s="46"/>
      <c r="L139" s="46"/>
      <c r="M139" s="46"/>
      <c r="N139" s="2"/>
    </row>
    <row r="140" spans="1:14" x14ac:dyDescent="0.2">
      <c r="A140" s="45" t="s">
        <v>153</v>
      </c>
      <c r="B140" s="2"/>
      <c r="C140" s="46"/>
      <c r="D140" s="2"/>
      <c r="E140" s="2"/>
      <c r="F140" s="2"/>
      <c r="G140" s="2"/>
      <c r="H140" s="2"/>
      <c r="I140" s="46"/>
      <c r="J140" s="46"/>
      <c r="K140" s="46"/>
      <c r="L140" s="46"/>
      <c r="M140" s="46"/>
      <c r="N140" s="2"/>
    </row>
    <row r="141" spans="1:14" x14ac:dyDescent="0.2">
      <c r="A141" s="45" t="s">
        <v>67</v>
      </c>
      <c r="B141" s="2"/>
      <c r="C141" s="46"/>
      <c r="D141" s="2"/>
      <c r="E141" s="2"/>
      <c r="F141" s="2"/>
      <c r="G141" s="2"/>
      <c r="H141" s="2"/>
      <c r="I141" s="46"/>
      <c r="J141" s="46"/>
      <c r="K141" s="46"/>
      <c r="L141" s="46"/>
      <c r="M141" s="46"/>
      <c r="N141" s="2"/>
    </row>
    <row r="142" spans="1:14" x14ac:dyDescent="0.2">
      <c r="A142" s="18" t="s">
        <v>154</v>
      </c>
      <c r="B142" s="2">
        <v>1039319.5800000004</v>
      </c>
      <c r="C142" s="46">
        <v>1149072.49</v>
      </c>
      <c r="D142" s="2"/>
      <c r="E142" s="2"/>
      <c r="F142" s="2"/>
      <c r="G142" s="2"/>
      <c r="H142" s="2"/>
      <c r="I142" s="46"/>
      <c r="J142" s="46"/>
      <c r="K142" s="46"/>
      <c r="L142" s="46"/>
      <c r="M142" s="46"/>
      <c r="N142" s="2">
        <f>SUM(B142:M142)</f>
        <v>2188392.0700000003</v>
      </c>
    </row>
    <row r="143" spans="1:14" x14ac:dyDescent="0.2">
      <c r="B143" s="2"/>
      <c r="C143" s="46"/>
      <c r="D143" s="2"/>
      <c r="E143" s="2"/>
      <c r="F143" s="2"/>
      <c r="G143" s="2"/>
      <c r="H143" s="2"/>
      <c r="I143" s="46"/>
      <c r="J143" s="46"/>
      <c r="K143" s="46"/>
      <c r="L143" s="46"/>
      <c r="M143" s="46"/>
      <c r="N143" s="2"/>
    </row>
    <row r="144" spans="1:14" x14ac:dyDescent="0.2">
      <c r="A144" s="18" t="s">
        <v>155</v>
      </c>
      <c r="B144" s="2">
        <v>393599.04</v>
      </c>
      <c r="C144" s="46">
        <v>435141.89</v>
      </c>
      <c r="D144" s="2"/>
      <c r="E144" s="2"/>
      <c r="F144" s="2"/>
      <c r="G144" s="2"/>
      <c r="H144" s="2"/>
      <c r="I144" s="46"/>
      <c r="J144" s="46"/>
      <c r="K144" s="46"/>
      <c r="L144" s="46"/>
      <c r="M144" s="46"/>
      <c r="N144" s="2">
        <f t="shared" ref="N144:N190" si="2">SUM(B144:M144)</f>
        <v>828740.92999999993</v>
      </c>
    </row>
    <row r="145" spans="1:14" x14ac:dyDescent="0.2">
      <c r="B145" s="2"/>
      <c r="C145" s="46"/>
      <c r="D145" s="2"/>
      <c r="E145" s="2"/>
      <c r="F145" s="2"/>
      <c r="G145" s="2"/>
      <c r="H145" s="2"/>
      <c r="I145" s="46"/>
      <c r="J145" s="46"/>
      <c r="K145" s="46"/>
      <c r="L145" s="46"/>
      <c r="M145" s="46"/>
      <c r="N145" s="2"/>
    </row>
    <row r="146" spans="1:14" x14ac:dyDescent="0.2">
      <c r="A146" s="45" t="s">
        <v>62</v>
      </c>
      <c r="B146" s="2"/>
      <c r="C146" s="46"/>
      <c r="D146" s="2"/>
      <c r="E146" s="2"/>
      <c r="F146" s="2"/>
      <c r="G146" s="2"/>
      <c r="H146" s="2"/>
      <c r="I146" s="46"/>
      <c r="J146" s="46"/>
      <c r="K146" s="46"/>
      <c r="L146" s="46"/>
      <c r="M146" s="46"/>
      <c r="N146" s="2"/>
    </row>
    <row r="147" spans="1:14" x14ac:dyDescent="0.2">
      <c r="A147" s="18" t="s">
        <v>156</v>
      </c>
      <c r="B147" s="2">
        <v>38769.64</v>
      </c>
      <c r="C147" s="46">
        <v>42869.01</v>
      </c>
      <c r="D147" s="2"/>
      <c r="E147" s="2"/>
      <c r="F147" s="2"/>
      <c r="G147" s="2"/>
      <c r="H147" s="2"/>
      <c r="I147" s="46"/>
      <c r="J147" s="46"/>
      <c r="K147" s="46"/>
      <c r="L147" s="46"/>
      <c r="M147" s="46"/>
      <c r="N147" s="2">
        <f t="shared" si="2"/>
        <v>81638.649999999994</v>
      </c>
    </row>
    <row r="148" spans="1:14" x14ac:dyDescent="0.2">
      <c r="A148" s="18" t="s">
        <v>157</v>
      </c>
      <c r="B148" s="2">
        <v>3244.57</v>
      </c>
      <c r="C148" s="46">
        <v>3587.8</v>
      </c>
      <c r="D148" s="2"/>
      <c r="E148" s="2"/>
      <c r="F148" s="2"/>
      <c r="G148" s="2"/>
      <c r="H148" s="2"/>
      <c r="I148" s="46"/>
      <c r="J148" s="46"/>
      <c r="K148" s="46"/>
      <c r="L148" s="46"/>
      <c r="M148" s="46"/>
      <c r="N148" s="2">
        <f t="shared" si="2"/>
        <v>6832.3700000000008</v>
      </c>
    </row>
    <row r="149" spans="1:14" x14ac:dyDescent="0.2">
      <c r="A149" s="18" t="s">
        <v>158</v>
      </c>
      <c r="B149" s="2">
        <v>110694.76</v>
      </c>
      <c r="C149" s="46">
        <v>122382.02</v>
      </c>
      <c r="D149" s="2"/>
      <c r="E149" s="2"/>
      <c r="F149" s="2"/>
      <c r="G149" s="2"/>
      <c r="H149" s="2"/>
      <c r="I149" s="46"/>
      <c r="J149" s="46"/>
      <c r="K149" s="46"/>
      <c r="L149" s="46"/>
      <c r="M149" s="46"/>
      <c r="N149" s="2">
        <f t="shared" si="2"/>
        <v>233076.78</v>
      </c>
    </row>
    <row r="150" spans="1:14" x14ac:dyDescent="0.2">
      <c r="A150" s="18" t="s">
        <v>159</v>
      </c>
      <c r="B150" s="2">
        <v>357.84</v>
      </c>
      <c r="C150" s="46">
        <v>395.6</v>
      </c>
      <c r="D150" s="2"/>
      <c r="E150" s="2"/>
      <c r="F150" s="2"/>
      <c r="G150" s="2"/>
      <c r="H150" s="2"/>
      <c r="I150" s="46"/>
      <c r="J150" s="46"/>
      <c r="K150" s="46"/>
      <c r="L150" s="46"/>
      <c r="M150" s="46"/>
      <c r="N150" s="2">
        <f t="shared" si="2"/>
        <v>753.44</v>
      </c>
    </row>
    <row r="151" spans="1:14" x14ac:dyDescent="0.2">
      <c r="A151" s="18" t="s">
        <v>160</v>
      </c>
      <c r="B151" s="2">
        <v>3626.15</v>
      </c>
      <c r="C151" s="46">
        <v>4007.76</v>
      </c>
      <c r="D151" s="2"/>
      <c r="E151" s="2"/>
      <c r="F151" s="2"/>
      <c r="G151" s="2"/>
      <c r="H151" s="2"/>
      <c r="I151" s="46"/>
      <c r="J151" s="46"/>
      <c r="K151" s="46"/>
      <c r="L151" s="46"/>
      <c r="M151" s="46"/>
      <c r="N151" s="2">
        <f t="shared" si="2"/>
        <v>7633.91</v>
      </c>
    </row>
    <row r="152" spans="1:14" x14ac:dyDescent="0.2">
      <c r="A152" s="18" t="s">
        <v>161</v>
      </c>
      <c r="B152" s="2">
        <v>4529.8900000000003</v>
      </c>
      <c r="C152" s="46">
        <v>5006.6000000000004</v>
      </c>
      <c r="D152" s="2"/>
      <c r="E152" s="2"/>
      <c r="F152" s="2"/>
      <c r="G152" s="2"/>
      <c r="H152" s="2"/>
      <c r="I152" s="46"/>
      <c r="J152" s="46"/>
      <c r="K152" s="46"/>
      <c r="L152" s="46"/>
      <c r="M152" s="46"/>
      <c r="N152" s="2">
        <f t="shared" si="2"/>
        <v>9536.4900000000016</v>
      </c>
    </row>
    <row r="153" spans="1:14" x14ac:dyDescent="0.2">
      <c r="A153" s="18" t="s">
        <v>162</v>
      </c>
      <c r="B153" s="2">
        <v>3658.28</v>
      </c>
      <c r="C153" s="46">
        <v>4043.76</v>
      </c>
      <c r="D153" s="2"/>
      <c r="E153" s="2"/>
      <c r="F153" s="2"/>
      <c r="G153" s="2"/>
      <c r="H153" s="2"/>
      <c r="I153" s="46"/>
      <c r="J153" s="46"/>
      <c r="K153" s="46"/>
      <c r="L153" s="46"/>
      <c r="M153" s="46"/>
      <c r="N153" s="2">
        <f t="shared" si="2"/>
        <v>7702.0400000000009</v>
      </c>
    </row>
    <row r="154" spans="1:14" x14ac:dyDescent="0.2">
      <c r="A154" s="18" t="s">
        <v>163</v>
      </c>
      <c r="B154" s="2">
        <v>1028.48</v>
      </c>
      <c r="C154" s="46">
        <v>1136.7</v>
      </c>
      <c r="D154" s="2"/>
      <c r="E154" s="2"/>
      <c r="F154" s="2"/>
      <c r="G154" s="2"/>
      <c r="H154" s="2"/>
      <c r="I154" s="46"/>
      <c r="J154" s="46"/>
      <c r="K154" s="46"/>
      <c r="L154" s="46"/>
      <c r="M154" s="46"/>
      <c r="N154" s="2">
        <f t="shared" si="2"/>
        <v>2165.1800000000003</v>
      </c>
    </row>
    <row r="155" spans="1:14" x14ac:dyDescent="0.2">
      <c r="A155" s="18" t="s">
        <v>164</v>
      </c>
      <c r="B155" s="2">
        <v>18312.509999999998</v>
      </c>
      <c r="C155" s="46">
        <v>20245.259999999998</v>
      </c>
      <c r="D155" s="2"/>
      <c r="E155" s="2"/>
      <c r="F155" s="2"/>
      <c r="G155" s="2"/>
      <c r="H155" s="2"/>
      <c r="I155" s="46"/>
      <c r="J155" s="46"/>
      <c r="K155" s="46"/>
      <c r="L155" s="46"/>
      <c r="M155" s="46"/>
      <c r="N155" s="2">
        <f t="shared" si="2"/>
        <v>38557.769999999997</v>
      </c>
    </row>
    <row r="156" spans="1:14" x14ac:dyDescent="0.2">
      <c r="B156" s="2"/>
      <c r="C156" s="46"/>
      <c r="D156" s="2"/>
      <c r="E156" s="2"/>
      <c r="F156" s="2"/>
      <c r="G156" s="2"/>
      <c r="H156" s="2"/>
      <c r="I156" s="46"/>
      <c r="J156" s="46"/>
      <c r="K156" s="46"/>
      <c r="L156" s="46"/>
      <c r="M156" s="46"/>
      <c r="N156" s="2"/>
    </row>
    <row r="157" spans="1:14" x14ac:dyDescent="0.2">
      <c r="A157" s="47" t="s">
        <v>165</v>
      </c>
      <c r="B157" s="6">
        <v>1617140.7400000002</v>
      </c>
      <c r="C157" s="48">
        <v>1787888.8900000001</v>
      </c>
      <c r="D157" s="6"/>
      <c r="E157" s="6"/>
      <c r="F157" s="6"/>
      <c r="G157" s="6"/>
      <c r="H157" s="6"/>
      <c r="I157" s="48"/>
      <c r="J157" s="48"/>
      <c r="K157" s="48"/>
      <c r="L157" s="48"/>
      <c r="M157" s="48"/>
      <c r="N157" s="6">
        <f t="shared" si="2"/>
        <v>3405029.6300000004</v>
      </c>
    </row>
    <row r="158" spans="1:14" x14ac:dyDescent="0.2">
      <c r="B158" s="2"/>
      <c r="C158" s="46"/>
      <c r="D158" s="2"/>
      <c r="E158" s="2"/>
      <c r="F158" s="2"/>
      <c r="G158" s="2"/>
      <c r="H158" s="2"/>
      <c r="I158" s="46"/>
      <c r="J158" s="46"/>
      <c r="K158" s="46"/>
      <c r="L158" s="46"/>
      <c r="M158" s="46"/>
      <c r="N158" s="2"/>
    </row>
    <row r="159" spans="1:14" x14ac:dyDescent="0.2">
      <c r="A159" s="45" t="s">
        <v>166</v>
      </c>
      <c r="B159" s="2"/>
      <c r="C159" s="46"/>
      <c r="D159" s="2"/>
      <c r="E159" s="2"/>
      <c r="F159" s="2"/>
      <c r="G159" s="2"/>
      <c r="H159" s="2"/>
      <c r="I159" s="46"/>
      <c r="J159" s="46"/>
      <c r="K159" s="46"/>
      <c r="L159" s="46"/>
      <c r="M159" s="46"/>
      <c r="N159" s="2"/>
    </row>
    <row r="160" spans="1:14" x14ac:dyDescent="0.2">
      <c r="A160" s="45" t="s">
        <v>129</v>
      </c>
      <c r="B160" s="2"/>
      <c r="C160" s="46"/>
      <c r="D160" s="2"/>
      <c r="E160" s="2"/>
      <c r="F160" s="2"/>
      <c r="G160" s="2"/>
      <c r="H160" s="2"/>
      <c r="I160" s="46"/>
      <c r="J160" s="46"/>
      <c r="K160" s="46"/>
      <c r="L160" s="46"/>
      <c r="M160" s="46"/>
      <c r="N160" s="2"/>
    </row>
    <row r="161" spans="1:14" x14ac:dyDescent="0.2">
      <c r="A161" s="18" t="s">
        <v>167</v>
      </c>
      <c r="B161" s="2">
        <v>0</v>
      </c>
      <c r="C161" s="46">
        <v>0</v>
      </c>
      <c r="D161" s="2"/>
      <c r="E161" s="2"/>
      <c r="F161" s="2"/>
      <c r="G161" s="2"/>
      <c r="H161" s="2"/>
      <c r="I161" s="46"/>
      <c r="J161" s="46"/>
      <c r="K161" s="46"/>
      <c r="L161" s="46"/>
      <c r="M161" s="46"/>
      <c r="N161" s="2">
        <f t="shared" si="2"/>
        <v>0</v>
      </c>
    </row>
    <row r="162" spans="1:14" x14ac:dyDescent="0.2">
      <c r="B162" s="2"/>
      <c r="C162" s="46"/>
      <c r="D162" s="2"/>
      <c r="E162" s="2"/>
      <c r="F162" s="2"/>
      <c r="G162" s="2"/>
      <c r="H162" s="2"/>
      <c r="I162" s="46"/>
      <c r="J162" s="46"/>
      <c r="K162" s="46"/>
      <c r="L162" s="46"/>
      <c r="M162" s="46"/>
      <c r="N162" s="2"/>
    </row>
    <row r="163" spans="1:14" x14ac:dyDescent="0.2">
      <c r="A163" s="45" t="s">
        <v>67</v>
      </c>
      <c r="B163" s="2"/>
      <c r="C163" s="46"/>
      <c r="D163" s="2"/>
      <c r="E163" s="2"/>
      <c r="F163" s="2"/>
      <c r="G163" s="2"/>
      <c r="H163" s="2"/>
      <c r="I163" s="46"/>
      <c r="J163" s="46"/>
      <c r="K163" s="46"/>
      <c r="L163" s="46"/>
      <c r="M163" s="46"/>
      <c r="N163" s="2"/>
    </row>
    <row r="164" spans="1:14" x14ac:dyDescent="0.2">
      <c r="A164" s="18" t="s">
        <v>168</v>
      </c>
      <c r="B164" s="2">
        <v>348804.39</v>
      </c>
      <c r="C164" s="46">
        <v>353341.95</v>
      </c>
      <c r="D164" s="2"/>
      <c r="E164" s="2"/>
      <c r="F164" s="2"/>
      <c r="G164" s="2"/>
      <c r="H164" s="2"/>
      <c r="I164" s="46"/>
      <c r="J164" s="46"/>
      <c r="K164" s="46"/>
      <c r="L164" s="46"/>
      <c r="M164" s="46"/>
      <c r="N164" s="2">
        <f t="shared" si="2"/>
        <v>702146.34000000008</v>
      </c>
    </row>
    <row r="165" spans="1:14" x14ac:dyDescent="0.2">
      <c r="B165" s="2"/>
      <c r="C165" s="46"/>
      <c r="D165" s="2"/>
      <c r="E165" s="2"/>
      <c r="F165" s="2"/>
      <c r="G165" s="2"/>
      <c r="H165" s="2"/>
      <c r="I165" s="46"/>
      <c r="J165" s="46"/>
      <c r="K165" s="46"/>
      <c r="L165" s="46"/>
      <c r="M165" s="46"/>
      <c r="N165" s="2"/>
    </row>
    <row r="166" spans="1:14" x14ac:dyDescent="0.2">
      <c r="A166" s="18" t="s">
        <v>169</v>
      </c>
      <c r="B166" s="2">
        <v>2077.63</v>
      </c>
      <c r="C166" s="46">
        <v>2104.66</v>
      </c>
      <c r="D166" s="2"/>
      <c r="E166" s="2"/>
      <c r="F166" s="2"/>
      <c r="G166" s="2"/>
      <c r="H166" s="2"/>
      <c r="I166" s="46"/>
      <c r="J166" s="46"/>
      <c r="K166" s="46"/>
      <c r="L166" s="46"/>
      <c r="M166" s="46"/>
      <c r="N166" s="2">
        <f t="shared" si="2"/>
        <v>4182.29</v>
      </c>
    </row>
    <row r="167" spans="1:14" x14ac:dyDescent="0.2">
      <c r="A167" s="18" t="s">
        <v>170</v>
      </c>
      <c r="B167" s="2">
        <v>21652.03</v>
      </c>
      <c r="C167" s="46">
        <v>21933.7</v>
      </c>
      <c r="D167" s="2"/>
      <c r="E167" s="2"/>
      <c r="F167" s="2"/>
      <c r="G167" s="2"/>
      <c r="H167" s="2"/>
      <c r="I167" s="46"/>
      <c r="J167" s="46"/>
      <c r="K167" s="46"/>
      <c r="L167" s="46"/>
      <c r="M167" s="46"/>
      <c r="N167" s="2">
        <f t="shared" si="2"/>
        <v>43585.729999999996</v>
      </c>
    </row>
    <row r="168" spans="1:14" x14ac:dyDescent="0.2">
      <c r="A168" s="18" t="s">
        <v>171</v>
      </c>
      <c r="B168" s="2">
        <v>1924.33</v>
      </c>
      <c r="C168" s="46">
        <v>1949.37</v>
      </c>
      <c r="D168" s="2"/>
      <c r="E168" s="2"/>
      <c r="F168" s="2"/>
      <c r="G168" s="2"/>
      <c r="H168" s="2"/>
      <c r="I168" s="46"/>
      <c r="J168" s="46"/>
      <c r="K168" s="46"/>
      <c r="L168" s="46"/>
      <c r="M168" s="46"/>
      <c r="N168" s="2">
        <f t="shared" si="2"/>
        <v>3873.7</v>
      </c>
    </row>
    <row r="169" spans="1:14" x14ac:dyDescent="0.2">
      <c r="B169" s="2"/>
      <c r="C169" s="46"/>
      <c r="D169" s="2"/>
      <c r="E169" s="2"/>
      <c r="F169" s="2"/>
      <c r="G169" s="2"/>
      <c r="H169" s="2"/>
      <c r="I169" s="46"/>
      <c r="J169" s="46"/>
      <c r="K169" s="46"/>
      <c r="L169" s="46"/>
      <c r="M169" s="46"/>
      <c r="N169" s="2"/>
    </row>
    <row r="170" spans="1:14" x14ac:dyDescent="0.2">
      <c r="A170" s="45" t="s">
        <v>62</v>
      </c>
      <c r="B170" s="2"/>
      <c r="C170" s="46"/>
      <c r="D170" s="2"/>
      <c r="E170" s="2"/>
      <c r="F170" s="2"/>
      <c r="G170" s="2"/>
      <c r="H170" s="2"/>
      <c r="I170" s="46"/>
      <c r="J170" s="46"/>
      <c r="K170" s="46"/>
      <c r="L170" s="46"/>
      <c r="M170" s="46"/>
      <c r="N170" s="2"/>
    </row>
    <row r="171" spans="1:14" x14ac:dyDescent="0.2">
      <c r="A171" s="18" t="s">
        <v>172</v>
      </c>
      <c r="B171" s="2">
        <v>68044.81</v>
      </c>
      <c r="C171" s="46">
        <v>68930</v>
      </c>
      <c r="D171" s="2"/>
      <c r="E171" s="2"/>
      <c r="F171" s="2"/>
      <c r="G171" s="2"/>
      <c r="H171" s="2"/>
      <c r="I171" s="46"/>
      <c r="J171" s="46"/>
      <c r="K171" s="46"/>
      <c r="L171" s="46"/>
      <c r="M171" s="46"/>
      <c r="N171" s="2">
        <f t="shared" si="2"/>
        <v>136974.81</v>
      </c>
    </row>
    <row r="172" spans="1:14" x14ac:dyDescent="0.2">
      <c r="B172" s="2"/>
      <c r="C172" s="46"/>
      <c r="D172" s="2"/>
      <c r="E172" s="2"/>
      <c r="F172" s="2"/>
      <c r="G172" s="2"/>
      <c r="H172" s="2"/>
      <c r="I172" s="46"/>
      <c r="J172" s="46"/>
      <c r="K172" s="46"/>
      <c r="L172" s="46"/>
      <c r="M172" s="46"/>
      <c r="N172" s="2"/>
    </row>
    <row r="173" spans="1:14" x14ac:dyDescent="0.2">
      <c r="A173" s="47" t="s">
        <v>173</v>
      </c>
      <c r="B173" s="6">
        <v>442503.19000000006</v>
      </c>
      <c r="C173" s="48">
        <v>448259.68</v>
      </c>
      <c r="D173" s="6"/>
      <c r="E173" s="6"/>
      <c r="F173" s="6"/>
      <c r="G173" s="6"/>
      <c r="H173" s="6"/>
      <c r="I173" s="48"/>
      <c r="J173" s="48"/>
      <c r="K173" s="48"/>
      <c r="L173" s="48"/>
      <c r="M173" s="48"/>
      <c r="N173" s="6">
        <f t="shared" si="2"/>
        <v>890762.87000000011</v>
      </c>
    </row>
    <row r="174" spans="1:14" x14ac:dyDescent="0.2">
      <c r="B174" s="2"/>
      <c r="C174" s="46"/>
      <c r="D174" s="2"/>
      <c r="E174" s="2"/>
      <c r="F174" s="2"/>
      <c r="G174" s="2"/>
      <c r="H174" s="2"/>
      <c r="I174" s="46"/>
      <c r="J174" s="46"/>
      <c r="K174" s="46"/>
      <c r="L174" s="46"/>
      <c r="M174" s="46"/>
      <c r="N174" s="2"/>
    </row>
    <row r="175" spans="1:14" x14ac:dyDescent="0.2">
      <c r="A175" s="45" t="s">
        <v>174</v>
      </c>
      <c r="B175" s="2"/>
      <c r="C175" s="46"/>
      <c r="D175" s="2"/>
      <c r="E175" s="2"/>
      <c r="F175" s="2"/>
      <c r="G175" s="2"/>
      <c r="H175" s="2"/>
      <c r="I175" s="46"/>
      <c r="J175" s="46"/>
      <c r="K175" s="46"/>
      <c r="L175" s="46"/>
      <c r="M175" s="46"/>
      <c r="N175" s="2"/>
    </row>
    <row r="176" spans="1:14" x14ac:dyDescent="0.2">
      <c r="A176" s="45" t="s">
        <v>67</v>
      </c>
      <c r="B176" s="2"/>
      <c r="C176" s="46"/>
      <c r="D176" s="2"/>
      <c r="E176" s="2"/>
      <c r="F176" s="2"/>
      <c r="G176" s="2"/>
      <c r="H176" s="2"/>
      <c r="I176" s="46"/>
      <c r="J176" s="46"/>
      <c r="K176" s="46"/>
      <c r="L176" s="46"/>
      <c r="M176" s="46"/>
      <c r="N176" s="2"/>
    </row>
    <row r="177" spans="1:14" x14ac:dyDescent="0.2">
      <c r="A177" s="18" t="s">
        <v>175</v>
      </c>
      <c r="B177" s="2">
        <v>120788.3</v>
      </c>
      <c r="C177" s="46">
        <v>129137.69999999994</v>
      </c>
      <c r="D177" s="2"/>
      <c r="E177" s="2"/>
      <c r="F177" s="2"/>
      <c r="G177" s="2"/>
      <c r="H177" s="2"/>
      <c r="I177" s="46"/>
      <c r="J177" s="46"/>
      <c r="K177" s="46"/>
      <c r="L177" s="46"/>
      <c r="M177" s="46"/>
      <c r="N177" s="2">
        <f t="shared" si="2"/>
        <v>249925.99999999994</v>
      </c>
    </row>
    <row r="178" spans="1:14" x14ac:dyDescent="0.2">
      <c r="B178" s="2"/>
      <c r="C178" s="46"/>
      <c r="D178" s="2"/>
      <c r="E178" s="2"/>
      <c r="F178" s="2"/>
      <c r="G178" s="2"/>
      <c r="H178" s="2"/>
      <c r="I178" s="46"/>
      <c r="J178" s="46"/>
      <c r="K178" s="46"/>
      <c r="L178" s="46"/>
      <c r="M178" s="46"/>
      <c r="N178" s="2"/>
    </row>
    <row r="179" spans="1:14" x14ac:dyDescent="0.2">
      <c r="A179" s="18" t="s">
        <v>176</v>
      </c>
      <c r="B179" s="2">
        <v>13554.66</v>
      </c>
      <c r="C179" s="46">
        <v>14491.62</v>
      </c>
      <c r="D179" s="2"/>
      <c r="E179" s="2"/>
      <c r="F179" s="2"/>
      <c r="G179" s="2"/>
      <c r="H179" s="2"/>
      <c r="I179" s="46"/>
      <c r="J179" s="46"/>
      <c r="K179" s="46"/>
      <c r="L179" s="46"/>
      <c r="M179" s="46"/>
      <c r="N179" s="2">
        <f t="shared" si="2"/>
        <v>28046.28</v>
      </c>
    </row>
    <row r="180" spans="1:14" x14ac:dyDescent="0.2">
      <c r="B180" s="2"/>
      <c r="C180" s="46"/>
      <c r="D180" s="2"/>
      <c r="E180" s="2"/>
      <c r="F180" s="2"/>
      <c r="G180" s="2"/>
      <c r="H180" s="2"/>
      <c r="I180" s="46"/>
      <c r="J180" s="46"/>
      <c r="K180" s="46"/>
      <c r="L180" s="46"/>
      <c r="M180" s="46"/>
      <c r="N180" s="2"/>
    </row>
    <row r="181" spans="1:14" x14ac:dyDescent="0.2">
      <c r="A181" s="18" t="s">
        <v>177</v>
      </c>
      <c r="B181" s="2">
        <v>2059.7800000000002</v>
      </c>
      <c r="C181" s="46">
        <v>2202.16</v>
      </c>
      <c r="D181" s="2"/>
      <c r="E181" s="2"/>
      <c r="F181" s="2"/>
      <c r="G181" s="2"/>
      <c r="H181" s="2"/>
      <c r="I181" s="46"/>
      <c r="J181" s="46"/>
      <c r="K181" s="46"/>
      <c r="L181" s="46"/>
      <c r="M181" s="46"/>
      <c r="N181" s="2">
        <f t="shared" si="2"/>
        <v>4261.9400000000005</v>
      </c>
    </row>
    <row r="182" spans="1:14" x14ac:dyDescent="0.2">
      <c r="A182" s="18" t="s">
        <v>178</v>
      </c>
      <c r="B182" s="2">
        <v>3723.06</v>
      </c>
      <c r="C182" s="46">
        <v>3980.42</v>
      </c>
      <c r="D182" s="2"/>
      <c r="E182" s="2"/>
      <c r="F182" s="2"/>
      <c r="G182" s="2"/>
      <c r="H182" s="2"/>
      <c r="I182" s="46"/>
      <c r="J182" s="46"/>
      <c r="K182" s="46"/>
      <c r="L182" s="46"/>
      <c r="M182" s="46"/>
      <c r="N182" s="2">
        <f t="shared" si="2"/>
        <v>7703.48</v>
      </c>
    </row>
    <row r="183" spans="1:14" x14ac:dyDescent="0.2">
      <c r="A183" s="18" t="s">
        <v>179</v>
      </c>
      <c r="B183" s="2">
        <v>4954.5600000000004</v>
      </c>
      <c r="C183" s="46">
        <v>5297.04</v>
      </c>
      <c r="D183" s="2"/>
      <c r="E183" s="2"/>
      <c r="F183" s="2"/>
      <c r="G183" s="2"/>
      <c r="H183" s="2"/>
      <c r="I183" s="46"/>
      <c r="J183" s="46"/>
      <c r="K183" s="46"/>
      <c r="L183" s="46"/>
      <c r="M183" s="46"/>
      <c r="N183" s="2">
        <f t="shared" si="2"/>
        <v>10251.6</v>
      </c>
    </row>
    <row r="184" spans="1:14" x14ac:dyDescent="0.2">
      <c r="B184" s="2"/>
      <c r="C184" s="46"/>
      <c r="D184" s="2"/>
      <c r="E184" s="2"/>
      <c r="F184" s="2"/>
      <c r="G184" s="2"/>
      <c r="H184" s="2"/>
      <c r="I184" s="46"/>
      <c r="J184" s="46"/>
      <c r="K184" s="46"/>
      <c r="L184" s="46"/>
      <c r="M184" s="46"/>
      <c r="N184" s="2"/>
    </row>
    <row r="185" spans="1:14" x14ac:dyDescent="0.2">
      <c r="A185" s="45" t="s">
        <v>62</v>
      </c>
      <c r="B185" s="2"/>
      <c r="C185" s="46"/>
      <c r="D185" s="2"/>
      <c r="E185" s="2"/>
      <c r="F185" s="2"/>
      <c r="G185" s="2"/>
      <c r="H185" s="2"/>
      <c r="I185" s="46"/>
      <c r="J185" s="46"/>
      <c r="K185" s="46"/>
      <c r="L185" s="46"/>
      <c r="M185" s="46"/>
      <c r="N185" s="2"/>
    </row>
    <row r="186" spans="1:14" x14ac:dyDescent="0.2">
      <c r="A186" s="18" t="s">
        <v>180</v>
      </c>
      <c r="B186" s="2">
        <v>12721.15</v>
      </c>
      <c r="C186" s="46">
        <v>13600.49</v>
      </c>
      <c r="D186" s="2"/>
      <c r="E186" s="2"/>
      <c r="F186" s="2"/>
      <c r="G186" s="2"/>
      <c r="H186" s="2"/>
      <c r="I186" s="46"/>
      <c r="J186" s="46"/>
      <c r="K186" s="46"/>
      <c r="L186" s="46"/>
      <c r="M186" s="46"/>
      <c r="N186" s="2">
        <f t="shared" si="2"/>
        <v>26321.64</v>
      </c>
    </row>
    <row r="187" spans="1:14" x14ac:dyDescent="0.2">
      <c r="A187" s="18" t="s">
        <v>181</v>
      </c>
      <c r="B187" s="2">
        <v>4806.16</v>
      </c>
      <c r="C187" s="46">
        <v>5138.38</v>
      </c>
      <c r="D187" s="2"/>
      <c r="E187" s="2"/>
      <c r="F187" s="2"/>
      <c r="G187" s="2"/>
      <c r="H187" s="2"/>
      <c r="I187" s="46"/>
      <c r="J187" s="46"/>
      <c r="K187" s="46"/>
      <c r="L187" s="46"/>
      <c r="M187" s="46"/>
      <c r="N187" s="2">
        <f t="shared" si="2"/>
        <v>9944.5400000000009</v>
      </c>
    </row>
    <row r="188" spans="1:14" x14ac:dyDescent="0.2">
      <c r="A188" s="18" t="s">
        <v>182</v>
      </c>
      <c r="B188" s="2">
        <v>2717.57</v>
      </c>
      <c r="C188" s="46">
        <v>2905.42</v>
      </c>
      <c r="D188" s="2"/>
      <c r="E188" s="2"/>
      <c r="F188" s="2"/>
      <c r="G188" s="2"/>
      <c r="H188" s="2"/>
      <c r="I188" s="46"/>
      <c r="J188" s="46"/>
      <c r="K188" s="46"/>
      <c r="L188" s="46"/>
      <c r="M188" s="46"/>
      <c r="N188" s="2">
        <f t="shared" si="2"/>
        <v>5622.99</v>
      </c>
    </row>
    <row r="189" spans="1:14" x14ac:dyDescent="0.2">
      <c r="B189" s="2"/>
      <c r="C189" s="46"/>
      <c r="D189" s="2"/>
      <c r="E189" s="2"/>
      <c r="F189" s="2"/>
      <c r="G189" s="2"/>
      <c r="H189" s="2"/>
      <c r="I189" s="46"/>
      <c r="J189" s="46"/>
      <c r="K189" s="46"/>
      <c r="L189" s="46"/>
      <c r="M189" s="46"/>
      <c r="N189" s="2"/>
    </row>
    <row r="190" spans="1:14" x14ac:dyDescent="0.2">
      <c r="A190" s="47" t="s">
        <v>183</v>
      </c>
      <c r="B190" s="6">
        <v>165325.24</v>
      </c>
      <c r="C190" s="48">
        <v>176753.22999999998</v>
      </c>
      <c r="D190" s="6"/>
      <c r="E190" s="6"/>
      <c r="F190" s="6"/>
      <c r="G190" s="6"/>
      <c r="H190" s="6"/>
      <c r="I190" s="48"/>
      <c r="J190" s="48"/>
      <c r="K190" s="48"/>
      <c r="L190" s="48"/>
      <c r="M190" s="48"/>
      <c r="N190" s="6">
        <f t="shared" si="2"/>
        <v>342078.47</v>
      </c>
    </row>
    <row r="191" spans="1:14" x14ac:dyDescent="0.2">
      <c r="B191" s="2"/>
      <c r="C191" s="46"/>
      <c r="D191" s="2"/>
      <c r="E191" s="2"/>
      <c r="F191" s="2"/>
      <c r="G191" s="2"/>
      <c r="H191" s="2"/>
      <c r="I191" s="46"/>
      <c r="J191" s="46"/>
      <c r="K191" s="46"/>
      <c r="L191" s="46"/>
      <c r="M191" s="46"/>
      <c r="N191" s="2"/>
    </row>
    <row r="192" spans="1:14" x14ac:dyDescent="0.2">
      <c r="A192" s="45" t="s">
        <v>184</v>
      </c>
      <c r="B192" s="2"/>
      <c r="C192" s="46"/>
      <c r="D192" s="2"/>
      <c r="E192" s="2"/>
      <c r="F192" s="2"/>
      <c r="G192" s="2"/>
      <c r="H192" s="2"/>
      <c r="I192" s="46"/>
      <c r="J192" s="46"/>
      <c r="K192" s="46"/>
      <c r="L192" s="46"/>
      <c r="M192" s="46"/>
      <c r="N192" s="2"/>
    </row>
    <row r="193" spans="1:14" x14ac:dyDescent="0.2">
      <c r="A193" s="45" t="s">
        <v>101</v>
      </c>
      <c r="B193" s="2"/>
      <c r="C193" s="46"/>
      <c r="D193" s="2"/>
      <c r="E193" s="2"/>
      <c r="F193" s="2"/>
      <c r="G193" s="2"/>
      <c r="H193" s="2"/>
      <c r="I193" s="46"/>
      <c r="J193" s="46"/>
      <c r="K193" s="46"/>
      <c r="L193" s="46"/>
      <c r="M193" s="46"/>
      <c r="N193" s="2"/>
    </row>
    <row r="194" spans="1:14" x14ac:dyDescent="0.2">
      <c r="A194" s="18" t="s">
        <v>185</v>
      </c>
      <c r="B194" s="2">
        <v>1588.67</v>
      </c>
      <c r="C194" s="46">
        <v>1588.67</v>
      </c>
      <c r="D194" s="2"/>
      <c r="E194" s="2"/>
      <c r="F194" s="2"/>
      <c r="G194" s="2"/>
      <c r="H194" s="2"/>
      <c r="I194" s="46"/>
      <c r="J194" s="46"/>
      <c r="K194" s="46"/>
      <c r="L194" s="46"/>
      <c r="M194" s="46"/>
      <c r="N194" s="2">
        <f>SUM(B194:M194)</f>
        <v>3177.34</v>
      </c>
    </row>
    <row r="195" spans="1:14" x14ac:dyDescent="0.2">
      <c r="A195" s="18" t="s">
        <v>186</v>
      </c>
      <c r="B195" s="2">
        <v>191.97</v>
      </c>
      <c r="C195" s="46">
        <v>191.97</v>
      </c>
      <c r="D195" s="2"/>
      <c r="E195" s="2"/>
      <c r="F195" s="2"/>
      <c r="G195" s="2"/>
      <c r="H195" s="2"/>
      <c r="I195" s="46"/>
      <c r="J195" s="46"/>
      <c r="K195" s="46"/>
      <c r="L195" s="46"/>
      <c r="M195" s="46"/>
      <c r="N195" s="2">
        <f>SUM(B195:M195)</f>
        <v>383.94</v>
      </c>
    </row>
    <row r="196" spans="1:14" x14ac:dyDescent="0.2">
      <c r="B196" s="2"/>
      <c r="C196" s="46"/>
      <c r="D196" s="2"/>
      <c r="E196" s="2"/>
      <c r="F196" s="2"/>
      <c r="G196" s="2"/>
      <c r="H196" s="2"/>
      <c r="I196" s="46"/>
      <c r="J196" s="46"/>
      <c r="K196" s="46"/>
      <c r="L196" s="46"/>
      <c r="M196" s="46"/>
      <c r="N196" s="2"/>
    </row>
    <row r="197" spans="1:14" x14ac:dyDescent="0.2">
      <c r="A197" s="45" t="s">
        <v>67</v>
      </c>
      <c r="B197" s="2"/>
      <c r="C197" s="46"/>
      <c r="D197" s="2"/>
      <c r="E197" s="2"/>
      <c r="F197" s="2"/>
      <c r="G197" s="2"/>
      <c r="H197" s="2"/>
      <c r="I197" s="46"/>
      <c r="J197" s="46"/>
      <c r="K197" s="46"/>
      <c r="L197" s="46"/>
      <c r="M197" s="46"/>
      <c r="N197" s="2"/>
    </row>
    <row r="198" spans="1:14" x14ac:dyDescent="0.2">
      <c r="A198" s="18" t="s">
        <v>187</v>
      </c>
      <c r="B198" s="2">
        <v>1759622.33</v>
      </c>
      <c r="C198" s="46">
        <v>1995376.4300000002</v>
      </c>
      <c r="D198" s="2"/>
      <c r="E198" s="2"/>
      <c r="F198" s="2"/>
      <c r="G198" s="2"/>
      <c r="H198" s="2"/>
      <c r="I198" s="46"/>
      <c r="J198" s="46"/>
      <c r="K198" s="46"/>
      <c r="L198" s="46"/>
      <c r="M198" s="46"/>
      <c r="N198" s="2">
        <f>SUM(B198:M198)</f>
        <v>3754998.7600000002</v>
      </c>
    </row>
    <row r="199" spans="1:14" x14ac:dyDescent="0.2">
      <c r="B199" s="2"/>
      <c r="C199" s="46"/>
      <c r="F199" s="2"/>
      <c r="G199" s="2"/>
      <c r="H199" s="2"/>
      <c r="I199" s="46"/>
      <c r="J199" s="46"/>
      <c r="K199" s="46"/>
      <c r="L199" s="46"/>
      <c r="M199" s="46"/>
    </row>
    <row r="200" spans="1:14" x14ac:dyDescent="0.2">
      <c r="A200" s="18" t="s">
        <v>188</v>
      </c>
      <c r="B200" s="2">
        <v>18469.63</v>
      </c>
      <c r="C200" s="46">
        <v>20944.189999999999</v>
      </c>
      <c r="D200" s="2"/>
      <c r="E200" s="2"/>
      <c r="F200" s="2"/>
      <c r="G200" s="2"/>
      <c r="H200" s="2"/>
      <c r="I200" s="46"/>
      <c r="J200" s="46"/>
      <c r="K200" s="46"/>
      <c r="L200" s="46"/>
      <c r="M200" s="46"/>
      <c r="N200" s="2">
        <f>SUM(B200:M200)</f>
        <v>39413.82</v>
      </c>
    </row>
    <row r="201" spans="1:14" x14ac:dyDescent="0.2">
      <c r="A201" s="18" t="s">
        <v>189</v>
      </c>
      <c r="B201" s="2">
        <v>51151</v>
      </c>
      <c r="C201" s="46">
        <v>58004.2</v>
      </c>
      <c r="D201" s="2"/>
      <c r="E201" s="2"/>
      <c r="F201" s="2"/>
      <c r="G201" s="2"/>
      <c r="H201" s="2"/>
      <c r="I201" s="46"/>
      <c r="J201" s="46"/>
      <c r="K201" s="46"/>
      <c r="L201" s="46"/>
      <c r="M201" s="46"/>
      <c r="N201" s="2">
        <f>SUM(B201:M201)</f>
        <v>109155.2</v>
      </c>
    </row>
    <row r="202" spans="1:14" x14ac:dyDescent="0.2">
      <c r="B202" s="2"/>
      <c r="C202" s="46"/>
      <c r="D202" s="2"/>
      <c r="E202" s="2"/>
      <c r="F202" s="2"/>
      <c r="G202" s="2"/>
      <c r="H202" s="2"/>
      <c r="I202" s="46"/>
      <c r="J202" s="46"/>
      <c r="K202" s="46"/>
      <c r="L202" s="46"/>
      <c r="M202" s="46"/>
      <c r="N202" s="2"/>
    </row>
    <row r="203" spans="1:14" x14ac:dyDescent="0.2">
      <c r="A203" s="45" t="s">
        <v>62</v>
      </c>
      <c r="B203" s="2"/>
      <c r="C203" s="46"/>
      <c r="D203" s="2"/>
      <c r="E203" s="2"/>
      <c r="F203" s="2"/>
      <c r="G203" s="2"/>
      <c r="H203" s="2"/>
      <c r="I203" s="46"/>
      <c r="J203" s="46"/>
      <c r="K203" s="46"/>
      <c r="L203" s="46"/>
      <c r="M203" s="46"/>
      <c r="N203" s="2"/>
    </row>
    <row r="204" spans="1:14" x14ac:dyDescent="0.2">
      <c r="A204" s="18" t="s">
        <v>63</v>
      </c>
      <c r="B204" s="2">
        <v>1269.92</v>
      </c>
      <c r="C204" s="46">
        <v>1440.06</v>
      </c>
      <c r="D204" s="2"/>
      <c r="E204" s="2"/>
      <c r="F204" s="2"/>
      <c r="G204" s="2"/>
      <c r="H204" s="2"/>
      <c r="I204" s="46"/>
      <c r="J204" s="46"/>
      <c r="K204" s="46"/>
      <c r="L204" s="46"/>
      <c r="M204" s="46"/>
      <c r="N204" s="2">
        <f t="shared" ref="N204:N213" si="3">SUM(B204:M204)</f>
        <v>2709.98</v>
      </c>
    </row>
    <row r="205" spans="1:14" x14ac:dyDescent="0.2">
      <c r="A205" s="18" t="s">
        <v>190</v>
      </c>
      <c r="B205" s="2">
        <v>66885.3</v>
      </c>
      <c r="C205" s="46">
        <v>75846.59</v>
      </c>
      <c r="D205" s="2"/>
      <c r="E205" s="2"/>
      <c r="F205" s="2"/>
      <c r="G205" s="2"/>
      <c r="H205" s="2"/>
      <c r="I205" s="46"/>
      <c r="J205" s="46"/>
      <c r="K205" s="46"/>
      <c r="L205" s="46"/>
      <c r="M205" s="46"/>
      <c r="N205" s="2">
        <f t="shared" si="3"/>
        <v>142731.89000000001</v>
      </c>
    </row>
    <row r="206" spans="1:14" x14ac:dyDescent="0.2">
      <c r="A206" s="18" t="s">
        <v>191</v>
      </c>
      <c r="B206" s="2">
        <v>9736.15</v>
      </c>
      <c r="C206" s="46">
        <v>11040.6</v>
      </c>
      <c r="D206" s="2"/>
      <c r="E206" s="2"/>
      <c r="F206" s="2"/>
      <c r="G206" s="2"/>
      <c r="H206" s="2"/>
      <c r="I206" s="46"/>
      <c r="J206" s="46"/>
      <c r="K206" s="46"/>
      <c r="L206" s="46"/>
      <c r="M206" s="46"/>
      <c r="N206" s="2">
        <f t="shared" si="3"/>
        <v>20776.75</v>
      </c>
    </row>
    <row r="207" spans="1:14" x14ac:dyDescent="0.2">
      <c r="A207" s="18" t="s">
        <v>192</v>
      </c>
      <c r="B207" s="2">
        <v>8587.75</v>
      </c>
      <c r="C207" s="46">
        <v>9738.33</v>
      </c>
      <c r="D207" s="2"/>
      <c r="E207" s="2"/>
      <c r="F207" s="2"/>
      <c r="G207" s="2"/>
      <c r="H207" s="2"/>
      <c r="I207" s="46"/>
      <c r="J207" s="46"/>
      <c r="K207" s="46"/>
      <c r="L207" s="46"/>
      <c r="M207" s="46"/>
      <c r="N207" s="2">
        <f t="shared" si="3"/>
        <v>18326.080000000002</v>
      </c>
    </row>
    <row r="208" spans="1:14" x14ac:dyDescent="0.2">
      <c r="A208" s="18" t="s">
        <v>193</v>
      </c>
      <c r="B208" s="2">
        <v>19059.84</v>
      </c>
      <c r="C208" s="46">
        <v>21613.48</v>
      </c>
      <c r="D208" s="2"/>
      <c r="E208" s="2"/>
      <c r="F208" s="2"/>
      <c r="G208" s="2"/>
      <c r="H208" s="2"/>
      <c r="I208" s="46"/>
      <c r="J208" s="46"/>
      <c r="K208" s="46"/>
      <c r="L208" s="46"/>
      <c r="M208" s="46"/>
      <c r="N208" s="2">
        <f t="shared" si="3"/>
        <v>40673.32</v>
      </c>
    </row>
    <row r="209" spans="1:14" x14ac:dyDescent="0.2">
      <c r="A209" s="18" t="s">
        <v>194</v>
      </c>
      <c r="B209" s="2">
        <v>11021.75</v>
      </c>
      <c r="C209" s="46">
        <v>12498.44</v>
      </c>
      <c r="D209" s="2"/>
      <c r="E209" s="2"/>
      <c r="F209" s="2"/>
      <c r="G209" s="2"/>
      <c r="H209" s="2"/>
      <c r="I209" s="46"/>
      <c r="J209" s="46"/>
      <c r="K209" s="46"/>
      <c r="L209" s="46"/>
      <c r="M209" s="46"/>
      <c r="N209" s="2">
        <f t="shared" si="3"/>
        <v>23520.190000000002</v>
      </c>
    </row>
    <row r="210" spans="1:14" x14ac:dyDescent="0.2">
      <c r="A210" s="18" t="s">
        <v>195</v>
      </c>
      <c r="B210" s="2">
        <v>6895.32</v>
      </c>
      <c r="C210" s="46">
        <v>7819.16</v>
      </c>
      <c r="D210" s="2"/>
      <c r="E210" s="2"/>
      <c r="F210" s="2"/>
      <c r="G210" s="2"/>
      <c r="H210" s="2"/>
      <c r="I210" s="46"/>
      <c r="J210" s="46"/>
      <c r="K210" s="46"/>
      <c r="L210" s="46"/>
      <c r="M210" s="46"/>
      <c r="N210" s="2">
        <f t="shared" si="3"/>
        <v>14714.48</v>
      </c>
    </row>
    <row r="211" spans="1:14" x14ac:dyDescent="0.2">
      <c r="A211" s="18" t="s">
        <v>196</v>
      </c>
      <c r="B211" s="2">
        <v>35397.620000000003</v>
      </c>
      <c r="C211" s="46">
        <v>40140.19</v>
      </c>
      <c r="D211" s="2"/>
      <c r="E211" s="2"/>
      <c r="F211" s="2"/>
      <c r="G211" s="2"/>
      <c r="H211" s="2"/>
      <c r="I211" s="46"/>
      <c r="J211" s="46"/>
      <c r="K211" s="46"/>
      <c r="L211" s="46"/>
      <c r="M211" s="46"/>
      <c r="N211" s="2">
        <f t="shared" si="3"/>
        <v>75537.81</v>
      </c>
    </row>
    <row r="212" spans="1:14" x14ac:dyDescent="0.2">
      <c r="B212" s="2"/>
      <c r="C212" s="46"/>
      <c r="D212" s="2"/>
      <c r="E212" s="2"/>
      <c r="F212" s="2"/>
      <c r="G212" s="2"/>
      <c r="H212" s="2"/>
      <c r="I212" s="46"/>
      <c r="J212" s="46"/>
      <c r="K212" s="46"/>
      <c r="L212" s="46"/>
      <c r="M212" s="46"/>
      <c r="N212" s="2"/>
    </row>
    <row r="213" spans="1:14" x14ac:dyDescent="0.2">
      <c r="A213" s="47" t="s">
        <v>197</v>
      </c>
      <c r="B213" s="6">
        <v>1989877.25</v>
      </c>
      <c r="C213" s="48">
        <v>2256242.31</v>
      </c>
      <c r="D213" s="6"/>
      <c r="E213" s="6"/>
      <c r="F213" s="6"/>
      <c r="G213" s="6"/>
      <c r="H213" s="6"/>
      <c r="I213" s="48"/>
      <c r="J213" s="48"/>
      <c r="K213" s="48"/>
      <c r="L213" s="48"/>
      <c r="M213" s="48"/>
      <c r="N213" s="6">
        <f t="shared" si="3"/>
        <v>4246119.5600000005</v>
      </c>
    </row>
    <row r="214" spans="1:14" x14ac:dyDescent="0.2">
      <c r="B214" s="2"/>
      <c r="C214" s="46"/>
      <c r="D214" s="2"/>
      <c r="E214" s="2"/>
      <c r="F214" s="2"/>
      <c r="G214" s="2"/>
      <c r="H214" s="2"/>
      <c r="I214" s="46"/>
      <c r="J214" s="46"/>
      <c r="K214" s="46"/>
      <c r="L214" s="46"/>
      <c r="M214" s="46"/>
      <c r="N214" s="6"/>
    </row>
    <row r="215" spans="1:14" x14ac:dyDescent="0.2">
      <c r="A215" s="45" t="s">
        <v>198</v>
      </c>
      <c r="B215" s="2"/>
      <c r="C215" s="46"/>
      <c r="D215" s="2"/>
      <c r="E215" s="2"/>
      <c r="F215" s="2"/>
      <c r="G215" s="2"/>
      <c r="H215" s="2"/>
      <c r="I215" s="46"/>
      <c r="J215" s="46"/>
      <c r="K215" s="46"/>
      <c r="L215" s="46"/>
      <c r="M215" s="46"/>
      <c r="N215" s="2"/>
    </row>
    <row r="216" spans="1:14" x14ac:dyDescent="0.2">
      <c r="A216" s="45" t="s">
        <v>67</v>
      </c>
      <c r="B216" s="2"/>
      <c r="C216" s="46"/>
      <c r="D216" s="2"/>
      <c r="E216" s="2"/>
      <c r="F216" s="2"/>
      <c r="G216" s="2"/>
      <c r="H216" s="2"/>
      <c r="I216" s="46"/>
      <c r="J216" s="46"/>
      <c r="K216" s="46"/>
      <c r="L216" s="46"/>
      <c r="M216" s="46"/>
      <c r="N216" s="2"/>
    </row>
    <row r="217" spans="1:14" x14ac:dyDescent="0.2">
      <c r="A217" s="18" t="s">
        <v>199</v>
      </c>
      <c r="B217" s="2">
        <v>206365.64</v>
      </c>
      <c r="C217" s="46">
        <v>218794.38</v>
      </c>
      <c r="D217" s="2"/>
      <c r="E217" s="2"/>
      <c r="F217" s="2"/>
      <c r="G217" s="2"/>
      <c r="H217" s="2"/>
      <c r="I217" s="46"/>
      <c r="J217" s="46"/>
      <c r="K217" s="46"/>
      <c r="L217" s="46"/>
      <c r="M217" s="46"/>
      <c r="N217" s="2">
        <f t="shared" ref="N217:N280" si="4">SUM(B217:M217)</f>
        <v>425160.02</v>
      </c>
    </row>
    <row r="218" spans="1:14" x14ac:dyDescent="0.2">
      <c r="B218" s="2"/>
      <c r="C218" s="46"/>
      <c r="D218" s="2"/>
      <c r="E218" s="2"/>
      <c r="F218" s="2"/>
      <c r="G218" s="2"/>
      <c r="H218" s="2"/>
      <c r="I218" s="46"/>
      <c r="J218" s="46"/>
      <c r="K218" s="46"/>
      <c r="L218" s="46"/>
      <c r="M218" s="46"/>
      <c r="N218" s="2"/>
    </row>
    <row r="219" spans="1:14" x14ac:dyDescent="0.2">
      <c r="A219" s="45" t="s">
        <v>62</v>
      </c>
      <c r="B219" s="2"/>
      <c r="C219" s="46"/>
      <c r="D219" s="2"/>
      <c r="E219" s="2"/>
      <c r="F219" s="2"/>
      <c r="G219" s="2"/>
      <c r="H219" s="2"/>
      <c r="I219" s="46"/>
      <c r="J219" s="46"/>
      <c r="K219" s="46"/>
      <c r="L219" s="46"/>
      <c r="M219" s="46"/>
      <c r="N219" s="2"/>
    </row>
    <row r="220" spans="1:14" x14ac:dyDescent="0.2">
      <c r="A220" s="18" t="s">
        <v>200</v>
      </c>
      <c r="B220" s="2">
        <v>12220.07</v>
      </c>
      <c r="C220" s="46">
        <v>12956.05</v>
      </c>
      <c r="D220" s="2"/>
      <c r="E220" s="2"/>
      <c r="F220" s="2"/>
      <c r="G220" s="2"/>
      <c r="H220" s="2"/>
      <c r="I220" s="46"/>
      <c r="J220" s="46"/>
      <c r="K220" s="46"/>
      <c r="L220" s="46"/>
      <c r="M220" s="46"/>
      <c r="N220" s="2">
        <f t="shared" si="4"/>
        <v>25176.12</v>
      </c>
    </row>
    <row r="221" spans="1:14" x14ac:dyDescent="0.2">
      <c r="B221" s="2"/>
      <c r="C221" s="46"/>
      <c r="D221" s="2"/>
      <c r="E221" s="2"/>
      <c r="F221" s="2"/>
      <c r="G221" s="2"/>
      <c r="H221" s="2"/>
      <c r="I221" s="46"/>
      <c r="J221" s="46"/>
      <c r="K221" s="46"/>
      <c r="L221" s="46"/>
      <c r="M221" s="46"/>
      <c r="N221" s="2"/>
    </row>
    <row r="222" spans="1:14" x14ac:dyDescent="0.2">
      <c r="A222" s="47" t="s">
        <v>201</v>
      </c>
      <c r="B222" s="6">
        <v>218585.71000000002</v>
      </c>
      <c r="C222" s="48">
        <v>231750.43</v>
      </c>
      <c r="D222" s="6"/>
      <c r="E222" s="6"/>
      <c r="F222" s="6"/>
      <c r="G222" s="6"/>
      <c r="H222" s="6"/>
      <c r="I222" s="48"/>
      <c r="J222" s="48"/>
      <c r="K222" s="48"/>
      <c r="L222" s="48"/>
      <c r="M222" s="48"/>
      <c r="N222" s="6">
        <f t="shared" si="4"/>
        <v>450336.14</v>
      </c>
    </row>
    <row r="223" spans="1:14" x14ac:dyDescent="0.2">
      <c r="B223" s="2"/>
      <c r="C223" s="46"/>
      <c r="D223" s="2"/>
      <c r="E223" s="2"/>
      <c r="F223" s="2"/>
      <c r="G223" s="2"/>
      <c r="H223" s="2"/>
      <c r="I223" s="46"/>
      <c r="J223" s="46"/>
      <c r="K223" s="46"/>
      <c r="L223" s="46"/>
      <c r="M223" s="46"/>
      <c r="N223" s="2"/>
    </row>
    <row r="224" spans="1:14" x14ac:dyDescent="0.2">
      <c r="A224" s="45" t="s">
        <v>202</v>
      </c>
      <c r="B224" s="2"/>
      <c r="C224" s="46"/>
      <c r="D224" s="2"/>
      <c r="E224" s="2"/>
      <c r="F224" s="2"/>
      <c r="G224" s="2"/>
      <c r="H224" s="2"/>
      <c r="I224" s="46"/>
      <c r="J224" s="46"/>
      <c r="K224" s="46"/>
      <c r="L224" s="46"/>
      <c r="M224" s="46"/>
      <c r="N224" s="2"/>
    </row>
    <row r="225" spans="1:14" x14ac:dyDescent="0.2">
      <c r="A225" s="45" t="s">
        <v>67</v>
      </c>
      <c r="B225" s="2"/>
      <c r="C225" s="46"/>
      <c r="D225" s="2"/>
      <c r="E225" s="2"/>
      <c r="F225" s="2"/>
      <c r="G225" s="2"/>
      <c r="H225" s="2"/>
      <c r="I225" s="46"/>
      <c r="J225" s="46"/>
      <c r="K225" s="46"/>
      <c r="L225" s="46"/>
      <c r="M225" s="46"/>
      <c r="N225" s="2"/>
    </row>
    <row r="226" spans="1:14" x14ac:dyDescent="0.2">
      <c r="A226" s="18" t="s">
        <v>203</v>
      </c>
      <c r="B226" s="2">
        <v>1754292.6200000003</v>
      </c>
      <c r="C226" s="46">
        <v>1785744.2800000003</v>
      </c>
      <c r="D226" s="2"/>
      <c r="E226" s="2"/>
      <c r="F226" s="2"/>
      <c r="G226" s="2"/>
      <c r="H226" s="2"/>
      <c r="I226" s="46"/>
      <c r="J226" s="46"/>
      <c r="K226" s="46"/>
      <c r="L226" s="46"/>
      <c r="M226" s="46"/>
      <c r="N226" s="2">
        <f t="shared" si="4"/>
        <v>3540036.9000000004</v>
      </c>
    </row>
    <row r="227" spans="1:14" x14ac:dyDescent="0.2">
      <c r="B227" s="2"/>
      <c r="C227" s="46"/>
      <c r="D227" s="2"/>
      <c r="E227" s="2"/>
      <c r="F227" s="2"/>
      <c r="G227" s="2"/>
      <c r="H227" s="2"/>
      <c r="I227" s="46"/>
      <c r="J227" s="46"/>
      <c r="K227" s="46"/>
      <c r="L227" s="46"/>
      <c r="M227" s="46"/>
      <c r="N227" s="2"/>
    </row>
    <row r="228" spans="1:14" x14ac:dyDescent="0.2">
      <c r="A228" s="18" t="s">
        <v>204</v>
      </c>
      <c r="B228" s="2">
        <v>16772.53</v>
      </c>
      <c r="C228" s="46">
        <v>17073.23</v>
      </c>
      <c r="D228" s="2"/>
      <c r="E228" s="2"/>
      <c r="F228" s="2"/>
      <c r="G228" s="2"/>
      <c r="H228" s="2"/>
      <c r="I228" s="46"/>
      <c r="J228" s="46"/>
      <c r="K228" s="46"/>
      <c r="L228" s="46"/>
      <c r="M228" s="46"/>
      <c r="N228" s="2">
        <f t="shared" si="4"/>
        <v>33845.759999999995</v>
      </c>
    </row>
    <row r="229" spans="1:14" x14ac:dyDescent="0.2">
      <c r="A229" s="18" t="s">
        <v>205</v>
      </c>
      <c r="B229" s="2">
        <v>55358.05</v>
      </c>
      <c r="C229" s="46">
        <v>56350.53</v>
      </c>
      <c r="D229" s="2"/>
      <c r="E229" s="2"/>
      <c r="F229" s="2"/>
      <c r="G229" s="2"/>
      <c r="H229" s="2"/>
      <c r="I229" s="46"/>
      <c r="J229" s="46"/>
      <c r="K229" s="46"/>
      <c r="L229" s="46"/>
      <c r="M229" s="46"/>
      <c r="N229" s="2">
        <f t="shared" si="4"/>
        <v>111708.58</v>
      </c>
    </row>
    <row r="230" spans="1:14" x14ac:dyDescent="0.2">
      <c r="A230" s="18" t="s">
        <v>206</v>
      </c>
      <c r="B230" s="2">
        <v>13408.22</v>
      </c>
      <c r="C230" s="46">
        <v>13648.61</v>
      </c>
      <c r="D230" s="2"/>
      <c r="E230" s="2"/>
      <c r="F230" s="2"/>
      <c r="G230" s="2"/>
      <c r="H230" s="2"/>
      <c r="I230" s="46"/>
      <c r="J230" s="46"/>
      <c r="K230" s="46"/>
      <c r="L230" s="46"/>
      <c r="M230" s="46"/>
      <c r="N230" s="2">
        <f t="shared" si="4"/>
        <v>27056.83</v>
      </c>
    </row>
    <row r="231" spans="1:14" x14ac:dyDescent="0.2">
      <c r="A231" s="18" t="s">
        <v>207</v>
      </c>
      <c r="B231" s="2">
        <v>765.69</v>
      </c>
      <c r="C231" s="46">
        <v>779.42</v>
      </c>
      <c r="D231" s="2"/>
      <c r="E231" s="2"/>
      <c r="F231" s="2"/>
      <c r="G231" s="2"/>
      <c r="H231" s="2"/>
      <c r="I231" s="46"/>
      <c r="J231" s="46"/>
      <c r="K231" s="46"/>
      <c r="L231" s="46"/>
      <c r="M231" s="46"/>
      <c r="N231" s="2">
        <f t="shared" si="4"/>
        <v>1545.1100000000001</v>
      </c>
    </row>
    <row r="232" spans="1:14" x14ac:dyDescent="0.2">
      <c r="A232" s="18" t="s">
        <v>208</v>
      </c>
      <c r="B232" s="2">
        <v>112095.67</v>
      </c>
      <c r="C232" s="46">
        <v>114105.37</v>
      </c>
      <c r="D232" s="2"/>
      <c r="E232" s="2"/>
      <c r="F232" s="2"/>
      <c r="G232" s="2"/>
      <c r="H232" s="2"/>
      <c r="I232" s="46"/>
      <c r="J232" s="46"/>
      <c r="K232" s="46"/>
      <c r="L232" s="46"/>
      <c r="M232" s="46"/>
      <c r="N232" s="2">
        <f t="shared" si="4"/>
        <v>226201.03999999998</v>
      </c>
    </row>
    <row r="233" spans="1:14" x14ac:dyDescent="0.2">
      <c r="A233" s="18" t="s">
        <v>209</v>
      </c>
      <c r="B233" s="2">
        <v>40366.68</v>
      </c>
      <c r="C233" s="46">
        <v>41090.39</v>
      </c>
      <c r="D233" s="2"/>
      <c r="E233" s="2"/>
      <c r="F233" s="2"/>
      <c r="G233" s="2"/>
      <c r="H233" s="2"/>
      <c r="I233" s="46"/>
      <c r="J233" s="46"/>
      <c r="K233" s="46"/>
      <c r="L233" s="46"/>
      <c r="M233" s="46"/>
      <c r="N233" s="2">
        <f t="shared" si="4"/>
        <v>81457.070000000007</v>
      </c>
    </row>
    <row r="234" spans="1:14" x14ac:dyDescent="0.2">
      <c r="A234" s="18" t="s">
        <v>210</v>
      </c>
      <c r="B234" s="2">
        <v>77374.36</v>
      </c>
      <c r="C234" s="46">
        <v>78761.56</v>
      </c>
      <c r="D234" s="2"/>
      <c r="E234" s="2"/>
      <c r="F234" s="2"/>
      <c r="G234" s="2"/>
      <c r="H234" s="2"/>
      <c r="I234" s="46"/>
      <c r="J234" s="46"/>
      <c r="K234" s="46"/>
      <c r="L234" s="46"/>
      <c r="M234" s="46"/>
      <c r="N234" s="2">
        <f t="shared" si="4"/>
        <v>156135.91999999998</v>
      </c>
    </row>
    <row r="235" spans="1:14" x14ac:dyDescent="0.2">
      <c r="B235" s="2"/>
      <c r="C235" s="46"/>
      <c r="D235" s="2"/>
      <c r="E235" s="2"/>
      <c r="F235" s="2"/>
      <c r="G235" s="2"/>
      <c r="H235" s="2"/>
      <c r="I235" s="46"/>
      <c r="J235" s="46"/>
      <c r="K235" s="46"/>
      <c r="L235" s="46"/>
      <c r="M235" s="46"/>
      <c r="N235" s="2"/>
    </row>
    <row r="236" spans="1:14" x14ac:dyDescent="0.2">
      <c r="A236" s="45" t="s">
        <v>62</v>
      </c>
      <c r="B236" s="2"/>
      <c r="C236" s="46"/>
      <c r="D236" s="2"/>
      <c r="E236" s="2"/>
      <c r="F236" s="2"/>
      <c r="G236" s="2"/>
      <c r="H236" s="2"/>
      <c r="I236" s="46"/>
      <c r="J236" s="46"/>
      <c r="K236" s="46"/>
      <c r="L236" s="46"/>
      <c r="M236" s="46"/>
      <c r="N236" s="2"/>
    </row>
    <row r="237" spans="1:14" x14ac:dyDescent="0.2">
      <c r="A237" s="18" t="s">
        <v>211</v>
      </c>
      <c r="B237" s="2">
        <v>1341.74</v>
      </c>
      <c r="C237" s="46">
        <v>1365.79</v>
      </c>
      <c r="D237" s="2"/>
      <c r="E237" s="2"/>
      <c r="F237" s="2"/>
      <c r="G237" s="2"/>
      <c r="H237" s="2"/>
      <c r="I237" s="46"/>
      <c r="J237" s="46"/>
      <c r="K237" s="46"/>
      <c r="L237" s="46"/>
      <c r="M237" s="46"/>
      <c r="N237" s="2">
        <f t="shared" si="4"/>
        <v>2707.5299999999997</v>
      </c>
    </row>
    <row r="238" spans="1:14" x14ac:dyDescent="0.2">
      <c r="A238" s="18" t="s">
        <v>212</v>
      </c>
      <c r="B238" s="2">
        <v>937.38</v>
      </c>
      <c r="C238" s="46">
        <v>954.18</v>
      </c>
      <c r="D238" s="2"/>
      <c r="E238" s="2"/>
      <c r="F238" s="2"/>
      <c r="G238" s="2"/>
      <c r="H238" s="2"/>
      <c r="I238" s="46"/>
      <c r="J238" s="46"/>
      <c r="K238" s="46"/>
      <c r="L238" s="46"/>
      <c r="M238" s="46"/>
      <c r="N238" s="2">
        <f t="shared" si="4"/>
        <v>1891.56</v>
      </c>
    </row>
    <row r="239" spans="1:14" x14ac:dyDescent="0.2">
      <c r="B239" s="2"/>
      <c r="C239" s="46"/>
      <c r="D239" s="2"/>
      <c r="E239" s="2"/>
      <c r="F239" s="2"/>
      <c r="G239" s="2"/>
      <c r="H239" s="2"/>
      <c r="I239" s="46"/>
      <c r="J239" s="46"/>
      <c r="K239" s="46"/>
      <c r="L239" s="46"/>
      <c r="M239" s="46"/>
      <c r="N239" s="2"/>
    </row>
    <row r="240" spans="1:14" x14ac:dyDescent="0.2">
      <c r="A240" s="18" t="s">
        <v>213</v>
      </c>
      <c r="B240" s="2">
        <v>15135.88</v>
      </c>
      <c r="C240" s="46">
        <v>15407.24</v>
      </c>
      <c r="D240" s="2"/>
      <c r="E240" s="2"/>
      <c r="F240" s="2"/>
      <c r="G240" s="2"/>
      <c r="H240" s="2"/>
      <c r="I240" s="46"/>
      <c r="J240" s="46"/>
      <c r="K240" s="46"/>
      <c r="L240" s="46"/>
      <c r="M240" s="46"/>
      <c r="N240" s="2">
        <f t="shared" si="4"/>
        <v>30543.119999999999</v>
      </c>
    </row>
    <row r="241" spans="1:14" x14ac:dyDescent="0.2">
      <c r="A241" s="18" t="s">
        <v>214</v>
      </c>
      <c r="B241" s="2">
        <v>8854.2999999999993</v>
      </c>
      <c r="C241" s="46">
        <v>9013.0499999999993</v>
      </c>
      <c r="D241" s="2"/>
      <c r="E241" s="2"/>
      <c r="F241" s="2"/>
      <c r="G241" s="2"/>
      <c r="H241" s="2"/>
      <c r="I241" s="46"/>
      <c r="J241" s="46"/>
      <c r="K241" s="46"/>
      <c r="L241" s="46"/>
      <c r="M241" s="46"/>
      <c r="N241" s="2">
        <f t="shared" si="4"/>
        <v>17867.349999999999</v>
      </c>
    </row>
    <row r="242" spans="1:14" x14ac:dyDescent="0.2">
      <c r="A242" s="18" t="s">
        <v>215</v>
      </c>
      <c r="B242" s="2">
        <v>3989.32</v>
      </c>
      <c r="C242" s="46">
        <v>4060.85</v>
      </c>
      <c r="D242" s="2"/>
      <c r="E242" s="2"/>
      <c r="F242" s="2"/>
      <c r="G242" s="2"/>
      <c r="H242" s="2"/>
      <c r="I242" s="46"/>
      <c r="J242" s="46"/>
      <c r="K242" s="46"/>
      <c r="L242" s="46"/>
      <c r="M242" s="46"/>
      <c r="N242" s="2">
        <f t="shared" si="4"/>
        <v>8050.17</v>
      </c>
    </row>
    <row r="243" spans="1:14" x14ac:dyDescent="0.2">
      <c r="A243" s="18" t="s">
        <v>216</v>
      </c>
      <c r="B243" s="2">
        <v>442.11</v>
      </c>
      <c r="C243" s="46">
        <v>450.03</v>
      </c>
      <c r="D243" s="2"/>
      <c r="E243" s="2"/>
      <c r="F243" s="2"/>
      <c r="G243" s="2"/>
      <c r="H243" s="2"/>
      <c r="I243" s="46"/>
      <c r="J243" s="46"/>
      <c r="K243" s="46"/>
      <c r="L243" s="46"/>
      <c r="M243" s="46"/>
      <c r="N243" s="2">
        <f t="shared" si="4"/>
        <v>892.14</v>
      </c>
    </row>
    <row r="244" spans="1:14" x14ac:dyDescent="0.2">
      <c r="B244" s="2"/>
      <c r="C244" s="46"/>
      <c r="D244" s="2"/>
      <c r="E244" s="2"/>
      <c r="F244" s="2"/>
      <c r="G244" s="2"/>
      <c r="H244" s="2"/>
      <c r="I244" s="46"/>
      <c r="J244" s="46"/>
      <c r="K244" s="46"/>
      <c r="L244" s="46"/>
      <c r="M244" s="46"/>
      <c r="N244" s="2"/>
    </row>
    <row r="245" spans="1:14" x14ac:dyDescent="0.2">
      <c r="A245" s="47" t="s">
        <v>217</v>
      </c>
      <c r="B245" s="6">
        <v>2101134.5499999998</v>
      </c>
      <c r="C245" s="48">
        <v>2138804.5300000003</v>
      </c>
      <c r="D245" s="6"/>
      <c r="E245" s="6"/>
      <c r="F245" s="6"/>
      <c r="G245" s="6"/>
      <c r="H245" s="6"/>
      <c r="I245" s="48"/>
      <c r="J245" s="48"/>
      <c r="K245" s="48"/>
      <c r="L245" s="48"/>
      <c r="M245" s="48"/>
      <c r="N245" s="6">
        <f>SUM(B245:M245)</f>
        <v>4239939.08</v>
      </c>
    </row>
    <row r="246" spans="1:14" x14ac:dyDescent="0.2">
      <c r="B246" s="2"/>
      <c r="C246" s="46"/>
      <c r="D246" s="2"/>
      <c r="E246" s="2"/>
      <c r="F246" s="2"/>
      <c r="G246" s="2"/>
      <c r="H246" s="2"/>
      <c r="I246" s="46"/>
      <c r="J246" s="46"/>
      <c r="K246" s="46"/>
      <c r="L246" s="46"/>
      <c r="M246" s="46"/>
      <c r="N246" s="2"/>
    </row>
    <row r="247" spans="1:14" x14ac:dyDescent="0.2">
      <c r="A247" s="45" t="s">
        <v>218</v>
      </c>
      <c r="B247" s="2"/>
      <c r="C247" s="46"/>
      <c r="D247" s="2"/>
      <c r="E247" s="2"/>
      <c r="F247" s="2"/>
      <c r="G247" s="2"/>
      <c r="H247" s="2"/>
      <c r="I247" s="46"/>
      <c r="J247" s="46"/>
      <c r="K247" s="46"/>
      <c r="L247" s="46"/>
      <c r="M247" s="46"/>
      <c r="N247" s="2"/>
    </row>
    <row r="248" spans="1:14" x14ac:dyDescent="0.2">
      <c r="A248" s="45" t="s">
        <v>67</v>
      </c>
      <c r="B248" s="2"/>
      <c r="C248" s="46"/>
      <c r="D248" s="2"/>
      <c r="E248" s="2"/>
      <c r="F248" s="2"/>
      <c r="G248" s="2"/>
      <c r="H248" s="2"/>
      <c r="I248" s="46"/>
      <c r="J248" s="46"/>
      <c r="K248" s="46"/>
      <c r="L248" s="46"/>
      <c r="M248" s="46"/>
      <c r="N248" s="2"/>
    </row>
    <row r="249" spans="1:14" x14ac:dyDescent="0.2">
      <c r="A249" s="18" t="s">
        <v>219</v>
      </c>
      <c r="B249" s="2">
        <v>234404.78</v>
      </c>
      <c r="C249" s="46">
        <v>266468.86</v>
      </c>
      <c r="D249" s="2"/>
      <c r="E249" s="2"/>
      <c r="F249" s="2"/>
      <c r="G249" s="2"/>
      <c r="H249" s="2"/>
      <c r="I249" s="46"/>
      <c r="J249" s="46"/>
      <c r="K249" s="46"/>
      <c r="L249" s="46"/>
      <c r="M249" s="46"/>
      <c r="N249" s="2">
        <f t="shared" si="4"/>
        <v>500873.64</v>
      </c>
    </row>
    <row r="250" spans="1:14" x14ac:dyDescent="0.2">
      <c r="A250" s="45"/>
      <c r="B250" s="2"/>
      <c r="C250" s="46"/>
      <c r="D250" s="2"/>
      <c r="E250" s="2"/>
      <c r="F250" s="2"/>
      <c r="G250" s="2"/>
      <c r="H250" s="2"/>
      <c r="I250" s="46"/>
      <c r="J250" s="46"/>
      <c r="K250" s="46"/>
      <c r="L250" s="46"/>
      <c r="M250" s="46"/>
      <c r="N250" s="2"/>
    </row>
    <row r="251" spans="1:14" x14ac:dyDescent="0.2">
      <c r="A251" s="18" t="s">
        <v>220</v>
      </c>
      <c r="B251" s="2">
        <v>43593.36</v>
      </c>
      <c r="C251" s="46">
        <v>49556.46</v>
      </c>
      <c r="D251" s="2"/>
      <c r="E251" s="2"/>
      <c r="F251" s="2"/>
      <c r="G251" s="2"/>
      <c r="H251" s="2"/>
      <c r="I251" s="46"/>
      <c r="J251" s="46"/>
      <c r="K251" s="46"/>
      <c r="L251" s="46"/>
      <c r="M251" s="46"/>
      <c r="N251" s="2">
        <f t="shared" si="4"/>
        <v>93149.82</v>
      </c>
    </row>
    <row r="252" spans="1:14" x14ac:dyDescent="0.2">
      <c r="B252" s="2"/>
      <c r="C252" s="46"/>
      <c r="D252" s="2"/>
      <c r="E252" s="2"/>
      <c r="F252" s="2"/>
      <c r="G252" s="2"/>
      <c r="I252" s="46"/>
      <c r="J252" s="46"/>
      <c r="K252" s="46"/>
      <c r="L252" s="46"/>
      <c r="M252" s="46"/>
      <c r="N252" s="2"/>
    </row>
    <row r="253" spans="1:14" x14ac:dyDescent="0.2">
      <c r="A253" s="45" t="s">
        <v>62</v>
      </c>
      <c r="B253" s="2"/>
      <c r="C253" s="46"/>
      <c r="D253" s="2"/>
      <c r="E253" s="2"/>
      <c r="F253" s="2"/>
      <c r="G253" s="2"/>
      <c r="I253" s="46"/>
      <c r="J253" s="46"/>
      <c r="K253" s="46"/>
      <c r="L253" s="46"/>
      <c r="M253" s="46"/>
      <c r="N253" s="2"/>
    </row>
    <row r="254" spans="1:14" x14ac:dyDescent="0.2">
      <c r="A254" s="18" t="s">
        <v>221</v>
      </c>
      <c r="B254" s="2">
        <v>30503.599999999999</v>
      </c>
      <c r="C254" s="46">
        <v>34676.17</v>
      </c>
      <c r="D254" s="2"/>
      <c r="E254" s="2"/>
      <c r="F254" s="2"/>
      <c r="G254" s="2"/>
      <c r="H254" s="2"/>
      <c r="I254" s="46"/>
      <c r="J254" s="46"/>
      <c r="K254" s="46"/>
      <c r="L254" s="46"/>
      <c r="M254" s="46"/>
      <c r="N254" s="2">
        <f t="shared" si="4"/>
        <v>65179.77</v>
      </c>
    </row>
    <row r="255" spans="1:14" x14ac:dyDescent="0.2">
      <c r="B255" s="2"/>
      <c r="C255" s="46"/>
      <c r="D255" s="2"/>
      <c r="E255" s="2"/>
      <c r="F255" s="2"/>
      <c r="G255" s="2"/>
      <c r="H255" s="2"/>
      <c r="I255" s="46"/>
      <c r="J255" s="46"/>
      <c r="K255" s="46"/>
      <c r="L255" s="46"/>
      <c r="M255" s="46"/>
      <c r="N255" s="2"/>
    </row>
    <row r="256" spans="1:14" x14ac:dyDescent="0.2">
      <c r="A256" s="47" t="s">
        <v>222</v>
      </c>
      <c r="B256" s="6">
        <v>308501.74</v>
      </c>
      <c r="C256" s="48">
        <v>350701.49</v>
      </c>
      <c r="D256" s="6"/>
      <c r="E256" s="6"/>
      <c r="F256" s="6"/>
      <c r="G256" s="6"/>
      <c r="H256" s="6"/>
      <c r="I256" s="48"/>
      <c r="J256" s="48"/>
      <c r="K256" s="48"/>
      <c r="L256" s="48"/>
      <c r="M256" s="48"/>
      <c r="N256" s="6">
        <f t="shared" si="4"/>
        <v>659203.23</v>
      </c>
    </row>
    <row r="257" spans="1:16" x14ac:dyDescent="0.2">
      <c r="B257" s="2"/>
      <c r="C257" s="46"/>
      <c r="D257" s="2"/>
      <c r="E257" s="2"/>
      <c r="F257" s="2"/>
      <c r="G257" s="2"/>
      <c r="I257" s="46"/>
      <c r="J257" s="46"/>
      <c r="K257" s="46"/>
      <c r="L257" s="46"/>
      <c r="M257" s="46"/>
      <c r="N257" s="2"/>
    </row>
    <row r="258" spans="1:16" x14ac:dyDescent="0.2">
      <c r="A258" s="45" t="s">
        <v>223</v>
      </c>
      <c r="B258" s="2"/>
      <c r="C258" s="46"/>
      <c r="D258" s="2"/>
      <c r="E258" s="2"/>
      <c r="F258" s="2"/>
      <c r="G258" s="2"/>
      <c r="H258" s="2"/>
      <c r="I258" s="46"/>
      <c r="J258" s="46"/>
      <c r="K258" s="46"/>
      <c r="L258" s="46"/>
      <c r="M258" s="46"/>
      <c r="N258" s="2"/>
    </row>
    <row r="259" spans="1:16" x14ac:dyDescent="0.2">
      <c r="A259" s="45" t="s">
        <v>67</v>
      </c>
      <c r="B259" s="2"/>
      <c r="C259" s="46"/>
      <c r="D259" s="2"/>
      <c r="E259" s="2"/>
      <c r="F259" s="2"/>
      <c r="G259" s="2"/>
      <c r="H259" s="2"/>
      <c r="I259" s="46"/>
      <c r="J259" s="46"/>
      <c r="K259" s="46"/>
      <c r="L259" s="46"/>
      <c r="M259" s="46"/>
      <c r="N259" s="2"/>
    </row>
    <row r="260" spans="1:16" x14ac:dyDescent="0.2">
      <c r="A260" s="18" t="s">
        <v>224</v>
      </c>
      <c r="B260" s="2">
        <v>609663.81999999995</v>
      </c>
      <c r="C260" s="46">
        <v>734540.32</v>
      </c>
      <c r="D260" s="2"/>
      <c r="E260" s="2"/>
      <c r="F260" s="2"/>
      <c r="G260" s="2"/>
      <c r="H260" s="2"/>
      <c r="I260" s="46"/>
      <c r="J260" s="46"/>
      <c r="K260" s="46"/>
      <c r="L260" s="46"/>
      <c r="M260" s="46"/>
      <c r="N260" s="2">
        <f t="shared" si="4"/>
        <v>1344204.14</v>
      </c>
    </row>
    <row r="261" spans="1:16" x14ac:dyDescent="0.2">
      <c r="B261" s="2"/>
      <c r="C261" s="46"/>
      <c r="D261" s="2"/>
      <c r="E261" s="2"/>
      <c r="F261" s="2"/>
      <c r="G261" s="2"/>
      <c r="H261" s="2"/>
      <c r="I261" s="46"/>
      <c r="J261" s="46"/>
      <c r="K261" s="46"/>
      <c r="L261" s="46"/>
      <c r="M261" s="46"/>
      <c r="N261" s="2"/>
    </row>
    <row r="262" spans="1:16" x14ac:dyDescent="0.2">
      <c r="A262" s="45" t="s">
        <v>62</v>
      </c>
      <c r="B262" s="2"/>
      <c r="C262" s="46"/>
      <c r="D262" s="2"/>
      <c r="E262" s="2"/>
      <c r="F262" s="2"/>
      <c r="G262" s="2"/>
      <c r="H262" s="6"/>
      <c r="I262" s="46"/>
      <c r="J262" s="46"/>
      <c r="K262" s="46"/>
      <c r="L262" s="46"/>
      <c r="M262" s="46"/>
      <c r="N262" s="2"/>
    </row>
    <row r="263" spans="1:16" x14ac:dyDescent="0.2">
      <c r="A263" s="18" t="s">
        <v>63</v>
      </c>
      <c r="B263" s="2">
        <v>218.18</v>
      </c>
      <c r="C263" s="46">
        <v>262.87</v>
      </c>
      <c r="D263" s="2"/>
      <c r="E263" s="2"/>
      <c r="F263" s="2"/>
      <c r="G263" s="2"/>
      <c r="H263" s="2"/>
      <c r="I263" s="46"/>
      <c r="J263" s="46"/>
      <c r="K263" s="46"/>
      <c r="L263" s="46"/>
      <c r="M263" s="46"/>
      <c r="N263" s="2">
        <f t="shared" si="4"/>
        <v>481.05</v>
      </c>
    </row>
    <row r="264" spans="1:16" x14ac:dyDescent="0.2">
      <c r="B264" s="2"/>
      <c r="C264" s="46"/>
      <c r="D264" s="2"/>
      <c r="E264" s="2"/>
      <c r="F264" s="2"/>
      <c r="G264" s="2"/>
      <c r="H264" s="2"/>
      <c r="I264" s="46"/>
      <c r="J264" s="46"/>
      <c r="K264" s="46"/>
      <c r="L264" s="46"/>
      <c r="M264" s="46"/>
      <c r="N264" s="2"/>
    </row>
    <row r="265" spans="1:16" x14ac:dyDescent="0.2">
      <c r="A265" s="47" t="s">
        <v>225</v>
      </c>
      <c r="B265" s="6">
        <v>609882</v>
      </c>
      <c r="C265" s="48">
        <v>734803.19</v>
      </c>
      <c r="D265" s="6"/>
      <c r="E265" s="6"/>
      <c r="F265" s="6"/>
      <c r="G265" s="6"/>
      <c r="H265" s="6"/>
      <c r="I265" s="48"/>
      <c r="J265" s="48"/>
      <c r="K265" s="48"/>
      <c r="L265" s="48"/>
      <c r="M265" s="48"/>
      <c r="N265" s="6">
        <f t="shared" si="4"/>
        <v>1344685.19</v>
      </c>
    </row>
    <row r="266" spans="1:16" x14ac:dyDescent="0.2">
      <c r="B266" s="2"/>
      <c r="C266" s="46"/>
      <c r="D266" s="2"/>
      <c r="E266" s="2"/>
      <c r="F266" s="2"/>
      <c r="G266" s="2"/>
      <c r="H266" s="2"/>
      <c r="I266" s="46"/>
      <c r="J266" s="46"/>
      <c r="K266" s="46"/>
      <c r="L266" s="46"/>
      <c r="M266" s="46"/>
      <c r="N266" s="2"/>
    </row>
    <row r="267" spans="1:16" x14ac:dyDescent="0.2">
      <c r="A267" s="45" t="s">
        <v>226</v>
      </c>
      <c r="B267" s="2"/>
      <c r="C267" s="46"/>
      <c r="D267" s="2"/>
      <c r="E267" s="2"/>
      <c r="F267" s="2"/>
      <c r="G267" s="2"/>
      <c r="H267" s="2"/>
      <c r="I267" s="46"/>
      <c r="J267" s="46"/>
      <c r="K267" s="46"/>
      <c r="L267" s="46"/>
      <c r="M267" s="46"/>
      <c r="N267" s="2"/>
    </row>
    <row r="268" spans="1:16" x14ac:dyDescent="0.2">
      <c r="A268" s="45" t="s">
        <v>101</v>
      </c>
      <c r="B268" s="2"/>
      <c r="C268" s="46"/>
      <c r="D268" s="2"/>
      <c r="E268" s="2"/>
      <c r="F268" s="2"/>
      <c r="G268" s="2"/>
      <c r="H268" s="2"/>
      <c r="I268" s="46"/>
      <c r="J268" s="46"/>
      <c r="K268" s="46"/>
      <c r="L268" s="46"/>
      <c r="M268" s="46"/>
      <c r="N268" s="2"/>
    </row>
    <row r="269" spans="1:16" x14ac:dyDescent="0.2">
      <c r="A269" s="18" t="s">
        <v>227</v>
      </c>
      <c r="B269" s="2">
        <v>10995.33</v>
      </c>
      <c r="C269" s="46">
        <v>10995.33</v>
      </c>
      <c r="D269" s="2"/>
      <c r="E269" s="2"/>
      <c r="F269" s="2"/>
      <c r="G269" s="2"/>
      <c r="H269" s="2"/>
      <c r="I269" s="46"/>
      <c r="J269" s="46"/>
      <c r="K269" s="46"/>
      <c r="L269" s="46"/>
      <c r="M269" s="46"/>
      <c r="N269" s="2">
        <f t="shared" si="4"/>
        <v>21990.66</v>
      </c>
      <c r="O269" s="2"/>
      <c r="P269" s="2"/>
    </row>
    <row r="270" spans="1:16" x14ac:dyDescent="0.2">
      <c r="A270" s="18" t="s">
        <v>228</v>
      </c>
      <c r="B270" s="2">
        <v>5324.45</v>
      </c>
      <c r="C270" s="46">
        <v>5324.45</v>
      </c>
      <c r="D270" s="2"/>
      <c r="E270" s="2"/>
      <c r="F270" s="2"/>
      <c r="G270" s="2"/>
      <c r="H270" s="2"/>
      <c r="I270" s="46"/>
      <c r="J270" s="46"/>
      <c r="K270" s="46"/>
      <c r="L270" s="46"/>
      <c r="M270" s="46"/>
      <c r="N270" s="2">
        <f t="shared" si="4"/>
        <v>10648.9</v>
      </c>
      <c r="P270" s="2"/>
    </row>
    <row r="271" spans="1:16" x14ac:dyDescent="0.2">
      <c r="A271" s="18" t="s">
        <v>229</v>
      </c>
      <c r="B271" s="2">
        <v>0</v>
      </c>
      <c r="C271" s="46">
        <v>0</v>
      </c>
      <c r="D271" s="2"/>
      <c r="E271" s="2"/>
      <c r="F271" s="2"/>
      <c r="G271" s="2"/>
      <c r="H271" s="2"/>
      <c r="I271" s="46"/>
      <c r="J271" s="46"/>
      <c r="K271" s="46"/>
      <c r="L271" s="46"/>
      <c r="M271" s="46"/>
      <c r="N271" s="2">
        <f t="shared" si="4"/>
        <v>0</v>
      </c>
      <c r="P271" s="2"/>
    </row>
    <row r="272" spans="1:16" x14ac:dyDescent="0.2">
      <c r="B272" s="2"/>
      <c r="C272" s="46"/>
      <c r="D272" s="2"/>
      <c r="E272" s="2"/>
      <c r="F272" s="2"/>
      <c r="G272" s="2"/>
      <c r="H272" s="2"/>
      <c r="I272" s="46"/>
      <c r="J272" s="46"/>
      <c r="K272" s="46"/>
      <c r="L272" s="46"/>
      <c r="M272" s="46"/>
      <c r="N272" s="2"/>
      <c r="P272" s="2"/>
    </row>
    <row r="273" spans="1:16" x14ac:dyDescent="0.2">
      <c r="A273" s="45" t="s">
        <v>67</v>
      </c>
      <c r="B273" s="2"/>
      <c r="C273" s="46"/>
      <c r="D273" s="2"/>
      <c r="E273" s="2"/>
      <c r="F273" s="2"/>
      <c r="G273" s="2"/>
      <c r="H273" s="2"/>
      <c r="I273" s="46"/>
      <c r="J273" s="46"/>
      <c r="K273" s="46"/>
      <c r="L273" s="46"/>
      <c r="M273" s="46"/>
      <c r="N273" s="2"/>
      <c r="P273" s="2"/>
    </row>
    <row r="274" spans="1:16" x14ac:dyDescent="0.2">
      <c r="A274" s="18" t="s">
        <v>230</v>
      </c>
      <c r="B274" s="2">
        <v>13703772.790000005</v>
      </c>
      <c r="C274" s="46">
        <v>14000598.210000005</v>
      </c>
      <c r="D274" s="2"/>
      <c r="E274" s="2"/>
      <c r="F274" s="2"/>
      <c r="G274" s="2"/>
      <c r="H274" s="2"/>
      <c r="I274" s="46"/>
      <c r="J274" s="46"/>
      <c r="K274" s="46"/>
      <c r="L274" s="46"/>
      <c r="M274" s="46"/>
      <c r="N274" s="2">
        <f t="shared" si="4"/>
        <v>27704371.000000007</v>
      </c>
      <c r="P274" s="2"/>
    </row>
    <row r="275" spans="1:16" x14ac:dyDescent="0.2">
      <c r="B275" s="2"/>
      <c r="C275" s="46"/>
      <c r="D275" s="2"/>
      <c r="E275" s="2"/>
      <c r="F275" s="2"/>
      <c r="G275" s="2"/>
      <c r="H275" s="2"/>
      <c r="I275" s="46"/>
      <c r="J275" s="46"/>
      <c r="K275" s="46"/>
      <c r="L275" s="46"/>
      <c r="M275" s="46"/>
      <c r="N275" s="2"/>
      <c r="P275" s="2"/>
    </row>
    <row r="276" spans="1:16" x14ac:dyDescent="0.2">
      <c r="A276" s="18" t="s">
        <v>231</v>
      </c>
      <c r="B276" s="2">
        <v>8310099</v>
      </c>
      <c r="C276" s="46">
        <v>8497885.2200000007</v>
      </c>
      <c r="D276" s="2"/>
      <c r="E276" s="2"/>
      <c r="F276" s="2"/>
      <c r="G276" s="2"/>
      <c r="H276" s="2"/>
      <c r="I276" s="46"/>
      <c r="J276" s="46"/>
      <c r="K276" s="46"/>
      <c r="L276" s="46"/>
      <c r="M276" s="46"/>
      <c r="N276" s="2">
        <f t="shared" si="4"/>
        <v>16807984.219999999</v>
      </c>
      <c r="P276" s="2"/>
    </row>
    <row r="277" spans="1:16" x14ac:dyDescent="0.2">
      <c r="A277" s="18" t="s">
        <v>232</v>
      </c>
      <c r="B277" s="2">
        <v>3345802.45</v>
      </c>
      <c r="C277" s="46">
        <v>3420177.74</v>
      </c>
      <c r="D277" s="2"/>
      <c r="E277" s="2"/>
      <c r="F277" s="2"/>
      <c r="G277" s="2"/>
      <c r="H277" s="2"/>
      <c r="I277" s="46"/>
      <c r="J277" s="46"/>
      <c r="K277" s="46"/>
      <c r="L277" s="46"/>
      <c r="M277" s="46"/>
      <c r="N277" s="2">
        <f t="shared" si="4"/>
        <v>6765980.1900000004</v>
      </c>
      <c r="P277" s="2"/>
    </row>
    <row r="278" spans="1:16" x14ac:dyDescent="0.2">
      <c r="B278" s="2"/>
      <c r="C278" s="46"/>
      <c r="D278" s="2"/>
      <c r="E278" s="2"/>
      <c r="F278" s="2"/>
      <c r="G278" s="2"/>
      <c r="H278" s="2"/>
      <c r="I278" s="46"/>
      <c r="J278" s="46"/>
      <c r="K278" s="46"/>
      <c r="L278" s="46"/>
      <c r="M278" s="46"/>
      <c r="N278" s="2"/>
      <c r="P278" s="2"/>
    </row>
    <row r="279" spans="1:16" x14ac:dyDescent="0.2">
      <c r="A279" s="45" t="s">
        <v>62</v>
      </c>
      <c r="B279" s="2"/>
      <c r="C279" s="46"/>
      <c r="D279" s="2"/>
      <c r="E279" s="2"/>
      <c r="F279" s="2"/>
      <c r="G279" s="2"/>
      <c r="H279" s="2"/>
      <c r="I279" s="46"/>
      <c r="J279" s="46"/>
      <c r="K279" s="46"/>
      <c r="L279" s="46"/>
      <c r="M279" s="46"/>
      <c r="N279" s="2"/>
      <c r="P279" s="2"/>
    </row>
    <row r="280" spans="1:16" x14ac:dyDescent="0.2">
      <c r="A280" s="18" t="s">
        <v>63</v>
      </c>
      <c r="B280" s="2">
        <v>24755.27</v>
      </c>
      <c r="C280" s="46">
        <v>25250.61</v>
      </c>
      <c r="D280" s="2"/>
      <c r="E280" s="2"/>
      <c r="F280" s="2"/>
      <c r="G280" s="2"/>
      <c r="H280" s="2"/>
      <c r="I280" s="46"/>
      <c r="J280" s="46"/>
      <c r="K280" s="46"/>
      <c r="L280" s="46"/>
      <c r="M280" s="46"/>
      <c r="N280" s="2">
        <f t="shared" si="4"/>
        <v>50005.880000000005</v>
      </c>
      <c r="P280" s="2"/>
    </row>
    <row r="281" spans="1:16" x14ac:dyDescent="0.2">
      <c r="A281" s="18" t="s">
        <v>233</v>
      </c>
      <c r="B281" s="2">
        <v>151912.87</v>
      </c>
      <c r="C281" s="46">
        <v>154546.01999999999</v>
      </c>
      <c r="D281" s="2"/>
      <c r="E281" s="2"/>
      <c r="F281" s="2"/>
      <c r="G281" s="2"/>
      <c r="H281" s="2"/>
      <c r="I281" s="46"/>
      <c r="J281" s="46"/>
      <c r="K281" s="46"/>
      <c r="L281" s="46"/>
      <c r="M281" s="46"/>
      <c r="N281" s="2">
        <f t="shared" ref="N281:N302" si="5">SUM(B281:M281)</f>
        <v>306458.89</v>
      </c>
      <c r="P281" s="2"/>
    </row>
    <row r="282" spans="1:16" x14ac:dyDescent="0.2">
      <c r="A282" s="18" t="s">
        <v>234</v>
      </c>
      <c r="B282" s="2">
        <v>399581.15</v>
      </c>
      <c r="C282" s="46">
        <v>406551.5</v>
      </c>
      <c r="D282" s="2"/>
      <c r="E282" s="2"/>
      <c r="F282" s="2"/>
      <c r="G282" s="2"/>
      <c r="H282" s="2"/>
      <c r="I282" s="46"/>
      <c r="J282" s="46"/>
      <c r="K282" s="46"/>
      <c r="L282" s="46"/>
      <c r="M282" s="46"/>
      <c r="N282" s="2">
        <f t="shared" si="5"/>
        <v>806132.65</v>
      </c>
      <c r="P282" s="2"/>
    </row>
    <row r="283" spans="1:16" x14ac:dyDescent="0.2">
      <c r="A283" s="18" t="s">
        <v>235</v>
      </c>
      <c r="B283" s="2">
        <v>41841.379999999997</v>
      </c>
      <c r="C283" s="46">
        <v>42666.49</v>
      </c>
      <c r="D283" s="2"/>
      <c r="E283" s="2"/>
      <c r="F283" s="2"/>
      <c r="G283" s="2"/>
      <c r="H283" s="2"/>
      <c r="I283" s="46"/>
      <c r="J283" s="46"/>
      <c r="K283" s="46"/>
      <c r="L283" s="46"/>
      <c r="M283" s="46"/>
      <c r="N283" s="2">
        <f t="shared" si="5"/>
        <v>84507.87</v>
      </c>
      <c r="P283" s="2"/>
    </row>
    <row r="284" spans="1:16" x14ac:dyDescent="0.2">
      <c r="A284" s="18" t="s">
        <v>64</v>
      </c>
      <c r="B284" s="2">
        <v>0</v>
      </c>
      <c r="C284" s="46">
        <v>0</v>
      </c>
      <c r="D284" s="2"/>
      <c r="E284" s="2"/>
      <c r="F284" s="2"/>
      <c r="G284" s="2"/>
      <c r="H284" s="6"/>
      <c r="I284" s="46"/>
      <c r="J284" s="46"/>
      <c r="K284" s="46"/>
      <c r="L284" s="46"/>
      <c r="M284" s="46"/>
      <c r="N284" s="2">
        <f t="shared" si="5"/>
        <v>0</v>
      </c>
      <c r="P284" s="2"/>
    </row>
    <row r="285" spans="1:16" x14ac:dyDescent="0.2">
      <c r="A285" s="18" t="s">
        <v>236</v>
      </c>
      <c r="B285" s="2">
        <v>988973.43</v>
      </c>
      <c r="C285" s="46">
        <v>1007635.72</v>
      </c>
      <c r="D285" s="2"/>
      <c r="E285" s="2"/>
      <c r="F285" s="2"/>
      <c r="G285" s="2"/>
      <c r="H285" s="2"/>
      <c r="I285" s="46"/>
      <c r="J285" s="46"/>
      <c r="K285" s="46"/>
      <c r="L285" s="46"/>
      <c r="M285" s="46"/>
      <c r="N285" s="2">
        <f t="shared" si="5"/>
        <v>1996609.15</v>
      </c>
      <c r="P285" s="2"/>
    </row>
    <row r="286" spans="1:16" x14ac:dyDescent="0.2">
      <c r="B286" s="2"/>
      <c r="C286" s="46"/>
      <c r="D286" s="2"/>
      <c r="E286" s="2"/>
      <c r="F286" s="2"/>
      <c r="G286" s="2"/>
      <c r="H286" s="2"/>
      <c r="I286" s="46"/>
      <c r="J286" s="46"/>
      <c r="K286" s="46"/>
      <c r="L286" s="46"/>
      <c r="M286" s="46"/>
      <c r="N286" s="2"/>
      <c r="P286" s="2"/>
    </row>
    <row r="287" spans="1:16" x14ac:dyDescent="0.2">
      <c r="A287" s="47" t="s">
        <v>237</v>
      </c>
      <c r="B287" s="6">
        <v>26983058.120000001</v>
      </c>
      <c r="C287" s="48">
        <v>27571631.289999999</v>
      </c>
      <c r="D287" s="6"/>
      <c r="E287" s="6"/>
      <c r="F287" s="6"/>
      <c r="G287" s="6"/>
      <c r="H287" s="6"/>
      <c r="I287" s="48"/>
      <c r="J287" s="48"/>
      <c r="K287" s="48"/>
      <c r="L287" s="48"/>
      <c r="M287" s="48"/>
      <c r="N287" s="6">
        <f t="shared" si="5"/>
        <v>54554689.409999996</v>
      </c>
    </row>
    <row r="288" spans="1:16" x14ac:dyDescent="0.2">
      <c r="B288" s="2"/>
      <c r="C288" s="46"/>
      <c r="D288" s="2"/>
      <c r="E288" s="2"/>
      <c r="F288" s="2"/>
      <c r="G288" s="2"/>
      <c r="H288" s="2"/>
      <c r="I288" s="46"/>
      <c r="J288" s="46"/>
      <c r="K288" s="46"/>
      <c r="L288" s="46"/>
      <c r="M288" s="46"/>
      <c r="N288" s="2"/>
    </row>
    <row r="289" spans="1:15" x14ac:dyDescent="0.2">
      <c r="A289" s="45" t="s">
        <v>238</v>
      </c>
      <c r="B289" s="2"/>
      <c r="C289" s="46"/>
      <c r="D289" s="2"/>
      <c r="E289" s="2"/>
      <c r="F289" s="2"/>
      <c r="G289" s="2"/>
      <c r="H289" s="2"/>
      <c r="I289" s="46"/>
      <c r="J289" s="46"/>
      <c r="K289" s="46"/>
      <c r="L289" s="46"/>
      <c r="M289" s="46"/>
      <c r="N289" s="2"/>
    </row>
    <row r="290" spans="1:15" x14ac:dyDescent="0.2">
      <c r="A290" s="45" t="s">
        <v>67</v>
      </c>
      <c r="B290" s="2"/>
      <c r="C290" s="46"/>
      <c r="D290" s="2"/>
      <c r="E290" s="2"/>
      <c r="F290" s="2"/>
      <c r="G290" s="2"/>
      <c r="H290" s="2"/>
      <c r="I290" s="46"/>
      <c r="J290" s="46"/>
      <c r="K290" s="46"/>
      <c r="L290" s="46"/>
      <c r="M290" s="46"/>
      <c r="N290" s="2"/>
    </row>
    <row r="291" spans="1:15" x14ac:dyDescent="0.2">
      <c r="A291" s="18" t="s">
        <v>239</v>
      </c>
      <c r="B291" s="2">
        <v>875544.43</v>
      </c>
      <c r="C291" s="46">
        <v>464171.76</v>
      </c>
      <c r="D291" s="2"/>
      <c r="E291" s="2"/>
      <c r="F291" s="2"/>
      <c r="G291" s="2"/>
      <c r="H291" s="2"/>
      <c r="I291" s="46"/>
      <c r="J291" s="46"/>
      <c r="K291" s="46"/>
      <c r="L291" s="46"/>
      <c r="M291" s="46"/>
      <c r="N291" s="2">
        <f t="shared" si="5"/>
        <v>1339716.19</v>
      </c>
      <c r="O291" s="2"/>
    </row>
    <row r="292" spans="1:15" x14ac:dyDescent="0.2">
      <c r="B292" s="2"/>
      <c r="C292" s="46"/>
      <c r="D292" s="2"/>
      <c r="E292" s="2"/>
      <c r="F292" s="2"/>
      <c r="G292" s="2"/>
      <c r="H292" s="2"/>
      <c r="I292" s="46"/>
      <c r="J292" s="46"/>
      <c r="K292" s="46"/>
      <c r="L292" s="46"/>
      <c r="M292" s="46"/>
      <c r="N292" s="2"/>
    </row>
    <row r="293" spans="1:15" x14ac:dyDescent="0.2">
      <c r="A293" s="18" t="s">
        <v>240</v>
      </c>
      <c r="B293" s="2">
        <v>368878</v>
      </c>
      <c r="C293" s="46">
        <v>194739.92</v>
      </c>
      <c r="D293" s="2"/>
      <c r="E293" s="2"/>
      <c r="F293" s="2"/>
      <c r="G293" s="2"/>
      <c r="H293" s="2"/>
      <c r="I293" s="46"/>
      <c r="J293" s="46"/>
      <c r="K293" s="46"/>
      <c r="L293" s="46"/>
      <c r="M293" s="46"/>
      <c r="N293" s="2">
        <f t="shared" si="5"/>
        <v>563617.92000000004</v>
      </c>
    </row>
    <row r="294" spans="1:15" x14ac:dyDescent="0.2">
      <c r="B294" s="2"/>
      <c r="C294" s="46"/>
      <c r="D294" s="2"/>
      <c r="E294" s="2"/>
      <c r="F294" s="2"/>
      <c r="G294" s="2"/>
      <c r="H294" s="2"/>
      <c r="I294" s="46"/>
      <c r="J294" s="46"/>
      <c r="K294" s="46"/>
      <c r="L294" s="46"/>
      <c r="M294" s="46"/>
      <c r="N294" s="2"/>
    </row>
    <row r="295" spans="1:15" x14ac:dyDescent="0.2">
      <c r="A295" s="18" t="s">
        <v>241</v>
      </c>
      <c r="B295" s="2">
        <v>5334.87</v>
      </c>
      <c r="C295" s="46">
        <v>2618.27</v>
      </c>
      <c r="D295" s="2"/>
      <c r="E295" s="2"/>
      <c r="F295" s="2"/>
      <c r="G295" s="2"/>
      <c r="H295" s="2"/>
      <c r="I295" s="46"/>
      <c r="J295" s="46"/>
      <c r="K295" s="46"/>
      <c r="L295" s="46"/>
      <c r="M295" s="46"/>
      <c r="N295" s="2">
        <f t="shared" si="5"/>
        <v>7953.1399999999994</v>
      </c>
    </row>
    <row r="296" spans="1:15" x14ac:dyDescent="0.2">
      <c r="A296" s="18" t="s">
        <v>242</v>
      </c>
      <c r="B296" s="2">
        <v>27420.06</v>
      </c>
      <c r="C296" s="46">
        <v>14461.93</v>
      </c>
      <c r="D296" s="2"/>
      <c r="E296" s="2"/>
      <c r="F296" s="2"/>
      <c r="G296" s="2"/>
      <c r="H296" s="2"/>
      <c r="I296" s="46"/>
      <c r="J296" s="46"/>
      <c r="K296" s="46"/>
      <c r="L296" s="46"/>
      <c r="M296" s="46"/>
      <c r="N296" s="2">
        <f t="shared" si="5"/>
        <v>41881.990000000005</v>
      </c>
    </row>
    <row r="297" spans="1:15" x14ac:dyDescent="0.2">
      <c r="A297" s="18" t="s">
        <v>243</v>
      </c>
      <c r="B297" s="2">
        <v>13800.92</v>
      </c>
      <c r="C297" s="46">
        <v>7134.54</v>
      </c>
      <c r="D297" s="2"/>
      <c r="E297" s="2"/>
      <c r="F297" s="2"/>
      <c r="G297" s="2"/>
      <c r="H297" s="2"/>
      <c r="I297" s="46"/>
      <c r="J297" s="46"/>
      <c r="K297" s="46"/>
      <c r="L297" s="46"/>
      <c r="M297" s="46"/>
      <c r="N297" s="2">
        <f t="shared" si="5"/>
        <v>20935.46</v>
      </c>
    </row>
    <row r="298" spans="1:15" x14ac:dyDescent="0.2">
      <c r="B298" s="2"/>
      <c r="C298" s="46"/>
      <c r="D298" s="2"/>
      <c r="E298" s="2"/>
      <c r="F298" s="2"/>
      <c r="G298" s="2"/>
      <c r="H298" s="2"/>
      <c r="I298" s="46"/>
      <c r="J298" s="46"/>
      <c r="K298" s="46"/>
      <c r="L298" s="46"/>
      <c r="M298" s="46"/>
      <c r="N298" s="2"/>
    </row>
    <row r="299" spans="1:15" x14ac:dyDescent="0.2">
      <c r="A299" s="45" t="s">
        <v>62</v>
      </c>
      <c r="B299" s="2"/>
      <c r="C299" s="46"/>
      <c r="D299" s="2"/>
      <c r="E299" s="2"/>
      <c r="F299" s="2"/>
      <c r="G299" s="2"/>
      <c r="H299" s="6"/>
      <c r="I299" s="46"/>
      <c r="J299" s="46"/>
      <c r="K299" s="46"/>
      <c r="L299" s="46"/>
      <c r="M299" s="46"/>
      <c r="N299" s="2"/>
    </row>
    <row r="300" spans="1:15" x14ac:dyDescent="0.2">
      <c r="A300" s="18" t="s">
        <v>244</v>
      </c>
      <c r="B300" s="2">
        <v>103940.87</v>
      </c>
      <c r="C300" s="46">
        <v>54877.85</v>
      </c>
      <c r="D300" s="2"/>
      <c r="E300" s="2"/>
      <c r="F300" s="2"/>
      <c r="G300" s="2"/>
      <c r="H300" s="36"/>
      <c r="I300" s="46"/>
      <c r="J300" s="46"/>
      <c r="K300" s="46"/>
      <c r="L300" s="46"/>
      <c r="M300" s="46"/>
      <c r="N300" s="2">
        <f t="shared" si="5"/>
        <v>158818.72</v>
      </c>
    </row>
    <row r="301" spans="1:15" x14ac:dyDescent="0.2">
      <c r="B301" s="2"/>
      <c r="C301" s="46"/>
      <c r="D301" s="2"/>
      <c r="E301" s="2"/>
      <c r="F301" s="2"/>
      <c r="G301" s="2"/>
      <c r="H301" s="2"/>
      <c r="I301" s="46"/>
      <c r="J301" s="46"/>
      <c r="K301" s="46"/>
      <c r="L301" s="46"/>
      <c r="M301" s="46"/>
      <c r="N301" s="2"/>
    </row>
    <row r="302" spans="1:15" x14ac:dyDescent="0.2">
      <c r="A302" s="47" t="s">
        <v>245</v>
      </c>
      <c r="B302" s="6">
        <v>1394919.1500000004</v>
      </c>
      <c r="C302" s="48">
        <v>738004.27000000014</v>
      </c>
      <c r="D302" s="6"/>
      <c r="E302" s="6"/>
      <c r="F302" s="6"/>
      <c r="G302" s="6"/>
      <c r="H302" s="6"/>
      <c r="I302" s="48"/>
      <c r="J302" s="48"/>
      <c r="K302" s="48"/>
      <c r="L302" s="48"/>
      <c r="M302" s="48"/>
      <c r="N302" s="6">
        <f t="shared" si="5"/>
        <v>2132923.4200000004</v>
      </c>
    </row>
    <row r="303" spans="1:15" x14ac:dyDescent="0.2">
      <c r="D303" s="2"/>
      <c r="E303" s="2"/>
      <c r="I303" s="18"/>
      <c r="K303" s="18"/>
      <c r="N303" s="2"/>
    </row>
    <row r="304" spans="1:15" x14ac:dyDescent="0.2">
      <c r="D304" s="2"/>
      <c r="E304" s="2"/>
      <c r="F304" s="2"/>
      <c r="N304" s="2"/>
    </row>
    <row r="305" spans="4:15" x14ac:dyDescent="0.2">
      <c r="D305" s="2"/>
      <c r="E305" s="2"/>
      <c r="F305" s="2"/>
      <c r="J305" s="2"/>
      <c r="N305" s="6"/>
      <c r="O305" s="2"/>
    </row>
    <row r="306" spans="4:15" x14ac:dyDescent="0.2">
      <c r="N306" s="2"/>
    </row>
    <row r="307" spans="4:15" ht="15" thickBot="1" x14ac:dyDescent="0.25">
      <c r="N307" s="2"/>
    </row>
    <row r="308" spans="4:15" ht="15" thickBot="1" x14ac:dyDescent="0.25">
      <c r="N308" s="51">
        <f>SUM(N5:N306)/2</f>
        <v>353057175.9000001</v>
      </c>
    </row>
    <row r="309" spans="4:15" x14ac:dyDescent="0.2">
      <c r="N309" s="2"/>
    </row>
    <row r="310" spans="4:15" x14ac:dyDescent="0.2">
      <c r="N310" s="2"/>
    </row>
    <row r="311" spans="4:15" x14ac:dyDescent="0.2">
      <c r="N311" s="2"/>
    </row>
    <row r="312" spans="4:15" x14ac:dyDescent="0.2">
      <c r="N312" s="2"/>
    </row>
  </sheetData>
  <pageMargins left="0.25" right="0" top="1" bottom="0" header="0.5" footer="0.5"/>
  <pageSetup paperSize="5" scale="83" orientation="landscape" r:id="rId1"/>
  <headerFooter alignWithMargins="0">
    <oddHeader>&amp;C&amp;"Arial,Bold"&amp;9NEVADA DEPARTMENT OF TAXATION
CONSOLIDATED TAX DISTRIBUTION
FISCAL YEAR 2022-23</oddHeader>
  </headerFooter>
  <rowBreaks count="7" manualBreakCount="7">
    <brk id="23" max="16383" man="1"/>
    <brk id="58" max="16383" man="1"/>
    <brk id="94" max="16383" man="1"/>
    <brk id="138" max="16383" man="1"/>
    <brk id="173" max="16383" man="1"/>
    <brk id="214" max="16383" man="1"/>
    <brk id="2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C290-5A0F-4FEF-9186-EB4764EDB74F}">
  <sheetPr codeName="Sheet39">
    <pageSetUpPr fitToPage="1"/>
  </sheetPr>
  <dimension ref="A1:O43"/>
  <sheetViews>
    <sheetView topLeftCell="A3" zoomScaleNormal="100" workbookViewId="0">
      <selection activeCell="C11" sqref="C11:C40"/>
    </sheetView>
  </sheetViews>
  <sheetFormatPr defaultRowHeight="12.75" x14ac:dyDescent="0.2"/>
  <cols>
    <col min="1" max="1" width="42.42578125" style="12" customWidth="1"/>
    <col min="2" max="7" width="16.140625" style="12" bestFit="1" customWidth="1"/>
    <col min="8" max="8" width="16.5703125" style="12" customWidth="1"/>
    <col min="9" max="12" width="16.140625" style="12" bestFit="1" customWidth="1"/>
    <col min="13" max="13" width="14.28515625" style="12" bestFit="1" customWidth="1"/>
    <col min="14" max="14" width="17.85546875" style="12" bestFit="1" customWidth="1"/>
    <col min="15" max="256" width="9.140625" style="12"/>
    <col min="257" max="257" width="42.42578125" style="12" customWidth="1"/>
    <col min="258" max="259" width="15" style="12" bestFit="1" customWidth="1"/>
    <col min="260" max="269" width="14" style="12" bestFit="1" customWidth="1"/>
    <col min="270" max="270" width="15" style="12" bestFit="1" customWidth="1"/>
    <col min="271" max="512" width="9.140625" style="12"/>
    <col min="513" max="513" width="42.42578125" style="12" customWidth="1"/>
    <col min="514" max="515" width="15" style="12" bestFit="1" customWidth="1"/>
    <col min="516" max="525" width="14" style="12" bestFit="1" customWidth="1"/>
    <col min="526" max="526" width="15" style="12" bestFit="1" customWidth="1"/>
    <col min="527" max="768" width="9.140625" style="12"/>
    <col min="769" max="769" width="42.42578125" style="12" customWidth="1"/>
    <col min="770" max="771" width="15" style="12" bestFit="1" customWidth="1"/>
    <col min="772" max="781" width="14" style="12" bestFit="1" customWidth="1"/>
    <col min="782" max="782" width="15" style="12" bestFit="1" customWidth="1"/>
    <col min="783" max="1024" width="9.140625" style="12"/>
    <col min="1025" max="1025" width="42.42578125" style="12" customWidth="1"/>
    <col min="1026" max="1027" width="15" style="12" bestFit="1" customWidth="1"/>
    <col min="1028" max="1037" width="14" style="12" bestFit="1" customWidth="1"/>
    <col min="1038" max="1038" width="15" style="12" bestFit="1" customWidth="1"/>
    <col min="1039" max="1280" width="9.140625" style="12"/>
    <col min="1281" max="1281" width="42.42578125" style="12" customWidth="1"/>
    <col min="1282" max="1283" width="15" style="12" bestFit="1" customWidth="1"/>
    <col min="1284" max="1293" width="14" style="12" bestFit="1" customWidth="1"/>
    <col min="1294" max="1294" width="15" style="12" bestFit="1" customWidth="1"/>
    <col min="1295" max="1536" width="9.140625" style="12"/>
    <col min="1537" max="1537" width="42.42578125" style="12" customWidth="1"/>
    <col min="1538" max="1539" width="15" style="12" bestFit="1" customWidth="1"/>
    <col min="1540" max="1549" width="14" style="12" bestFit="1" customWidth="1"/>
    <col min="1550" max="1550" width="15" style="12" bestFit="1" customWidth="1"/>
    <col min="1551" max="1792" width="9.140625" style="12"/>
    <col min="1793" max="1793" width="42.42578125" style="12" customWidth="1"/>
    <col min="1794" max="1795" width="15" style="12" bestFit="1" customWidth="1"/>
    <col min="1796" max="1805" width="14" style="12" bestFit="1" customWidth="1"/>
    <col min="1806" max="1806" width="15" style="12" bestFit="1" customWidth="1"/>
    <col min="1807" max="2048" width="9.140625" style="12"/>
    <col min="2049" max="2049" width="42.42578125" style="12" customWidth="1"/>
    <col min="2050" max="2051" width="15" style="12" bestFit="1" customWidth="1"/>
    <col min="2052" max="2061" width="14" style="12" bestFit="1" customWidth="1"/>
    <col min="2062" max="2062" width="15" style="12" bestFit="1" customWidth="1"/>
    <col min="2063" max="2304" width="9.140625" style="12"/>
    <col min="2305" max="2305" width="42.42578125" style="12" customWidth="1"/>
    <col min="2306" max="2307" width="15" style="12" bestFit="1" customWidth="1"/>
    <col min="2308" max="2317" width="14" style="12" bestFit="1" customWidth="1"/>
    <col min="2318" max="2318" width="15" style="12" bestFit="1" customWidth="1"/>
    <col min="2319" max="2560" width="9.140625" style="12"/>
    <col min="2561" max="2561" width="42.42578125" style="12" customWidth="1"/>
    <col min="2562" max="2563" width="15" style="12" bestFit="1" customWidth="1"/>
    <col min="2564" max="2573" width="14" style="12" bestFit="1" customWidth="1"/>
    <col min="2574" max="2574" width="15" style="12" bestFit="1" customWidth="1"/>
    <col min="2575" max="2816" width="9.140625" style="12"/>
    <col min="2817" max="2817" width="42.42578125" style="12" customWidth="1"/>
    <col min="2818" max="2819" width="15" style="12" bestFit="1" customWidth="1"/>
    <col min="2820" max="2829" width="14" style="12" bestFit="1" customWidth="1"/>
    <col min="2830" max="2830" width="15" style="12" bestFit="1" customWidth="1"/>
    <col min="2831" max="3072" width="9.140625" style="12"/>
    <col min="3073" max="3073" width="42.42578125" style="12" customWidth="1"/>
    <col min="3074" max="3075" width="15" style="12" bestFit="1" customWidth="1"/>
    <col min="3076" max="3085" width="14" style="12" bestFit="1" customWidth="1"/>
    <col min="3086" max="3086" width="15" style="12" bestFit="1" customWidth="1"/>
    <col min="3087" max="3328" width="9.140625" style="12"/>
    <col min="3329" max="3329" width="42.42578125" style="12" customWidth="1"/>
    <col min="3330" max="3331" width="15" style="12" bestFit="1" customWidth="1"/>
    <col min="3332" max="3341" width="14" style="12" bestFit="1" customWidth="1"/>
    <col min="3342" max="3342" width="15" style="12" bestFit="1" customWidth="1"/>
    <col min="3343" max="3584" width="9.140625" style="12"/>
    <col min="3585" max="3585" width="42.42578125" style="12" customWidth="1"/>
    <col min="3586" max="3587" width="15" style="12" bestFit="1" customWidth="1"/>
    <col min="3588" max="3597" width="14" style="12" bestFit="1" customWidth="1"/>
    <col min="3598" max="3598" width="15" style="12" bestFit="1" customWidth="1"/>
    <col min="3599" max="3840" width="9.140625" style="12"/>
    <col min="3841" max="3841" width="42.42578125" style="12" customWidth="1"/>
    <col min="3842" max="3843" width="15" style="12" bestFit="1" customWidth="1"/>
    <col min="3844" max="3853" width="14" style="12" bestFit="1" customWidth="1"/>
    <col min="3854" max="3854" width="15" style="12" bestFit="1" customWidth="1"/>
    <col min="3855" max="4096" width="9.140625" style="12"/>
    <col min="4097" max="4097" width="42.42578125" style="12" customWidth="1"/>
    <col min="4098" max="4099" width="15" style="12" bestFit="1" customWidth="1"/>
    <col min="4100" max="4109" width="14" style="12" bestFit="1" customWidth="1"/>
    <col min="4110" max="4110" width="15" style="12" bestFit="1" customWidth="1"/>
    <col min="4111" max="4352" width="9.140625" style="12"/>
    <col min="4353" max="4353" width="42.42578125" style="12" customWidth="1"/>
    <col min="4354" max="4355" width="15" style="12" bestFit="1" customWidth="1"/>
    <col min="4356" max="4365" width="14" style="12" bestFit="1" customWidth="1"/>
    <col min="4366" max="4366" width="15" style="12" bestFit="1" customWidth="1"/>
    <col min="4367" max="4608" width="9.140625" style="12"/>
    <col min="4609" max="4609" width="42.42578125" style="12" customWidth="1"/>
    <col min="4610" max="4611" width="15" style="12" bestFit="1" customWidth="1"/>
    <col min="4612" max="4621" width="14" style="12" bestFit="1" customWidth="1"/>
    <col min="4622" max="4622" width="15" style="12" bestFit="1" customWidth="1"/>
    <col min="4623" max="4864" width="9.140625" style="12"/>
    <col min="4865" max="4865" width="42.42578125" style="12" customWidth="1"/>
    <col min="4866" max="4867" width="15" style="12" bestFit="1" customWidth="1"/>
    <col min="4868" max="4877" width="14" style="12" bestFit="1" customWidth="1"/>
    <col min="4878" max="4878" width="15" style="12" bestFit="1" customWidth="1"/>
    <col min="4879" max="5120" width="9.140625" style="12"/>
    <col min="5121" max="5121" width="42.42578125" style="12" customWidth="1"/>
    <col min="5122" max="5123" width="15" style="12" bestFit="1" customWidth="1"/>
    <col min="5124" max="5133" width="14" style="12" bestFit="1" customWidth="1"/>
    <col min="5134" max="5134" width="15" style="12" bestFit="1" customWidth="1"/>
    <col min="5135" max="5376" width="9.140625" style="12"/>
    <col min="5377" max="5377" width="42.42578125" style="12" customWidth="1"/>
    <col min="5378" max="5379" width="15" style="12" bestFit="1" customWidth="1"/>
    <col min="5380" max="5389" width="14" style="12" bestFit="1" customWidth="1"/>
    <col min="5390" max="5390" width="15" style="12" bestFit="1" customWidth="1"/>
    <col min="5391" max="5632" width="9.140625" style="12"/>
    <col min="5633" max="5633" width="42.42578125" style="12" customWidth="1"/>
    <col min="5634" max="5635" width="15" style="12" bestFit="1" customWidth="1"/>
    <col min="5636" max="5645" width="14" style="12" bestFit="1" customWidth="1"/>
    <col min="5646" max="5646" width="15" style="12" bestFit="1" customWidth="1"/>
    <col min="5647" max="5888" width="9.140625" style="12"/>
    <col min="5889" max="5889" width="42.42578125" style="12" customWidth="1"/>
    <col min="5890" max="5891" width="15" style="12" bestFit="1" customWidth="1"/>
    <col min="5892" max="5901" width="14" style="12" bestFit="1" customWidth="1"/>
    <col min="5902" max="5902" width="15" style="12" bestFit="1" customWidth="1"/>
    <col min="5903" max="6144" width="9.140625" style="12"/>
    <col min="6145" max="6145" width="42.42578125" style="12" customWidth="1"/>
    <col min="6146" max="6147" width="15" style="12" bestFit="1" customWidth="1"/>
    <col min="6148" max="6157" width="14" style="12" bestFit="1" customWidth="1"/>
    <col min="6158" max="6158" width="15" style="12" bestFit="1" customWidth="1"/>
    <col min="6159" max="6400" width="9.140625" style="12"/>
    <col min="6401" max="6401" width="42.42578125" style="12" customWidth="1"/>
    <col min="6402" max="6403" width="15" style="12" bestFit="1" customWidth="1"/>
    <col min="6404" max="6413" width="14" style="12" bestFit="1" customWidth="1"/>
    <col min="6414" max="6414" width="15" style="12" bestFit="1" customWidth="1"/>
    <col min="6415" max="6656" width="9.140625" style="12"/>
    <col min="6657" max="6657" width="42.42578125" style="12" customWidth="1"/>
    <col min="6658" max="6659" width="15" style="12" bestFit="1" customWidth="1"/>
    <col min="6660" max="6669" width="14" style="12" bestFit="1" customWidth="1"/>
    <col min="6670" max="6670" width="15" style="12" bestFit="1" customWidth="1"/>
    <col min="6671" max="6912" width="9.140625" style="12"/>
    <col min="6913" max="6913" width="42.42578125" style="12" customWidth="1"/>
    <col min="6914" max="6915" width="15" style="12" bestFit="1" customWidth="1"/>
    <col min="6916" max="6925" width="14" style="12" bestFit="1" customWidth="1"/>
    <col min="6926" max="6926" width="15" style="12" bestFit="1" customWidth="1"/>
    <col min="6927" max="7168" width="9.140625" style="12"/>
    <col min="7169" max="7169" width="42.42578125" style="12" customWidth="1"/>
    <col min="7170" max="7171" width="15" style="12" bestFit="1" customWidth="1"/>
    <col min="7172" max="7181" width="14" style="12" bestFit="1" customWidth="1"/>
    <col min="7182" max="7182" width="15" style="12" bestFit="1" customWidth="1"/>
    <col min="7183" max="7424" width="9.140625" style="12"/>
    <col min="7425" max="7425" width="42.42578125" style="12" customWidth="1"/>
    <col min="7426" max="7427" width="15" style="12" bestFit="1" customWidth="1"/>
    <col min="7428" max="7437" width="14" style="12" bestFit="1" customWidth="1"/>
    <col min="7438" max="7438" width="15" style="12" bestFit="1" customWidth="1"/>
    <col min="7439" max="7680" width="9.140625" style="12"/>
    <col min="7681" max="7681" width="42.42578125" style="12" customWidth="1"/>
    <col min="7682" max="7683" width="15" style="12" bestFit="1" customWidth="1"/>
    <col min="7684" max="7693" width="14" style="12" bestFit="1" customWidth="1"/>
    <col min="7694" max="7694" width="15" style="12" bestFit="1" customWidth="1"/>
    <col min="7695" max="7936" width="9.140625" style="12"/>
    <col min="7937" max="7937" width="42.42578125" style="12" customWidth="1"/>
    <col min="7938" max="7939" width="15" style="12" bestFit="1" customWidth="1"/>
    <col min="7940" max="7949" width="14" style="12" bestFit="1" customWidth="1"/>
    <col min="7950" max="7950" width="15" style="12" bestFit="1" customWidth="1"/>
    <col min="7951" max="8192" width="9.140625" style="12"/>
    <col min="8193" max="8193" width="42.42578125" style="12" customWidth="1"/>
    <col min="8194" max="8195" width="15" style="12" bestFit="1" customWidth="1"/>
    <col min="8196" max="8205" width="14" style="12" bestFit="1" customWidth="1"/>
    <col min="8206" max="8206" width="15" style="12" bestFit="1" customWidth="1"/>
    <col min="8207" max="8448" width="9.140625" style="12"/>
    <col min="8449" max="8449" width="42.42578125" style="12" customWidth="1"/>
    <col min="8450" max="8451" width="15" style="12" bestFit="1" customWidth="1"/>
    <col min="8452" max="8461" width="14" style="12" bestFit="1" customWidth="1"/>
    <col min="8462" max="8462" width="15" style="12" bestFit="1" customWidth="1"/>
    <col min="8463" max="8704" width="9.140625" style="12"/>
    <col min="8705" max="8705" width="42.42578125" style="12" customWidth="1"/>
    <col min="8706" max="8707" width="15" style="12" bestFit="1" customWidth="1"/>
    <col min="8708" max="8717" width="14" style="12" bestFit="1" customWidth="1"/>
    <col min="8718" max="8718" width="15" style="12" bestFit="1" customWidth="1"/>
    <col min="8719" max="8960" width="9.140625" style="12"/>
    <col min="8961" max="8961" width="42.42578125" style="12" customWidth="1"/>
    <col min="8962" max="8963" width="15" style="12" bestFit="1" customWidth="1"/>
    <col min="8964" max="8973" width="14" style="12" bestFit="1" customWidth="1"/>
    <col min="8974" max="8974" width="15" style="12" bestFit="1" customWidth="1"/>
    <col min="8975" max="9216" width="9.140625" style="12"/>
    <col min="9217" max="9217" width="42.42578125" style="12" customWidth="1"/>
    <col min="9218" max="9219" width="15" style="12" bestFit="1" customWidth="1"/>
    <col min="9220" max="9229" width="14" style="12" bestFit="1" customWidth="1"/>
    <col min="9230" max="9230" width="15" style="12" bestFit="1" customWidth="1"/>
    <col min="9231" max="9472" width="9.140625" style="12"/>
    <col min="9473" max="9473" width="42.42578125" style="12" customWidth="1"/>
    <col min="9474" max="9475" width="15" style="12" bestFit="1" customWidth="1"/>
    <col min="9476" max="9485" width="14" style="12" bestFit="1" customWidth="1"/>
    <col min="9486" max="9486" width="15" style="12" bestFit="1" customWidth="1"/>
    <col min="9487" max="9728" width="9.140625" style="12"/>
    <col min="9729" max="9729" width="42.42578125" style="12" customWidth="1"/>
    <col min="9730" max="9731" width="15" style="12" bestFit="1" customWidth="1"/>
    <col min="9732" max="9741" width="14" style="12" bestFit="1" customWidth="1"/>
    <col min="9742" max="9742" width="15" style="12" bestFit="1" customWidth="1"/>
    <col min="9743" max="9984" width="9.140625" style="12"/>
    <col min="9985" max="9985" width="42.42578125" style="12" customWidth="1"/>
    <col min="9986" max="9987" width="15" style="12" bestFit="1" customWidth="1"/>
    <col min="9988" max="9997" width="14" style="12" bestFit="1" customWidth="1"/>
    <col min="9998" max="9998" width="15" style="12" bestFit="1" customWidth="1"/>
    <col min="9999" max="10240" width="9.140625" style="12"/>
    <col min="10241" max="10241" width="42.42578125" style="12" customWidth="1"/>
    <col min="10242" max="10243" width="15" style="12" bestFit="1" customWidth="1"/>
    <col min="10244" max="10253" width="14" style="12" bestFit="1" customWidth="1"/>
    <col min="10254" max="10254" width="15" style="12" bestFit="1" customWidth="1"/>
    <col min="10255" max="10496" width="9.140625" style="12"/>
    <col min="10497" max="10497" width="42.42578125" style="12" customWidth="1"/>
    <col min="10498" max="10499" width="15" style="12" bestFit="1" customWidth="1"/>
    <col min="10500" max="10509" width="14" style="12" bestFit="1" customWidth="1"/>
    <col min="10510" max="10510" width="15" style="12" bestFit="1" customWidth="1"/>
    <col min="10511" max="10752" width="9.140625" style="12"/>
    <col min="10753" max="10753" width="42.42578125" style="12" customWidth="1"/>
    <col min="10754" max="10755" width="15" style="12" bestFit="1" customWidth="1"/>
    <col min="10756" max="10765" width="14" style="12" bestFit="1" customWidth="1"/>
    <col min="10766" max="10766" width="15" style="12" bestFit="1" customWidth="1"/>
    <col min="10767" max="11008" width="9.140625" style="12"/>
    <col min="11009" max="11009" width="42.42578125" style="12" customWidth="1"/>
    <col min="11010" max="11011" width="15" style="12" bestFit="1" customWidth="1"/>
    <col min="11012" max="11021" width="14" style="12" bestFit="1" customWidth="1"/>
    <col min="11022" max="11022" width="15" style="12" bestFit="1" customWidth="1"/>
    <col min="11023" max="11264" width="9.140625" style="12"/>
    <col min="11265" max="11265" width="42.42578125" style="12" customWidth="1"/>
    <col min="11266" max="11267" width="15" style="12" bestFit="1" customWidth="1"/>
    <col min="11268" max="11277" width="14" style="12" bestFit="1" customWidth="1"/>
    <col min="11278" max="11278" width="15" style="12" bestFit="1" customWidth="1"/>
    <col min="11279" max="11520" width="9.140625" style="12"/>
    <col min="11521" max="11521" width="42.42578125" style="12" customWidth="1"/>
    <col min="11522" max="11523" width="15" style="12" bestFit="1" customWidth="1"/>
    <col min="11524" max="11533" width="14" style="12" bestFit="1" customWidth="1"/>
    <col min="11534" max="11534" width="15" style="12" bestFit="1" customWidth="1"/>
    <col min="11535" max="11776" width="9.140625" style="12"/>
    <col min="11777" max="11777" width="42.42578125" style="12" customWidth="1"/>
    <col min="11778" max="11779" width="15" style="12" bestFit="1" customWidth="1"/>
    <col min="11780" max="11789" width="14" style="12" bestFit="1" customWidth="1"/>
    <col min="11790" max="11790" width="15" style="12" bestFit="1" customWidth="1"/>
    <col min="11791" max="12032" width="9.140625" style="12"/>
    <col min="12033" max="12033" width="42.42578125" style="12" customWidth="1"/>
    <col min="12034" max="12035" width="15" style="12" bestFit="1" customWidth="1"/>
    <col min="12036" max="12045" width="14" style="12" bestFit="1" customWidth="1"/>
    <col min="12046" max="12046" width="15" style="12" bestFit="1" customWidth="1"/>
    <col min="12047" max="12288" width="9.140625" style="12"/>
    <col min="12289" max="12289" width="42.42578125" style="12" customWidth="1"/>
    <col min="12290" max="12291" width="15" style="12" bestFit="1" customWidth="1"/>
    <col min="12292" max="12301" width="14" style="12" bestFit="1" customWidth="1"/>
    <col min="12302" max="12302" width="15" style="12" bestFit="1" customWidth="1"/>
    <col min="12303" max="12544" width="9.140625" style="12"/>
    <col min="12545" max="12545" width="42.42578125" style="12" customWidth="1"/>
    <col min="12546" max="12547" width="15" style="12" bestFit="1" customWidth="1"/>
    <col min="12548" max="12557" width="14" style="12" bestFit="1" customWidth="1"/>
    <col min="12558" max="12558" width="15" style="12" bestFit="1" customWidth="1"/>
    <col min="12559" max="12800" width="9.140625" style="12"/>
    <col min="12801" max="12801" width="42.42578125" style="12" customWidth="1"/>
    <col min="12802" max="12803" width="15" style="12" bestFit="1" customWidth="1"/>
    <col min="12804" max="12813" width="14" style="12" bestFit="1" customWidth="1"/>
    <col min="12814" max="12814" width="15" style="12" bestFit="1" customWidth="1"/>
    <col min="12815" max="13056" width="9.140625" style="12"/>
    <col min="13057" max="13057" width="42.42578125" style="12" customWidth="1"/>
    <col min="13058" max="13059" width="15" style="12" bestFit="1" customWidth="1"/>
    <col min="13060" max="13069" width="14" style="12" bestFit="1" customWidth="1"/>
    <col min="13070" max="13070" width="15" style="12" bestFit="1" customWidth="1"/>
    <col min="13071" max="13312" width="9.140625" style="12"/>
    <col min="13313" max="13313" width="42.42578125" style="12" customWidth="1"/>
    <col min="13314" max="13315" width="15" style="12" bestFit="1" customWidth="1"/>
    <col min="13316" max="13325" width="14" style="12" bestFit="1" customWidth="1"/>
    <col min="13326" max="13326" width="15" style="12" bestFit="1" customWidth="1"/>
    <col min="13327" max="13568" width="9.140625" style="12"/>
    <col min="13569" max="13569" width="42.42578125" style="12" customWidth="1"/>
    <col min="13570" max="13571" width="15" style="12" bestFit="1" customWidth="1"/>
    <col min="13572" max="13581" width="14" style="12" bestFit="1" customWidth="1"/>
    <col min="13582" max="13582" width="15" style="12" bestFit="1" customWidth="1"/>
    <col min="13583" max="13824" width="9.140625" style="12"/>
    <col min="13825" max="13825" width="42.42578125" style="12" customWidth="1"/>
    <col min="13826" max="13827" width="15" style="12" bestFit="1" customWidth="1"/>
    <col min="13828" max="13837" width="14" style="12" bestFit="1" customWidth="1"/>
    <col min="13838" max="13838" width="15" style="12" bestFit="1" customWidth="1"/>
    <col min="13839" max="14080" width="9.140625" style="12"/>
    <col min="14081" max="14081" width="42.42578125" style="12" customWidth="1"/>
    <col min="14082" max="14083" width="15" style="12" bestFit="1" customWidth="1"/>
    <col min="14084" max="14093" width="14" style="12" bestFit="1" customWidth="1"/>
    <col min="14094" max="14094" width="15" style="12" bestFit="1" customWidth="1"/>
    <col min="14095" max="14336" width="9.140625" style="12"/>
    <col min="14337" max="14337" width="42.42578125" style="12" customWidth="1"/>
    <col min="14338" max="14339" width="15" style="12" bestFit="1" customWidth="1"/>
    <col min="14340" max="14349" width="14" style="12" bestFit="1" customWidth="1"/>
    <col min="14350" max="14350" width="15" style="12" bestFit="1" customWidth="1"/>
    <col min="14351" max="14592" width="9.140625" style="12"/>
    <col min="14593" max="14593" width="42.42578125" style="12" customWidth="1"/>
    <col min="14594" max="14595" width="15" style="12" bestFit="1" customWidth="1"/>
    <col min="14596" max="14605" width="14" style="12" bestFit="1" customWidth="1"/>
    <col min="14606" max="14606" width="15" style="12" bestFit="1" customWidth="1"/>
    <col min="14607" max="14848" width="9.140625" style="12"/>
    <col min="14849" max="14849" width="42.42578125" style="12" customWidth="1"/>
    <col min="14850" max="14851" width="15" style="12" bestFit="1" customWidth="1"/>
    <col min="14852" max="14861" width="14" style="12" bestFit="1" customWidth="1"/>
    <col min="14862" max="14862" width="15" style="12" bestFit="1" customWidth="1"/>
    <col min="14863" max="15104" width="9.140625" style="12"/>
    <col min="15105" max="15105" width="42.42578125" style="12" customWidth="1"/>
    <col min="15106" max="15107" width="15" style="12" bestFit="1" customWidth="1"/>
    <col min="15108" max="15117" width="14" style="12" bestFit="1" customWidth="1"/>
    <col min="15118" max="15118" width="15" style="12" bestFit="1" customWidth="1"/>
    <col min="15119" max="15360" width="9.140625" style="12"/>
    <col min="15361" max="15361" width="42.42578125" style="12" customWidth="1"/>
    <col min="15362" max="15363" width="15" style="12" bestFit="1" customWidth="1"/>
    <col min="15364" max="15373" width="14" style="12" bestFit="1" customWidth="1"/>
    <col min="15374" max="15374" width="15" style="12" bestFit="1" customWidth="1"/>
    <col min="15375" max="15616" width="9.140625" style="12"/>
    <col min="15617" max="15617" width="42.42578125" style="12" customWidth="1"/>
    <col min="15618" max="15619" width="15" style="12" bestFit="1" customWidth="1"/>
    <col min="15620" max="15629" width="14" style="12" bestFit="1" customWidth="1"/>
    <col min="15630" max="15630" width="15" style="12" bestFit="1" customWidth="1"/>
    <col min="15631" max="15872" width="9.140625" style="12"/>
    <col min="15873" max="15873" width="42.42578125" style="12" customWidth="1"/>
    <col min="15874" max="15875" width="15" style="12" bestFit="1" customWidth="1"/>
    <col min="15876" max="15885" width="14" style="12" bestFit="1" customWidth="1"/>
    <col min="15886" max="15886" width="15" style="12" bestFit="1" customWidth="1"/>
    <col min="15887" max="16128" width="9.140625" style="12"/>
    <col min="16129" max="16129" width="42.42578125" style="12" customWidth="1"/>
    <col min="16130" max="16131" width="15" style="12" bestFit="1" customWidth="1"/>
    <col min="16132" max="16141" width="14" style="12" bestFit="1" customWidth="1"/>
    <col min="16142" max="16142" width="15" style="12" bestFit="1" customWidth="1"/>
    <col min="16143" max="16384" width="9.140625" style="12"/>
  </cols>
  <sheetData>
    <row r="1" spans="1:15" s="23" customFormat="1" x14ac:dyDescent="0.2"/>
    <row r="2" spans="1:15" s="23" customFormat="1" x14ac:dyDescent="0.2"/>
    <row r="3" spans="1:15" s="23" customFormat="1" ht="18" x14ac:dyDescent="0.25">
      <c r="A3" s="57" t="s">
        <v>274</v>
      </c>
    </row>
    <row r="4" spans="1:15" s="23" customFormat="1" x14ac:dyDescent="0.2"/>
    <row r="5" spans="1:15" s="23" customFormat="1" ht="14.25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s="58" customFormat="1" ht="14.25" x14ac:dyDescent="0.2">
      <c r="A6" s="60" t="s">
        <v>60</v>
      </c>
      <c r="B6" s="60" t="s">
        <v>27</v>
      </c>
      <c r="C6" s="60" t="s">
        <v>28</v>
      </c>
      <c r="D6" s="60" t="s">
        <v>29</v>
      </c>
      <c r="E6" s="60" t="s">
        <v>30</v>
      </c>
      <c r="F6" s="60" t="s">
        <v>31</v>
      </c>
      <c r="G6" s="60" t="s">
        <v>32</v>
      </c>
      <c r="H6" s="60" t="s">
        <v>33</v>
      </c>
      <c r="I6" s="60" t="s">
        <v>34</v>
      </c>
      <c r="J6" s="60" t="s">
        <v>35</v>
      </c>
      <c r="K6" s="60" t="s">
        <v>36</v>
      </c>
      <c r="L6" s="60" t="s">
        <v>37</v>
      </c>
      <c r="M6" s="60" t="s">
        <v>38</v>
      </c>
      <c r="N6" s="60" t="s">
        <v>9</v>
      </c>
      <c r="O6" s="31"/>
    </row>
    <row r="7" spans="1:15" s="23" customFormat="1" ht="14.25" x14ac:dyDescent="0.2">
      <c r="A7" s="45" t="s">
        <v>72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s="23" customFormat="1" ht="14.25" x14ac:dyDescent="0.2">
      <c r="A8" s="18" t="s">
        <v>264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1"/>
    </row>
    <row r="9" spans="1:15" s="23" customFormat="1" ht="14.25" x14ac:dyDescent="0.2">
      <c r="A9" s="1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1"/>
    </row>
    <row r="10" spans="1:15" ht="14.25" x14ac:dyDescent="0.2">
      <c r="A10" s="45" t="s">
        <v>73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8"/>
    </row>
    <row r="11" spans="1:15" ht="14.25" x14ac:dyDescent="0.2">
      <c r="A11" s="18" t="s">
        <v>74</v>
      </c>
      <c r="B11" s="78">
        <v>862.17</v>
      </c>
      <c r="C11" s="78">
        <v>862.17</v>
      </c>
      <c r="D11" s="78"/>
      <c r="E11" s="78"/>
      <c r="F11" s="78"/>
      <c r="G11" s="78"/>
      <c r="H11" s="78"/>
      <c r="I11" s="78"/>
      <c r="J11" s="78"/>
      <c r="K11" s="78"/>
      <c r="L11" s="78"/>
      <c r="M11" s="87"/>
      <c r="N11" s="79">
        <f>SUM(B11:M11)</f>
        <v>1724.34</v>
      </c>
      <c r="O11" s="18"/>
    </row>
    <row r="12" spans="1:15" ht="14.25" x14ac:dyDescent="0.2">
      <c r="A12" s="45" t="s">
        <v>67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88"/>
      <c r="N12" s="79"/>
      <c r="O12" s="18"/>
    </row>
    <row r="13" spans="1:15" ht="14.25" x14ac:dyDescent="0.2">
      <c r="A13" s="18" t="s">
        <v>75</v>
      </c>
      <c r="B13" s="78">
        <v>45754113.249999993</v>
      </c>
      <c r="C13" s="78">
        <v>45674074.639999993</v>
      </c>
      <c r="D13" s="78"/>
      <c r="E13" s="78"/>
      <c r="F13" s="78"/>
      <c r="G13" s="78"/>
      <c r="H13" s="78"/>
      <c r="I13" s="78"/>
      <c r="J13" s="78"/>
      <c r="K13" s="78"/>
      <c r="L13" s="78"/>
      <c r="M13" s="87"/>
      <c r="N13" s="79">
        <f t="shared" ref="N13:N32" si="0">SUM(B13:M13)</f>
        <v>91428187.889999986</v>
      </c>
      <c r="O13" s="18"/>
    </row>
    <row r="14" spans="1:15" ht="15" x14ac:dyDescent="0.25">
      <c r="A14" s="1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89"/>
      <c r="N14" s="2"/>
      <c r="O14" s="18"/>
    </row>
    <row r="15" spans="1:15" ht="14.25" x14ac:dyDescent="0.2">
      <c r="A15" s="18" t="s">
        <v>76</v>
      </c>
      <c r="B15" s="78">
        <v>1173974.82</v>
      </c>
      <c r="C15" s="78">
        <v>1171921.1599999999</v>
      </c>
      <c r="D15" s="78"/>
      <c r="E15" s="78"/>
      <c r="F15" s="78"/>
      <c r="G15" s="78"/>
      <c r="H15" s="78"/>
      <c r="I15" s="78"/>
      <c r="J15" s="78"/>
      <c r="K15" s="78"/>
      <c r="L15" s="78"/>
      <c r="M15" s="87"/>
      <c r="N15" s="79">
        <f t="shared" si="0"/>
        <v>2345895.98</v>
      </c>
      <c r="O15" s="18"/>
    </row>
    <row r="16" spans="1:15" ht="14.25" x14ac:dyDescent="0.2">
      <c r="A16" s="18" t="s">
        <v>77</v>
      </c>
      <c r="B16" s="78">
        <v>13411682.689999999</v>
      </c>
      <c r="C16" s="78">
        <v>13388221.369999999</v>
      </c>
      <c r="D16" s="78"/>
      <c r="E16" s="78"/>
      <c r="F16" s="78"/>
      <c r="G16" s="78"/>
      <c r="H16" s="78"/>
      <c r="I16" s="78"/>
      <c r="J16" s="78"/>
      <c r="K16" s="78"/>
      <c r="L16" s="78"/>
      <c r="M16" s="87"/>
      <c r="N16" s="79">
        <f t="shared" si="0"/>
        <v>26799904.059999999</v>
      </c>
      <c r="O16" s="18"/>
    </row>
    <row r="17" spans="1:15" ht="14.25" x14ac:dyDescent="0.2">
      <c r="A17" s="18" t="s">
        <v>78</v>
      </c>
      <c r="B17" s="78">
        <v>34511784.380000003</v>
      </c>
      <c r="C17" s="78">
        <v>34451412.240000002</v>
      </c>
      <c r="D17" s="78"/>
      <c r="E17" s="78"/>
      <c r="F17" s="78"/>
      <c r="G17" s="78"/>
      <c r="H17" s="78"/>
      <c r="I17" s="78"/>
      <c r="J17" s="78"/>
      <c r="K17" s="78"/>
      <c r="L17" s="78"/>
      <c r="M17" s="87"/>
      <c r="N17" s="79">
        <f t="shared" si="0"/>
        <v>68963196.620000005</v>
      </c>
      <c r="O17" s="18"/>
    </row>
    <row r="18" spans="1:15" ht="14.25" x14ac:dyDescent="0.2">
      <c r="A18" s="18" t="s">
        <v>79</v>
      </c>
      <c r="B18" s="78">
        <v>1137110.3</v>
      </c>
      <c r="C18" s="78">
        <v>1135121.1299999999</v>
      </c>
      <c r="D18" s="78"/>
      <c r="E18" s="78"/>
      <c r="F18" s="78"/>
      <c r="G18" s="78"/>
      <c r="H18" s="78"/>
      <c r="I18" s="78"/>
      <c r="J18" s="78"/>
      <c r="K18" s="78"/>
      <c r="L18" s="78"/>
      <c r="M18" s="87"/>
      <c r="N18" s="79">
        <f t="shared" si="0"/>
        <v>2272231.4299999997</v>
      </c>
      <c r="O18" s="18"/>
    </row>
    <row r="19" spans="1:15" ht="14.25" x14ac:dyDescent="0.2">
      <c r="A19" s="18" t="s">
        <v>80</v>
      </c>
      <c r="B19" s="78">
        <v>6965443.8700000001</v>
      </c>
      <c r="C19" s="78">
        <v>6952821.75</v>
      </c>
      <c r="D19" s="78"/>
      <c r="E19" s="78"/>
      <c r="F19" s="78"/>
      <c r="G19" s="78"/>
      <c r="H19" s="78"/>
      <c r="I19" s="78"/>
      <c r="J19" s="78"/>
      <c r="K19" s="78"/>
      <c r="L19" s="78"/>
      <c r="M19" s="87"/>
      <c r="N19" s="79">
        <f t="shared" si="0"/>
        <v>13918265.620000001</v>
      </c>
      <c r="O19" s="18"/>
    </row>
    <row r="20" spans="1:15" ht="15" x14ac:dyDescent="0.25">
      <c r="A20" s="4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89"/>
      <c r="N20" s="2"/>
      <c r="O20" s="18"/>
    </row>
    <row r="21" spans="1:15" ht="14.25" x14ac:dyDescent="0.2">
      <c r="A21" s="18" t="s">
        <v>81</v>
      </c>
      <c r="B21" s="78">
        <v>54894.03</v>
      </c>
      <c r="C21" s="78">
        <v>54798</v>
      </c>
      <c r="D21" s="78"/>
      <c r="E21" s="78"/>
      <c r="F21" s="78"/>
      <c r="G21" s="78"/>
      <c r="H21" s="78"/>
      <c r="I21" s="78"/>
      <c r="J21" s="78"/>
      <c r="K21" s="78"/>
      <c r="L21" s="78"/>
      <c r="M21" s="87"/>
      <c r="N21" s="79">
        <f t="shared" si="0"/>
        <v>109692.03</v>
      </c>
      <c r="O21" s="18"/>
    </row>
    <row r="22" spans="1:15" ht="14.25" x14ac:dyDescent="0.2">
      <c r="A22" s="18" t="s">
        <v>82</v>
      </c>
      <c r="B22" s="78">
        <v>725600.22</v>
      </c>
      <c r="C22" s="78">
        <v>724330.92</v>
      </c>
      <c r="D22" s="78"/>
      <c r="E22" s="78"/>
      <c r="F22" s="78"/>
      <c r="G22" s="78"/>
      <c r="H22" s="78"/>
      <c r="I22" s="78"/>
      <c r="J22" s="78"/>
      <c r="K22" s="78"/>
      <c r="L22" s="78"/>
      <c r="M22" s="87"/>
      <c r="N22" s="79">
        <f t="shared" si="0"/>
        <v>1449931.1400000001</v>
      </c>
      <c r="O22" s="18"/>
    </row>
    <row r="23" spans="1:15" ht="14.25" x14ac:dyDescent="0.2">
      <c r="A23" s="18" t="s">
        <v>83</v>
      </c>
      <c r="B23" s="78">
        <v>0</v>
      </c>
      <c r="C23" s="78">
        <v>0</v>
      </c>
      <c r="D23" s="78"/>
      <c r="E23" s="78"/>
      <c r="F23" s="78"/>
      <c r="G23" s="78"/>
      <c r="H23" s="78"/>
      <c r="I23" s="78"/>
      <c r="J23" s="78"/>
      <c r="K23" s="78"/>
      <c r="L23" s="78"/>
      <c r="M23" s="87"/>
      <c r="N23" s="79">
        <f t="shared" si="0"/>
        <v>0</v>
      </c>
      <c r="O23" s="18"/>
    </row>
    <row r="24" spans="1:15" ht="14.25" x14ac:dyDescent="0.2">
      <c r="A24" s="18" t="s">
        <v>84</v>
      </c>
      <c r="B24" s="78">
        <v>901898.49</v>
      </c>
      <c r="C24" s="78">
        <v>900320.78</v>
      </c>
      <c r="D24" s="78"/>
      <c r="E24" s="78"/>
      <c r="F24" s="78"/>
      <c r="G24" s="78"/>
      <c r="H24" s="78"/>
      <c r="I24" s="78"/>
      <c r="J24" s="78"/>
      <c r="K24" s="78"/>
      <c r="L24" s="78"/>
      <c r="M24" s="87"/>
      <c r="N24" s="79">
        <f t="shared" si="0"/>
        <v>1802219.27</v>
      </c>
      <c r="O24" s="18"/>
    </row>
    <row r="25" spans="1:15" ht="14.25" x14ac:dyDescent="0.2">
      <c r="A25" s="18" t="s">
        <v>85</v>
      </c>
      <c r="B25" s="78">
        <v>85258.51</v>
      </c>
      <c r="C25" s="78">
        <v>85109.37</v>
      </c>
      <c r="D25" s="78"/>
      <c r="E25" s="78"/>
      <c r="F25" s="78"/>
      <c r="G25" s="78"/>
      <c r="H25" s="78"/>
      <c r="I25" s="78"/>
      <c r="J25" s="78"/>
      <c r="K25" s="78"/>
      <c r="L25" s="78"/>
      <c r="M25" s="87"/>
      <c r="N25" s="79">
        <f t="shared" si="0"/>
        <v>170367.88</v>
      </c>
      <c r="O25" s="18"/>
    </row>
    <row r="26" spans="1:15" ht="14.25" x14ac:dyDescent="0.2">
      <c r="A26" s="18" t="s">
        <v>86</v>
      </c>
      <c r="B26" s="78">
        <v>7981679.8099999996</v>
      </c>
      <c r="C26" s="78">
        <v>7967717.2999999998</v>
      </c>
      <c r="D26" s="78"/>
      <c r="E26" s="78"/>
      <c r="F26" s="78"/>
      <c r="G26" s="78"/>
      <c r="H26" s="78"/>
      <c r="I26" s="78"/>
      <c r="J26" s="78"/>
      <c r="K26" s="78"/>
      <c r="L26" s="78"/>
      <c r="M26" s="87"/>
      <c r="N26" s="79">
        <f t="shared" si="0"/>
        <v>15949397.109999999</v>
      </c>
      <c r="O26" s="18"/>
    </row>
    <row r="27" spans="1:15" ht="14.25" x14ac:dyDescent="0.2">
      <c r="A27" s="18" t="s">
        <v>87</v>
      </c>
      <c r="B27" s="78">
        <v>40745.19</v>
      </c>
      <c r="C27" s="78">
        <v>40673.910000000003</v>
      </c>
      <c r="D27" s="78"/>
      <c r="E27" s="78"/>
      <c r="F27" s="78"/>
      <c r="G27" s="78"/>
      <c r="H27" s="78"/>
      <c r="I27" s="78"/>
      <c r="J27" s="78"/>
      <c r="K27" s="78"/>
      <c r="L27" s="78"/>
      <c r="M27" s="87"/>
      <c r="N27" s="79">
        <f t="shared" si="0"/>
        <v>81419.100000000006</v>
      </c>
      <c r="O27" s="18"/>
    </row>
    <row r="28" spans="1:15" ht="14.25" x14ac:dyDescent="0.2">
      <c r="A28" s="18" t="s">
        <v>88</v>
      </c>
      <c r="B28" s="78">
        <v>3065834.85</v>
      </c>
      <c r="C28" s="78">
        <v>3060471.73</v>
      </c>
      <c r="D28" s="78"/>
      <c r="E28" s="78"/>
      <c r="F28" s="78"/>
      <c r="G28" s="78"/>
      <c r="H28" s="78"/>
      <c r="I28" s="78"/>
      <c r="J28" s="78"/>
      <c r="K28" s="78"/>
      <c r="L28" s="78"/>
      <c r="M28" s="87"/>
      <c r="N28" s="79">
        <f t="shared" si="0"/>
        <v>6126306.5800000001</v>
      </c>
      <c r="O28" s="18"/>
    </row>
    <row r="29" spans="1:15" ht="14.25" x14ac:dyDescent="0.2">
      <c r="A29" s="18" t="s">
        <v>89</v>
      </c>
      <c r="B29" s="78">
        <v>23548.44</v>
      </c>
      <c r="C29" s="78">
        <v>23507.25</v>
      </c>
      <c r="D29" s="78"/>
      <c r="E29" s="78"/>
      <c r="F29" s="78"/>
      <c r="G29" s="78"/>
      <c r="H29" s="78"/>
      <c r="I29" s="78"/>
      <c r="J29" s="78"/>
      <c r="K29" s="78"/>
      <c r="L29" s="78"/>
      <c r="M29" s="87"/>
      <c r="N29" s="79">
        <f t="shared" si="0"/>
        <v>47055.69</v>
      </c>
      <c r="O29" s="18"/>
    </row>
    <row r="30" spans="1:15" ht="14.25" x14ac:dyDescent="0.2">
      <c r="A30" s="18" t="s">
        <v>90</v>
      </c>
      <c r="B30" s="78">
        <v>1382184.51</v>
      </c>
      <c r="C30" s="78">
        <v>1379766.63</v>
      </c>
      <c r="D30" s="78"/>
      <c r="E30" s="78"/>
      <c r="F30" s="78"/>
      <c r="G30" s="78"/>
      <c r="H30" s="78"/>
      <c r="I30" s="78"/>
      <c r="J30" s="78"/>
      <c r="K30" s="78"/>
      <c r="L30" s="78"/>
      <c r="M30" s="87"/>
      <c r="N30" s="79">
        <f t="shared" si="0"/>
        <v>2761951.1399999997</v>
      </c>
      <c r="O30" s="18"/>
    </row>
    <row r="31" spans="1:15" ht="14.25" x14ac:dyDescent="0.2">
      <c r="A31" s="18" t="s">
        <v>91</v>
      </c>
      <c r="B31" s="78">
        <v>122923.37</v>
      </c>
      <c r="C31" s="78">
        <v>122708.34</v>
      </c>
      <c r="D31" s="78"/>
      <c r="E31" s="78"/>
      <c r="F31" s="78"/>
      <c r="G31" s="78"/>
      <c r="H31" s="78"/>
      <c r="I31" s="78"/>
      <c r="J31" s="78"/>
      <c r="K31" s="78"/>
      <c r="L31" s="78"/>
      <c r="M31" s="87"/>
      <c r="N31" s="79">
        <f t="shared" si="0"/>
        <v>245631.71</v>
      </c>
      <c r="O31" s="18"/>
    </row>
    <row r="32" spans="1:15" ht="14.25" x14ac:dyDescent="0.2">
      <c r="A32" s="18" t="s">
        <v>92</v>
      </c>
      <c r="B32" s="78">
        <v>1789091.82</v>
      </c>
      <c r="C32" s="78">
        <v>1785962.13</v>
      </c>
      <c r="D32" s="78"/>
      <c r="E32" s="78"/>
      <c r="F32" s="78"/>
      <c r="G32" s="78"/>
      <c r="H32" s="78"/>
      <c r="I32" s="78"/>
      <c r="J32" s="78"/>
      <c r="K32" s="78"/>
      <c r="L32" s="78"/>
      <c r="M32" s="87"/>
      <c r="N32" s="79">
        <f t="shared" si="0"/>
        <v>3575053.95</v>
      </c>
      <c r="O32" s="18"/>
    </row>
    <row r="33" spans="1:15" ht="15" x14ac:dyDescent="0.25">
      <c r="A33" s="5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/>
      <c r="N33" s="18"/>
      <c r="O33" s="18"/>
    </row>
    <row r="34" spans="1:15" ht="15" x14ac:dyDescent="0.25">
      <c r="A34" s="45" t="s">
        <v>62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/>
      <c r="N34" s="18"/>
      <c r="O34" s="18"/>
    </row>
    <row r="35" spans="1:15" ht="14.25" x14ac:dyDescent="0.2">
      <c r="A35" s="18" t="s">
        <v>93</v>
      </c>
      <c r="B35" s="78">
        <v>71056.240000000005</v>
      </c>
      <c r="C35" s="78">
        <v>70931.94</v>
      </c>
      <c r="D35" s="78"/>
      <c r="E35" s="78"/>
      <c r="F35" s="78"/>
      <c r="G35" s="78"/>
      <c r="H35" s="78"/>
      <c r="I35" s="78"/>
      <c r="J35" s="78"/>
      <c r="K35" s="78"/>
      <c r="L35" s="78"/>
      <c r="M35" s="87"/>
      <c r="N35" s="79">
        <f t="shared" ref="N35:N40" si="1">SUM(B35:M35)</f>
        <v>141988.18</v>
      </c>
      <c r="O35" s="18"/>
    </row>
    <row r="36" spans="1:15" ht="14.25" x14ac:dyDescent="0.2">
      <c r="A36" s="18" t="s">
        <v>94</v>
      </c>
      <c r="B36" s="78">
        <v>5910259.7300000004</v>
      </c>
      <c r="C36" s="78">
        <v>5899920.79</v>
      </c>
      <c r="D36" s="78"/>
      <c r="E36" s="78"/>
      <c r="F36" s="78"/>
      <c r="G36" s="78"/>
      <c r="H36" s="78"/>
      <c r="I36" s="78"/>
      <c r="J36" s="78"/>
      <c r="K36" s="78"/>
      <c r="L36" s="78"/>
      <c r="M36" s="87"/>
      <c r="N36" s="79">
        <f t="shared" si="1"/>
        <v>11810180.52</v>
      </c>
      <c r="O36" s="18"/>
    </row>
    <row r="37" spans="1:15" ht="14.25" x14ac:dyDescent="0.2">
      <c r="A37" s="18" t="s">
        <v>95</v>
      </c>
      <c r="B37" s="78">
        <v>275013.06</v>
      </c>
      <c r="C37" s="78">
        <v>274531.98</v>
      </c>
      <c r="D37" s="78"/>
      <c r="E37" s="78"/>
      <c r="F37" s="78"/>
      <c r="G37" s="78"/>
      <c r="H37" s="78"/>
      <c r="I37" s="78"/>
      <c r="J37" s="78"/>
      <c r="K37" s="78"/>
      <c r="L37" s="78"/>
      <c r="M37" s="87"/>
      <c r="N37" s="79">
        <f t="shared" si="1"/>
        <v>549545.04</v>
      </c>
      <c r="O37" s="18"/>
    </row>
    <row r="38" spans="1:15" ht="14.25" x14ac:dyDescent="0.2">
      <c r="A38" s="18" t="s">
        <v>96</v>
      </c>
      <c r="B38" s="78">
        <v>2430629.0499999998</v>
      </c>
      <c r="C38" s="78">
        <v>2426377.11</v>
      </c>
      <c r="D38" s="78"/>
      <c r="E38" s="78"/>
      <c r="F38" s="78"/>
      <c r="G38" s="78"/>
      <c r="H38" s="78"/>
      <c r="I38" s="78"/>
      <c r="J38" s="78"/>
      <c r="K38" s="78"/>
      <c r="L38" s="78"/>
      <c r="M38" s="87"/>
      <c r="N38" s="79">
        <f t="shared" si="1"/>
        <v>4857006.16</v>
      </c>
      <c r="O38" s="18"/>
    </row>
    <row r="39" spans="1:15" ht="14.25" x14ac:dyDescent="0.2">
      <c r="A39" s="18" t="s">
        <v>97</v>
      </c>
      <c r="B39" s="78">
        <v>89536.69</v>
      </c>
      <c r="C39" s="78">
        <v>89380.06</v>
      </c>
      <c r="D39" s="78"/>
      <c r="E39" s="78"/>
      <c r="F39" s="78"/>
      <c r="G39" s="78"/>
      <c r="H39" s="78"/>
      <c r="I39" s="78"/>
      <c r="J39" s="78"/>
      <c r="K39" s="78"/>
      <c r="L39" s="78"/>
      <c r="M39" s="87"/>
      <c r="N39" s="79">
        <f t="shared" si="1"/>
        <v>178916.75</v>
      </c>
      <c r="O39" s="18"/>
    </row>
    <row r="40" spans="1:15" ht="14.25" x14ac:dyDescent="0.2">
      <c r="A40" s="18" t="s">
        <v>98</v>
      </c>
      <c r="B40" s="78">
        <v>17333.72</v>
      </c>
      <c r="C40" s="78">
        <v>17303.400000000001</v>
      </c>
      <c r="D40" s="78"/>
      <c r="E40" s="78"/>
      <c r="F40" s="78"/>
      <c r="G40" s="78"/>
      <c r="H40" s="78"/>
      <c r="I40" s="78"/>
      <c r="J40" s="78"/>
      <c r="K40" s="78"/>
      <c r="L40" s="78"/>
      <c r="M40" s="87"/>
      <c r="N40" s="79">
        <f t="shared" si="1"/>
        <v>34637.120000000003</v>
      </c>
      <c r="O40" s="18"/>
    </row>
    <row r="41" spans="1:15" ht="14.25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ht="14.25" x14ac:dyDescent="0.2">
      <c r="A42" s="47" t="s">
        <v>99</v>
      </c>
      <c r="B42" s="79">
        <f>SUM(B11:B40)</f>
        <v>127922459.20999999</v>
      </c>
      <c r="C42" s="79">
        <f t="shared" ref="C42:M42" si="2">SUM(C11:C40)</f>
        <v>127698246.09999999</v>
      </c>
      <c r="D42" s="79">
        <f t="shared" si="2"/>
        <v>0</v>
      </c>
      <c r="E42" s="79">
        <f t="shared" si="2"/>
        <v>0</v>
      </c>
      <c r="F42" s="79">
        <f t="shared" si="2"/>
        <v>0</v>
      </c>
      <c r="G42" s="79">
        <f t="shared" si="2"/>
        <v>0</v>
      </c>
      <c r="H42" s="79">
        <f t="shared" si="2"/>
        <v>0</v>
      </c>
      <c r="I42" s="79">
        <f t="shared" si="2"/>
        <v>0</v>
      </c>
      <c r="J42" s="79">
        <f t="shared" si="2"/>
        <v>0</v>
      </c>
      <c r="K42" s="79">
        <f t="shared" si="2"/>
        <v>0</v>
      </c>
      <c r="L42" s="79">
        <f t="shared" si="2"/>
        <v>0</v>
      </c>
      <c r="M42" s="79">
        <f t="shared" si="2"/>
        <v>0</v>
      </c>
      <c r="N42" s="66">
        <f>SUM(N11:N28)</f>
        <v>231418739.05000001</v>
      </c>
      <c r="O42" s="18"/>
    </row>
    <row r="43" spans="1:15" ht="14.25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</sheetData>
  <pageMargins left="0.25" right="0.25" top="0.75" bottom="0.75" header="0.3" footer="0.3"/>
  <pageSetup paperSize="5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SUMMARY</vt:lpstr>
      <vt:lpstr>BCCRT</vt:lpstr>
      <vt:lpstr>SCCRT</vt:lpstr>
      <vt:lpstr>CIG TAX</vt:lpstr>
      <vt:lpstr>LIQ TAX</vt:lpstr>
      <vt:lpstr>RPTT</vt:lpstr>
      <vt:lpstr>Gov't Services</vt:lpstr>
      <vt:lpstr>CTX DISTRIBUTION</vt:lpstr>
      <vt:lpstr>MONTHLY CL</vt:lpstr>
      <vt:lpstr>MONTHLY LY</vt:lpstr>
      <vt:lpstr>MONTHLY WA</vt:lpstr>
      <vt:lpstr>SCCRT In State</vt:lpstr>
      <vt:lpstr>SCCRT Out of State</vt:lpstr>
      <vt:lpstr>BCCRT!Print_Area</vt:lpstr>
      <vt:lpstr>'MONTHLY CL'!Print_Area</vt:lpstr>
      <vt:lpstr>SCCRT!Print_Area</vt:lpstr>
      <vt:lpstr>'CTX DISTRIBUTION'!Print_Titles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Michael Hoffer</cp:lastModifiedBy>
  <cp:lastPrinted>2023-09-25T21:23:49Z</cp:lastPrinted>
  <dcterms:created xsi:type="dcterms:W3CDTF">2014-09-26T18:28:29Z</dcterms:created>
  <dcterms:modified xsi:type="dcterms:W3CDTF">2024-10-30T21:51:46Z</dcterms:modified>
</cp:coreProperties>
</file>