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52D92B34-F968-4833-B5F5-903D12F25EB4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 MINING" sheetId="4" r:id="rId1"/>
    <sheet name="Sheet1" sheetId="5" state="hidden" r:id="rId2"/>
    <sheet name="Sheet2" sheetId="6" state="hidden" r:id="rId3"/>
    <sheet name="Instructions" sheetId="7" r:id="rId4"/>
  </sheets>
  <definedNames>
    <definedName name="_xlnm.Print_Area" localSheetId="3">Instructions!$A$1:$J$53</definedName>
    <definedName name="_xlnm.Print_Area" localSheetId="0">'MBT RETURN - MINING'!$A$1:$AW$46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8" i="4" l="1"/>
  <c r="AG21" i="4"/>
  <c r="AG23" i="4" s="1"/>
  <c r="AP10" i="4"/>
  <c r="BN29" i="4" s="1"/>
  <c r="AN45" i="4"/>
  <c r="BX29" i="4"/>
  <c r="BS29" i="4"/>
  <c r="AG33" i="4" l="1"/>
  <c r="AG24" i="4"/>
  <c r="AG25" i="4" s="1"/>
  <c r="AG27" i="4" s="1"/>
  <c r="AG29" i="4"/>
  <c r="AG28" i="4"/>
  <c r="AG31" i="4" l="1"/>
</calcChain>
</file>

<file path=xl/sharedStrings.xml><?xml version="1.0" encoding="utf-8"?>
<sst xmlns="http://schemas.openxmlformats.org/spreadsheetml/2006/main" count="71" uniqueCount="70">
  <si>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</si>
  <si>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</si>
  <si>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</si>
  <si>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</si>
  <si>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</si>
  <si>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</si>
  <si>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</si>
  <si>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</si>
  <si>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</si>
  <si>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</si>
  <si>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</si>
  <si>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</si>
  <si>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</si>
  <si>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</si>
  <si>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</si>
  <si>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</si>
  <si>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</si>
  <si>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</si>
  <si>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</si>
  <si>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</si>
  <si>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</si>
  <si>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</si>
  <si>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</si>
  <si>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</si>
  <si>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</si>
  <si>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</si>
  <si>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</si>
  <si>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 AMOUNT PAID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</si>
  <si>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</si>
  <si>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</si>
  <si>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</si>
  <si>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</si>
  <si>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</si>
  <si>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</si>
  <si>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</si>
  <si>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</si>
  <si>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</si>
  <si>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</si>
  <si>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</si>
  <si>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</si>
  <si>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</si>
  <si>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4. </t>
    </r>
    <r>
      <rPr>
        <sz val="9"/>
        <rFont val="Arial"/>
        <family val="2"/>
      </rPr>
      <t>Offset Carried Forward from Previous Quarter</t>
    </r>
  </si>
  <si>
    <r>
      <t xml:space="preserve">5. </t>
    </r>
    <r>
      <rPr>
        <sz val="9"/>
        <rFont val="Arial"/>
        <family val="2"/>
      </rPr>
      <t>Line 3 minus Line 4</t>
    </r>
  </si>
  <si>
    <r>
      <t xml:space="preserve">7. CALCULATED TAX  </t>
    </r>
    <r>
      <rPr>
        <sz val="9"/>
        <rFont val="Arial"/>
        <family val="2"/>
      </rPr>
      <t>(2% or .02 x Line 6)</t>
    </r>
  </si>
  <si>
    <r>
      <t xml:space="preserve">12. PREVIOUS DEBITS </t>
    </r>
    <r>
      <rPr>
        <sz val="9"/>
        <rFont val="Arial"/>
        <family val="2"/>
      </rPr>
      <t>(Outstanding liabilities)</t>
    </r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</si>
  <si>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</si>
  <si>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</si>
  <si>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</si>
  <si>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</si>
  <si>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</si>
  <si>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</si>
  <si>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r>
      <t xml:space="preserve">9. NET TAX DUE </t>
    </r>
    <r>
      <rPr>
        <sz val="9"/>
        <rFont val="Arial"/>
        <family val="2"/>
      </rPr>
      <t>(Line 7 minus Line 8)</t>
    </r>
  </si>
  <si>
    <r>
      <t xml:space="preserve">10. PENALTY (10%) of Net Tax Due </t>
    </r>
    <r>
      <rPr>
        <sz val="9"/>
        <rFont val="Arial"/>
        <family val="2"/>
      </rPr>
      <t>(Line 9 x 0.10)</t>
    </r>
  </si>
  <si>
    <r>
      <t xml:space="preserve">13. TOTAL AMOUNT DUE </t>
    </r>
    <r>
      <rPr>
        <sz val="9"/>
        <rFont val="Arial"/>
        <family val="2"/>
      </rPr>
      <t>(Line 9 + Line 10 + Line 11 + Line 12)</t>
    </r>
  </si>
  <si>
    <r>
      <t xml:space="preserve">11. INTEREST (0.75%) of Net Tax Due </t>
    </r>
    <r>
      <rPr>
        <sz val="9"/>
        <rFont val="Arial"/>
        <family val="2"/>
      </rPr>
      <t>(Line 9 x 0.0075 x each month past due)</t>
    </r>
  </si>
  <si>
    <t>Use this form for the quarterly period beginning July 1, 2015</t>
  </si>
  <si>
    <t>MINING</t>
  </si>
  <si>
    <t>2a.</t>
  </si>
  <si>
    <t>2b.</t>
  </si>
  <si>
    <t>15.</t>
  </si>
  <si>
    <r>
      <t xml:space="preserve">15.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</si>
  <si>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t xml:space="preserve">1. TOTAL GROSS WAGES (INCLUDING TIPS) PAID THIS QUARTER  </t>
  </si>
  <si>
    <r>
      <t>8. CREDITS (Overpayments or other approved credits, see instructions</t>
    </r>
    <r>
      <rPr>
        <sz val="9"/>
        <rFont val="Arial"/>
        <family val="2"/>
      </rPr>
      <t>)</t>
    </r>
  </si>
  <si>
    <r>
      <t xml:space="preserve">3.  </t>
    </r>
    <r>
      <rPr>
        <sz val="9"/>
        <rFont val="Arial"/>
        <family val="2"/>
      </rPr>
      <t>Line 1 minus Line 2a and Line 2b</t>
    </r>
  </si>
  <si>
    <t>PO BOX 51107</t>
  </si>
  <si>
    <t>LOS ANGELES, CA  90051-5407</t>
  </si>
  <si>
    <t>TID NO:023-TX</t>
  </si>
  <si>
    <r>
      <t xml:space="preserve">2a. </t>
    </r>
    <r>
      <rPr>
        <sz val="9"/>
        <rFont val="Arial"/>
        <family val="2"/>
      </rPr>
      <t>ENTER DEDUCTION FOR PAID HEALTH INSURANCE/HEALTH BENEFITS PLAN</t>
    </r>
  </si>
  <si>
    <r>
      <t xml:space="preserve">2b. </t>
    </r>
    <r>
      <rPr>
        <sz val="9"/>
        <rFont val="Arial"/>
        <family val="2"/>
      </rPr>
      <t>ENTER DEDUCTION FOR QUALIFIED VETERANS WAGES</t>
    </r>
  </si>
  <si>
    <r>
      <t>6. TAXABLE WAGES</t>
    </r>
    <r>
      <rPr>
        <sz val="8"/>
        <rFont val="Arial"/>
        <family val="2"/>
      </rPr>
      <t xml:space="preserve"> (If Line 5 is greater than zero enter amount here, if less than zero enter on Line 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</si>
</sst>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8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4" fontId="3" fillId="2" borderId="0" xfId="0" applyNumberFormat="1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0" fontId="0" fillId="2" borderId="0" xfId="0" applyFill="1" applyAlignment="1">
      <alignment vertical="center"/>
    </xf>
    <xf numFmtId="0" fontId="12" fillId="2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left" vertical="center"/>
    </xf>
    <xf numFmtId="0" fontId="17" fillId="2" borderId="0" xfId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17" fillId="2" borderId="0" xfId="1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4" fontId="7" fillId="6" borderId="12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7" fillId="4" borderId="6" xfId="0" applyNumberFormat="1" applyFont="1" applyFill="1" applyBorder="1" applyAlignment="1" applyProtection="1">
      <alignment horizontal="right"/>
      <protection locked="0"/>
    </xf>
    <xf numFmtId="164" fontId="7" fillId="4" borderId="7" xfId="0" applyNumberFormat="1" applyFont="1" applyFill="1" applyBorder="1" applyAlignment="1" applyProtection="1">
      <alignment horizontal="right"/>
      <protection locked="0"/>
    </xf>
    <xf numFmtId="164" fontId="7" fillId="4" borderId="11" xfId="0" applyNumberFormat="1" applyFont="1" applyFill="1" applyBorder="1" applyAlignment="1" applyProtection="1">
      <alignment horizontal="right"/>
      <protection locked="0"/>
    </xf>
    <xf numFmtId="164" fontId="7" fillId="6" borderId="8" xfId="0" applyNumberFormat="1" applyFont="1" applyFill="1" applyBorder="1" applyAlignment="1" applyProtection="1">
      <alignment horizontal="right"/>
      <protection locked="0"/>
    </xf>
    <xf numFmtId="164" fontId="7" fillId="6" borderId="9" xfId="0" applyNumberFormat="1" applyFont="1" applyFill="1" applyBorder="1" applyAlignment="1" applyProtection="1">
      <alignment horizontal="right"/>
      <protection locked="0"/>
    </xf>
    <xf numFmtId="164" fontId="7" fillId="6" borderId="10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" fontId="9" fillId="2" borderId="0" xfId="0" applyNumberFormat="1" applyFont="1" applyFill="1" applyBorder="1" applyAlignment="1">
      <alignment horizontal="center"/>
    </xf>
    <xf numFmtId="164" fontId="0" fillId="6" borderId="4" xfId="0" applyNumberFormat="1" applyFill="1" applyBorder="1" applyAlignment="1" applyProtection="1">
      <alignment horizontal="right"/>
      <protection locked="0"/>
    </xf>
    <xf numFmtId="164" fontId="0" fillId="6" borderId="3" xfId="0" applyNumberFormat="1" applyFill="1" applyBorder="1" applyAlignment="1" applyProtection="1">
      <alignment horizontal="right"/>
      <protection locked="0"/>
    </xf>
    <xf numFmtId="164" fontId="0" fillId="6" borderId="5" xfId="0" applyNumberFormat="1" applyFill="1" applyBorder="1" applyAlignment="1" applyProtection="1">
      <alignment horizontal="right"/>
      <protection locked="0"/>
    </xf>
    <xf numFmtId="14" fontId="9" fillId="2" borderId="0" xfId="0" applyNumberFormat="1" applyFont="1" applyFill="1" applyBorder="1" applyAlignment="1">
      <alignment horizontal="center"/>
    </xf>
    <xf numFmtId="49" fontId="0" fillId="4" borderId="8" xfId="0" applyNumberForma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right"/>
      <protection locked="0"/>
    </xf>
    <xf numFmtId="164" fontId="7" fillId="4" borderId="3" xfId="0" applyNumberFormat="1" applyFont="1" applyFill="1" applyBorder="1" applyAlignment="1" applyProtection="1">
      <alignment horizontal="right"/>
      <protection locked="0"/>
    </xf>
    <xf numFmtId="164" fontId="7" fillId="4" borderId="5" xfId="0" applyNumberFormat="1" applyFont="1" applyFill="1" applyBorder="1" applyAlignment="1" applyProtection="1">
      <alignment horizontal="right"/>
      <protection locked="0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164" fontId="0" fillId="5" borderId="0" xfId="0" applyNumberForma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0" fillId="5" borderId="0" xfId="0" applyFill="1" applyBorder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left" vertical="center"/>
    </xf>
    <xf numFmtId="164" fontId="0" fillId="5" borderId="0" xfId="0" applyNumberForma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0</xdr:rowOff>
        </xdr:from>
        <xdr:to>
          <xdr:col>9</xdr:col>
          <xdr:colOff>457200</xdr:colOff>
          <xdr:row>55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47"/>
  <sheetViews>
    <sheetView showRowColHeaders="0" tabSelected="1" zoomScaleNormal="100" workbookViewId="0">
      <selection activeCell="AG26" sqref="AG26:AU26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1.285156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1.5703125" style="36" customWidth="1"/>
    <col min="49" max="80" width="2.28515625" style="1" customWidth="1"/>
    <col min="81" max="81" width="2.28515625" style="22" customWidth="1"/>
    <col min="82" max="16384" width="2.28515625" style="1"/>
  </cols>
  <sheetData>
    <row r="1" spans="1:81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</row>
    <row r="2" spans="1:81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83" t="s">
        <v>66</v>
      </c>
      <c r="AI2" s="84"/>
      <c r="AJ2" s="84"/>
      <c r="AK2" s="84"/>
      <c r="AL2" s="84"/>
      <c r="AM2" s="84"/>
      <c r="AN2" s="84"/>
      <c r="AO2" s="84"/>
      <c r="AP2" s="84"/>
      <c r="AQ2" s="77"/>
      <c r="AR2" s="77"/>
      <c r="AS2" s="77"/>
      <c r="AT2" s="77"/>
      <c r="AU2" s="78"/>
      <c r="BL2" s="4"/>
      <c r="BM2" s="4"/>
      <c r="BN2" s="4"/>
      <c r="BO2" s="4"/>
      <c r="BP2" s="4"/>
      <c r="CC2" s="34">
        <v>42277</v>
      </c>
    </row>
    <row r="3" spans="1:81" ht="18" x14ac:dyDescent="0.25">
      <c r="B3" s="5" t="s">
        <v>56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C3" s="34">
        <v>42369</v>
      </c>
    </row>
    <row r="4" spans="1:81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C4" s="34">
        <v>42460</v>
      </c>
    </row>
    <row r="5" spans="1:81" x14ac:dyDescent="0.2">
      <c r="F5" s="10"/>
      <c r="G5" s="67" t="s">
        <v>64</v>
      </c>
      <c r="H5" s="67"/>
      <c r="I5" s="67"/>
      <c r="J5" s="67"/>
      <c r="K5" s="67"/>
      <c r="L5" s="67"/>
      <c r="M5" s="63"/>
      <c r="N5" s="63"/>
      <c r="O5" s="63"/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C5" s="34">
        <v>42551</v>
      </c>
    </row>
    <row r="6" spans="1:81" x14ac:dyDescent="0.2">
      <c r="F6" s="10"/>
      <c r="G6" s="65" t="s">
        <v>65</v>
      </c>
      <c r="H6" s="64"/>
      <c r="I6" s="64"/>
      <c r="J6" s="64"/>
      <c r="K6" s="64"/>
      <c r="L6" s="64"/>
      <c r="M6" s="64"/>
      <c r="N6" s="64"/>
      <c r="O6" s="64"/>
      <c r="P6" s="66"/>
      <c r="Q6" s="66"/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C6" s="34">
        <v>42643</v>
      </c>
    </row>
    <row r="7" spans="1:81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C7" s="34">
        <v>42735</v>
      </c>
    </row>
    <row r="8" spans="1:81" ht="18.75" customHeight="1" x14ac:dyDescent="0.2">
      <c r="F8" s="23" t="s">
        <v>55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C8" s="34">
        <v>42825</v>
      </c>
    </row>
    <row r="9" spans="1:81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3"/>
      <c r="AA9" s="56"/>
      <c r="AB9" s="56"/>
      <c r="AC9" s="56"/>
      <c r="AD9" s="56"/>
      <c r="AE9" s="6"/>
      <c r="AF9" s="6"/>
      <c r="AG9" s="6"/>
      <c r="AH9" s="42" t="s">
        <v>5</v>
      </c>
      <c r="AI9" s="43"/>
      <c r="AJ9" s="43"/>
      <c r="AK9" s="43"/>
      <c r="AL9" s="43"/>
      <c r="AM9" s="43"/>
      <c r="AN9" s="43"/>
      <c r="AO9" s="43"/>
      <c r="AP9" s="79"/>
      <c r="AQ9" s="79"/>
      <c r="AR9" s="79"/>
      <c r="AS9" s="79"/>
      <c r="AT9" s="79"/>
      <c r="AU9" s="80"/>
      <c r="BL9" s="4"/>
      <c r="BM9" s="4"/>
      <c r="BN9" s="4"/>
      <c r="BO9" s="4"/>
      <c r="BP9" s="4"/>
      <c r="CC9" s="34">
        <v>42916</v>
      </c>
    </row>
    <row r="10" spans="1:81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6"/>
      <c r="AB10" s="56"/>
      <c r="AC10" s="56"/>
      <c r="AD10" s="56"/>
      <c r="AE10" s="6"/>
      <c r="AF10" s="6"/>
      <c r="AG10" s="6"/>
      <c r="AH10" s="44" t="s">
        <v>7</v>
      </c>
      <c r="AI10" s="35"/>
      <c r="AJ10" s="35"/>
      <c r="AK10" s="35"/>
      <c r="AL10" s="38"/>
      <c r="AM10" s="39"/>
      <c r="AN10" s="39"/>
      <c r="AO10" s="39"/>
      <c r="AP10" s="81" t="str">
        <f>IF(ISBLANK(AP9),"",VLOOKUP(AP9,Sheet2!$A$1:$B$55,2))</f>
        <v/>
      </c>
      <c r="AQ10" s="81"/>
      <c r="AR10" s="81"/>
      <c r="AS10" s="81"/>
      <c r="AT10" s="81"/>
      <c r="AU10" s="82"/>
      <c r="AV10" s="35"/>
      <c r="AX10" s="74"/>
      <c r="AY10" s="74"/>
      <c r="AZ10" s="74"/>
      <c r="BA10" s="74"/>
      <c r="BB10" s="74"/>
      <c r="BC10" s="74"/>
      <c r="BD10" s="74"/>
      <c r="BE10" s="74"/>
      <c r="BF10" s="74"/>
      <c r="BL10" s="4"/>
      <c r="BM10" s="4"/>
      <c r="BN10" s="4"/>
      <c r="BO10" s="4"/>
      <c r="BP10" s="4"/>
    </row>
    <row r="11" spans="1:81" ht="20.100000000000001" customHeight="1" x14ac:dyDescent="0.2">
      <c r="B11" s="17"/>
      <c r="C11" s="17"/>
      <c r="D11" s="17"/>
      <c r="E11" s="17"/>
      <c r="F11" s="17"/>
      <c r="G11" s="15" t="s">
        <v>8</v>
      </c>
      <c r="H11" s="71"/>
      <c r="I11" s="72"/>
      <c r="J11" s="72"/>
      <c r="K11" s="72"/>
      <c r="L11" s="72"/>
      <c r="M11" s="72"/>
      <c r="N11" s="72"/>
      <c r="O11" s="72"/>
      <c r="P11" s="72"/>
      <c r="Q11" s="73"/>
      <c r="R11" s="122"/>
      <c r="S11" s="77"/>
      <c r="T11" s="77"/>
      <c r="U11" s="78"/>
      <c r="V11" s="77"/>
      <c r="W11" s="77"/>
      <c r="X11" s="77"/>
      <c r="Y11" s="77"/>
      <c r="Z11" s="78"/>
      <c r="AA11" s="57"/>
      <c r="AB11" s="57"/>
      <c r="AC11" s="57"/>
      <c r="AD11" s="57"/>
      <c r="AE11" s="6"/>
      <c r="AF11" s="6"/>
      <c r="AG11" s="6"/>
      <c r="AH11" s="42" t="s">
        <v>9</v>
      </c>
      <c r="AI11" s="43"/>
      <c r="AJ11" s="43"/>
      <c r="AK11" s="43"/>
      <c r="AL11" s="45"/>
      <c r="AM11" s="45"/>
      <c r="AN11" s="45"/>
      <c r="AO11" s="45"/>
      <c r="AP11" s="79"/>
      <c r="AQ11" s="79"/>
      <c r="AR11" s="79"/>
      <c r="AS11" s="79"/>
      <c r="AT11" s="79"/>
      <c r="AU11" s="80"/>
      <c r="AV11" s="46"/>
      <c r="AX11" s="74"/>
      <c r="AY11" s="74"/>
      <c r="AZ11" s="74"/>
      <c r="BA11" s="74"/>
      <c r="BB11" s="74"/>
      <c r="BC11" s="74"/>
      <c r="BD11" s="74"/>
      <c r="BE11" s="74"/>
      <c r="BF11" s="74"/>
      <c r="BL11" s="4"/>
      <c r="BM11" s="4"/>
      <c r="BN11" s="4"/>
      <c r="BO11" s="4"/>
      <c r="BP11" s="4"/>
    </row>
    <row r="12" spans="1:81" ht="13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58"/>
      <c r="AB12" s="58"/>
      <c r="AC12" s="58"/>
      <c r="AD12" s="58"/>
      <c r="AE12" s="36"/>
      <c r="AF12" s="36"/>
      <c r="AG12" s="36"/>
      <c r="AH12" s="37" t="s">
        <v>10</v>
      </c>
      <c r="AI12" s="38"/>
      <c r="AJ12" s="38"/>
      <c r="AK12" s="38"/>
      <c r="AL12" s="38"/>
      <c r="AM12" s="38"/>
      <c r="AN12" s="38"/>
      <c r="AO12" s="38"/>
      <c r="AP12" s="39"/>
      <c r="AQ12" s="39"/>
      <c r="AR12" s="39"/>
      <c r="AS12" s="39"/>
      <c r="AT12" s="39"/>
      <c r="AU12" s="39"/>
      <c r="AV12" s="46"/>
      <c r="BL12" s="4"/>
      <c r="BM12" s="4"/>
      <c r="BN12" s="4"/>
      <c r="BO12" s="4"/>
      <c r="BP12" s="4"/>
    </row>
    <row r="13" spans="1:81" ht="11.25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55"/>
      <c r="AB13" s="55"/>
      <c r="AC13" s="55"/>
      <c r="AD13" s="55"/>
      <c r="AE13" s="36"/>
      <c r="AF13" s="36"/>
      <c r="AG13" s="36"/>
      <c r="AH13" s="40" t="s">
        <v>11</v>
      </c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81" ht="9" customHeight="1" x14ac:dyDescent="0.2">
      <c r="A14" s="69"/>
      <c r="B14" s="69"/>
      <c r="C14" s="69"/>
      <c r="D14" s="69"/>
      <c r="E14" s="69"/>
      <c r="F14" s="69"/>
      <c r="G14" s="69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5"/>
      <c r="AB14" s="55"/>
      <c r="AC14" s="55"/>
      <c r="AD14" s="55"/>
      <c r="AE14" s="36"/>
      <c r="AF14" s="36"/>
      <c r="AG14" s="36"/>
      <c r="AH14" s="41" t="s">
        <v>12</v>
      </c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81" ht="9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41" t="s">
        <v>13</v>
      </c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81" ht="9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41" t="s">
        <v>14</v>
      </c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82" ht="9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Y17" s="75"/>
      <c r="AZ17" s="75"/>
      <c r="BA17" s="75"/>
      <c r="BB17" s="75"/>
      <c r="BC17" s="76"/>
      <c r="BD17" s="76"/>
      <c r="BE17" s="76"/>
      <c r="BF17" s="76"/>
      <c r="BG17" s="18"/>
    </row>
    <row r="18" spans="1:82" ht="21.75" customHeight="1" x14ac:dyDescent="0.2">
      <c r="A18" s="129" t="s">
        <v>61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0"/>
      <c r="AD18" s="130"/>
      <c r="AE18" s="36"/>
      <c r="AF18" s="19" t="s">
        <v>15</v>
      </c>
      <c r="AG18" s="123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5"/>
      <c r="AY18" s="85"/>
      <c r="AZ18" s="85"/>
      <c r="BA18" s="85"/>
      <c r="BB18" s="85"/>
      <c r="BC18" s="86"/>
      <c r="BD18" s="86"/>
      <c r="BE18" s="86"/>
      <c r="BF18" s="86"/>
      <c r="BG18" s="20"/>
    </row>
    <row r="19" spans="1:82" ht="21.75" customHeight="1" x14ac:dyDescent="0.2">
      <c r="A19" s="131" t="s">
        <v>67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36"/>
      <c r="AF19" s="59" t="s">
        <v>57</v>
      </c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Y19" s="117"/>
      <c r="AZ19" s="117"/>
      <c r="BA19" s="117"/>
      <c r="BB19" s="117"/>
      <c r="BC19" s="121"/>
      <c r="BD19" s="121"/>
      <c r="BE19" s="121"/>
      <c r="BF19" s="121"/>
    </row>
    <row r="20" spans="1:82" ht="21.75" customHeight="1" x14ac:dyDescent="0.2">
      <c r="A20" s="132" t="s">
        <v>68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33"/>
      <c r="Y20" s="133"/>
      <c r="Z20" s="133"/>
      <c r="AA20" s="133"/>
      <c r="AB20" s="133"/>
      <c r="AC20" s="133"/>
      <c r="AD20" s="133"/>
      <c r="AE20" s="36"/>
      <c r="AF20" s="59" t="s">
        <v>58</v>
      </c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</row>
    <row r="21" spans="1:82" ht="21.75" customHeight="1" x14ac:dyDescent="0.2">
      <c r="A21" s="132" t="s">
        <v>63</v>
      </c>
      <c r="B21" s="134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35"/>
      <c r="Y21" s="135"/>
      <c r="Z21" s="135"/>
      <c r="AA21" s="135"/>
      <c r="AB21" s="135"/>
      <c r="AC21" s="135"/>
      <c r="AD21" s="135"/>
      <c r="AE21" s="36"/>
      <c r="AF21" s="19" t="s">
        <v>16</v>
      </c>
      <c r="AG21" s="126">
        <f>AG18-AG19-AG20</f>
        <v>0</v>
      </c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8"/>
    </row>
    <row r="22" spans="1:82" ht="21.75" customHeight="1" x14ac:dyDescent="0.2">
      <c r="A22" s="62" t="s">
        <v>41</v>
      </c>
      <c r="B22" s="134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30"/>
      <c r="Y22" s="130"/>
      <c r="Z22" s="130"/>
      <c r="AA22" s="130"/>
      <c r="AB22" s="130"/>
      <c r="AC22" s="130"/>
      <c r="AD22" s="130"/>
      <c r="AE22" s="36"/>
      <c r="AF22" s="19" t="s">
        <v>17</v>
      </c>
      <c r="AG22" s="111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3"/>
    </row>
    <row r="23" spans="1:82" ht="21.75" customHeight="1" x14ac:dyDescent="0.2">
      <c r="A23" s="62" t="s">
        <v>42</v>
      </c>
      <c r="B23" s="13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30"/>
      <c r="Y23" s="130"/>
      <c r="Z23" s="130"/>
      <c r="AA23" s="130"/>
      <c r="AB23" s="130"/>
      <c r="AC23" s="130"/>
      <c r="AD23" s="130"/>
      <c r="AE23" s="36"/>
      <c r="AF23" s="19" t="s">
        <v>18</v>
      </c>
      <c r="AG23" s="105">
        <f>AG21-AG22</f>
        <v>0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7"/>
    </row>
    <row r="24" spans="1:82" ht="21.75" customHeight="1" x14ac:dyDescent="0.2">
      <c r="A24" s="129" t="s">
        <v>69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F24" s="19" t="s">
        <v>19</v>
      </c>
      <c r="AG24" s="105">
        <f>IF(AG23&gt;=0,AG23,0)</f>
        <v>0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7"/>
    </row>
    <row r="25" spans="1:82" ht="21.75" customHeight="1" x14ac:dyDescent="0.2">
      <c r="A25" s="62" t="s">
        <v>43</v>
      </c>
      <c r="B25" s="62"/>
      <c r="C25" s="62"/>
      <c r="D25" s="62"/>
      <c r="E25" s="62"/>
      <c r="F25" s="62"/>
      <c r="G25" s="62"/>
      <c r="H25" s="62"/>
      <c r="I25" s="62"/>
      <c r="J25" s="136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F25" s="19" t="s">
        <v>20</v>
      </c>
      <c r="AG25" s="105">
        <f>ROUND(0.02*AG24,2)</f>
        <v>0</v>
      </c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7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6"/>
      <c r="BO25" s="6"/>
    </row>
    <row r="26" spans="1:82" ht="21.75" customHeight="1" x14ac:dyDescent="0.2">
      <c r="A26" s="132" t="s">
        <v>62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37"/>
      <c r="Y26" s="137"/>
      <c r="Z26" s="137"/>
      <c r="AA26" s="137"/>
      <c r="AB26" s="137"/>
      <c r="AC26" s="137"/>
      <c r="AD26" s="137"/>
      <c r="AF26" s="19" t="s">
        <v>21</v>
      </c>
      <c r="AG26" s="118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20"/>
    </row>
    <row r="27" spans="1:82" ht="21.75" customHeight="1" x14ac:dyDescent="0.2">
      <c r="A27" s="132" t="s">
        <v>51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3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F27" s="19" t="s">
        <v>22</v>
      </c>
      <c r="AG27" s="102">
        <f>AG25-AG26</f>
        <v>0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4"/>
      <c r="AY27" s="101"/>
      <c r="AZ27" s="101"/>
      <c r="BA27" s="101"/>
      <c r="BB27" s="101"/>
      <c r="BC27" s="101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D27" s="6"/>
    </row>
    <row r="28" spans="1:82" ht="21.75" customHeight="1" x14ac:dyDescent="0.2">
      <c r="A28" s="132" t="s">
        <v>52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F28" s="19" t="s">
        <v>23</v>
      </c>
      <c r="AG28" s="102">
        <f>IF(BN28+BN29&lt;15,0,BN28+0)</f>
        <v>0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4"/>
      <c r="BM28" s="6"/>
      <c r="BN28" s="54">
        <f>IF(ISBLANK($AP$9),0,(PRODUCT($AG$27,VLOOKUP($AP$9,Sheet1!$A$1:$G$50,IF($AP$11&lt;=$AP$10,2,IF($AP$11&lt;=$AP$10+10,3,IF($AP$11&lt;=$AP$10+15,4,IF($AP$11&lt;=$AP$10+20,5,IF($AP$11&lt;=$AP$10+30,6,7)))))))))</f>
        <v>0</v>
      </c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D28" s="6"/>
    </row>
    <row r="29" spans="1:82" ht="21.75" customHeight="1" x14ac:dyDescent="0.2">
      <c r="A29" s="132" t="s">
        <v>54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F29" s="19" t="s">
        <v>24</v>
      </c>
      <c r="AG29" s="102">
        <f>IF(BN28+BN29&lt;15,0,BN29)</f>
        <v>0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4"/>
      <c r="BM29" s="6"/>
      <c r="BN29" s="54">
        <f>IF($AP$11&lt;=$AP$10,0,ROUND($AG$27*0.0075,2)*((MONTH($AP$11)-MONTH($AP$9+1))+(YEAR($AP$11)-YEAR($AP$10))*12))</f>
        <v>0</v>
      </c>
      <c r="BO29" s="54"/>
      <c r="BR29" s="54"/>
      <c r="BS29" s="54">
        <f>((MONTH(O38)-MONTH(U10))+(YEAR(O38)-YEAR(U10))*12)</f>
        <v>0</v>
      </c>
      <c r="BT29" s="54"/>
      <c r="BU29" s="54"/>
      <c r="BV29" s="54"/>
      <c r="BW29" s="54"/>
      <c r="BX29" s="54">
        <f>((MONTH(T38)-MONTH(Z10))+(YEAR(T38)-YEAR(Z10))*12)</f>
        <v>0</v>
      </c>
      <c r="BY29" s="54"/>
      <c r="BZ29" s="54"/>
      <c r="CA29" s="54"/>
      <c r="CB29" s="54"/>
      <c r="CD29" s="6"/>
    </row>
    <row r="30" spans="1:82" ht="21.75" customHeight="1" x14ac:dyDescent="0.2">
      <c r="A30" s="62" t="s">
        <v>44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F30" s="19" t="s">
        <v>25</v>
      </c>
      <c r="AG30" s="123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5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D30" s="6"/>
    </row>
    <row r="31" spans="1:82" ht="21.75" customHeight="1" x14ac:dyDescent="0.2">
      <c r="A31" s="132" t="s">
        <v>53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F31" s="19" t="s">
        <v>26</v>
      </c>
      <c r="AG31" s="105">
        <f>AG27+AG28+AG29+AG30</f>
        <v>0</v>
      </c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62" t="s">
        <v>27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F32" s="19" t="s">
        <v>28</v>
      </c>
      <c r="AG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10"/>
    </row>
    <row r="33" spans="1:81" ht="21.75" customHeight="1" x14ac:dyDescent="0.2">
      <c r="A33" s="129" t="s">
        <v>60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60"/>
      <c r="AF33" s="61" t="s">
        <v>59</v>
      </c>
      <c r="AG33" s="114">
        <f>IF(AG23&lt;0,-AG23,0)</f>
        <v>0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6"/>
    </row>
    <row r="34" spans="1:81" ht="9.75" customHeight="1" x14ac:dyDescent="0.2">
      <c r="A34" s="9"/>
      <c r="AC34" s="6"/>
      <c r="AD34" s="6"/>
      <c r="AE34" s="6"/>
      <c r="AF34" s="6"/>
      <c r="AN34" s="36"/>
      <c r="AO34" s="36"/>
      <c r="AP34" s="36"/>
      <c r="AQ34" s="36"/>
      <c r="AR34" s="36"/>
      <c r="AS34" s="36"/>
      <c r="AT34" s="36"/>
      <c r="AU34" s="36"/>
    </row>
    <row r="35" spans="1:81" ht="11.25" customHeight="1" x14ac:dyDescent="0.2">
      <c r="AN35" s="36"/>
      <c r="AO35" s="36"/>
      <c r="AP35" s="36"/>
      <c r="AQ35" s="36"/>
      <c r="AR35" s="36"/>
      <c r="AS35" s="36"/>
      <c r="AT35" s="36"/>
      <c r="AU35" s="36"/>
    </row>
    <row r="36" spans="1:81" s="24" customFormat="1" x14ac:dyDescent="0.2">
      <c r="A36" s="23" t="s">
        <v>29</v>
      </c>
      <c r="AN36" s="47"/>
      <c r="AO36" s="47"/>
      <c r="AP36" s="47"/>
      <c r="AQ36" s="47"/>
      <c r="AR36" s="47"/>
      <c r="AS36" s="47"/>
      <c r="AT36" s="47"/>
      <c r="AU36" s="47"/>
      <c r="AV36" s="47"/>
      <c r="CC36" s="22"/>
    </row>
    <row r="37" spans="1:81" ht="10.5" customHeight="1" x14ac:dyDescent="0.2">
      <c r="A37" s="25" t="s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5" t="s">
        <v>31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25" t="s">
        <v>32</v>
      </c>
      <c r="AG37" s="16"/>
      <c r="AH37" s="16"/>
      <c r="AI37" s="16"/>
      <c r="AJ37" s="16"/>
      <c r="AK37" s="16"/>
      <c r="AL37" s="26"/>
      <c r="AN37" s="48" t="s">
        <v>33</v>
      </c>
      <c r="AO37" s="49"/>
      <c r="AP37" s="49"/>
      <c r="AQ37" s="49"/>
      <c r="AR37" s="49"/>
      <c r="AS37" s="49"/>
      <c r="AT37" s="49"/>
      <c r="AU37" s="49"/>
    </row>
    <row r="38" spans="1:81" ht="10.5" customHeight="1" x14ac:dyDescent="0.2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1"/>
      <c r="AF38" s="95"/>
      <c r="AG38" s="96"/>
      <c r="AH38" s="96"/>
      <c r="AI38" s="96"/>
      <c r="AJ38" s="96"/>
      <c r="AK38" s="96"/>
      <c r="AL38" s="97"/>
      <c r="AN38" s="48" t="s">
        <v>34</v>
      </c>
      <c r="AO38" s="49"/>
      <c r="AP38" s="49"/>
      <c r="AQ38" s="49"/>
      <c r="AR38" s="49"/>
      <c r="AS38" s="49"/>
      <c r="AT38" s="49"/>
      <c r="AU38" s="49"/>
    </row>
    <row r="39" spans="1:81" ht="10.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92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4"/>
      <c r="AF39" s="98"/>
      <c r="AG39" s="99"/>
      <c r="AH39" s="99"/>
      <c r="AI39" s="99"/>
      <c r="AJ39" s="99"/>
      <c r="AK39" s="99"/>
      <c r="AL39" s="100"/>
      <c r="AN39" s="48" t="s">
        <v>35</v>
      </c>
      <c r="AO39" s="49"/>
      <c r="AP39" s="49"/>
      <c r="AQ39" s="49"/>
      <c r="AR39" s="49"/>
      <c r="AS39" s="49"/>
      <c r="AT39" s="49"/>
      <c r="AU39" s="49"/>
    </row>
    <row r="40" spans="1:81" s="36" customFormat="1" ht="10.5" customHeight="1" x14ac:dyDescent="0.2">
      <c r="A40" s="52" t="s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 t="s">
        <v>37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53"/>
      <c r="AN40" s="48" t="s">
        <v>38</v>
      </c>
      <c r="AO40" s="49"/>
      <c r="AP40" s="49"/>
      <c r="AQ40" s="49"/>
      <c r="AR40" s="49"/>
      <c r="AS40" s="49"/>
      <c r="AT40" s="49"/>
      <c r="AU40" s="49"/>
      <c r="CC40" s="22"/>
    </row>
    <row r="41" spans="1:81" ht="10.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  <c r="AN41" s="48" t="s">
        <v>39</v>
      </c>
      <c r="AO41" s="49"/>
      <c r="AP41" s="49"/>
      <c r="AQ41" s="49"/>
      <c r="AR41" s="49"/>
      <c r="AS41" s="49"/>
      <c r="AT41" s="49"/>
      <c r="AU41" s="49"/>
    </row>
    <row r="42" spans="1:81" ht="10.5" customHeight="1" x14ac:dyDescent="0.2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4"/>
      <c r="AN42" s="48" t="s">
        <v>45</v>
      </c>
      <c r="AO42" s="49"/>
      <c r="AP42" s="49"/>
      <c r="AQ42" s="49"/>
      <c r="AR42" s="49"/>
      <c r="AS42" s="49"/>
      <c r="AT42" s="49"/>
      <c r="AU42" s="49"/>
    </row>
    <row r="43" spans="1:81" ht="9" customHeight="1" x14ac:dyDescent="0.2">
      <c r="AN43" s="50" t="s">
        <v>40</v>
      </c>
      <c r="AO43" s="49"/>
      <c r="AP43" s="49"/>
      <c r="AQ43" s="49"/>
      <c r="AR43" s="49"/>
      <c r="AS43" s="49"/>
      <c r="AT43" s="49"/>
      <c r="AU43" s="49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1:81" ht="9" customHeight="1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N44" s="36"/>
      <c r="AO44" s="36"/>
      <c r="AP44" s="36"/>
      <c r="AQ44" s="36"/>
      <c r="AR44" s="36"/>
      <c r="AS44" s="36"/>
      <c r="AT44" s="36"/>
      <c r="AU44" s="36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29"/>
      <c r="AN45" s="51" t="str">
        <f>MONTH(AP9)&amp;DAY(AP9)&amp;YEAR(AP9)</f>
        <v>101900</v>
      </c>
      <c r="AO45" s="36"/>
      <c r="AP45" s="36"/>
      <c r="AQ45" s="36"/>
      <c r="AR45" s="36"/>
      <c r="AS45" s="36"/>
      <c r="AT45" s="36"/>
      <c r="AU45" s="36"/>
    </row>
    <row r="46" spans="1:81" ht="9" customHeight="1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N46" s="36"/>
      <c r="AO46" s="36"/>
      <c r="AP46" s="36"/>
      <c r="AQ46" s="36"/>
      <c r="AR46" s="36"/>
      <c r="AS46" s="36"/>
      <c r="AT46" s="36"/>
      <c r="AU46" s="36"/>
    </row>
    <row r="47" spans="1:81" ht="8.1" customHeight="1" x14ac:dyDescent="0.2"/>
  </sheetData>
  <sheetProtection sheet="1" selectLockedCells="1"/>
  <mergeCells count="48">
    <mergeCell ref="A24:AD24"/>
    <mergeCell ref="A33:AD33"/>
    <mergeCell ref="AG30:AU30"/>
    <mergeCell ref="AG28:AU28"/>
    <mergeCell ref="AG29:AU29"/>
    <mergeCell ref="AG21:AU21"/>
    <mergeCell ref="AG18:AU18"/>
    <mergeCell ref="AY27:BC27"/>
    <mergeCell ref="AG27:AU27"/>
    <mergeCell ref="X20:AD20"/>
    <mergeCell ref="AG31:AU31"/>
    <mergeCell ref="AG32:AU32"/>
    <mergeCell ref="AG22:AU22"/>
    <mergeCell ref="AG23:AU23"/>
    <mergeCell ref="AG24:AU24"/>
    <mergeCell ref="AG25:AU25"/>
    <mergeCell ref="AG33:AU33"/>
    <mergeCell ref="AY19:BB19"/>
    <mergeCell ref="AG26:AU26"/>
    <mergeCell ref="BC19:BF19"/>
    <mergeCell ref="A44:AL46"/>
    <mergeCell ref="S38:AE39"/>
    <mergeCell ref="AF38:AL39"/>
    <mergeCell ref="A41:R42"/>
    <mergeCell ref="S41:AL42"/>
    <mergeCell ref="AY18:BB18"/>
    <mergeCell ref="BC18:BF18"/>
    <mergeCell ref="AG19:AU19"/>
    <mergeCell ref="AG20:AU20"/>
    <mergeCell ref="A18:AA18"/>
    <mergeCell ref="A19:AD19"/>
    <mergeCell ref="AX11:BF11"/>
    <mergeCell ref="AY17:BB17"/>
    <mergeCell ref="BC17:BF17"/>
    <mergeCell ref="AQ2:AU2"/>
    <mergeCell ref="AP9:AU9"/>
    <mergeCell ref="AP10:AU10"/>
    <mergeCell ref="AX10:BF10"/>
    <mergeCell ref="AP11:AU11"/>
    <mergeCell ref="AH2:AP2"/>
    <mergeCell ref="G5:L5"/>
    <mergeCell ref="A13:H14"/>
    <mergeCell ref="I13:Z14"/>
    <mergeCell ref="H9:Z9"/>
    <mergeCell ref="H10:Z10"/>
    <mergeCell ref="H11:Q11"/>
    <mergeCell ref="R11:U11"/>
    <mergeCell ref="V11:Z11"/>
  </mergeCells>
  <phoneticPr fontId="1" type="noConversion"/>
  <dataValidations xWindow="916" yWindow="784" count="2">
    <dataValidation allowBlank="1" showInputMessage="1" showErrorMessage="1" prompt="Must enter date in &quot;Date Paid&quot; field above to calculate interest" sqref="BR29:CB29 BN29:BO29" xr:uid="{00000000-0002-0000-0000-000000000000}"/>
    <dataValidation type="list" allowBlank="1" showInputMessage="1" showErrorMessage="1" sqref="AP9:AU9" xr:uid="{00000000-0002-0000-0000-000001000000}">
      <formula1>$CC$1:$CC$9</formula1>
    </dataValidation>
  </dataValidations>
  <pageMargins left="0.25" right="0.25" top="0.5" bottom="0.5" header="0" footer="0"/>
  <pageSetup scale="91" orientation="portrait" r:id="rId1"/>
  <headerFooter alignWithMargins="0">
    <oddFooter>&amp;C&amp;8Page 1 of 2&amp;R&amp;8TAX-F004
V2015.1</oddFooter>
  </headerFooter>
  <ignoredErrors>
    <ignoredError sqref="AF27 AF18 AF21:AF24 AF25:AF26 AF28:AF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/>
  </sheetViews>
  <sheetFormatPr defaultRowHeight="11.25" x14ac:dyDescent="0.2"/>
  <cols>
    <col min="1" max="1" width="9.140625" style="31"/>
    <col min="2" max="16384" width="9.140625" style="33"/>
  </cols>
  <sheetData>
    <row r="1" spans="1:7" s="30" customFormat="1" x14ac:dyDescent="0.2">
      <c r="B1" s="30">
        <v>0</v>
      </c>
      <c r="C1" s="30" t="s">
        <v>46</v>
      </c>
      <c r="D1" s="30" t="s">
        <v>47</v>
      </c>
      <c r="E1" s="30" t="s">
        <v>48</v>
      </c>
      <c r="F1" s="30" t="s">
        <v>49</v>
      </c>
      <c r="G1" s="30" t="s">
        <v>50</v>
      </c>
    </row>
    <row r="2" spans="1:7" x14ac:dyDescent="0.2">
      <c r="A2" s="31">
        <v>37986</v>
      </c>
      <c r="B2" s="32">
        <v>0</v>
      </c>
      <c r="C2" s="32">
        <v>0.1</v>
      </c>
      <c r="D2" s="32">
        <v>0.1</v>
      </c>
      <c r="E2" s="32">
        <v>0.1</v>
      </c>
      <c r="F2" s="32">
        <v>0.1</v>
      </c>
      <c r="G2" s="32">
        <v>0.1</v>
      </c>
    </row>
    <row r="3" spans="1:7" x14ac:dyDescent="0.2">
      <c r="A3" s="31">
        <v>38077</v>
      </c>
      <c r="B3" s="32">
        <v>0</v>
      </c>
      <c r="C3" s="32">
        <v>0.1</v>
      </c>
      <c r="D3" s="32">
        <v>0.1</v>
      </c>
      <c r="E3" s="32">
        <v>0.1</v>
      </c>
      <c r="F3" s="32">
        <v>0.1</v>
      </c>
      <c r="G3" s="32">
        <v>0.1</v>
      </c>
    </row>
    <row r="4" spans="1:7" x14ac:dyDescent="0.2">
      <c r="A4" s="31">
        <v>38168</v>
      </c>
      <c r="B4" s="32">
        <v>0</v>
      </c>
      <c r="C4" s="32">
        <v>0.1</v>
      </c>
      <c r="D4" s="32">
        <v>0.1</v>
      </c>
      <c r="E4" s="32">
        <v>0.1</v>
      </c>
      <c r="F4" s="32">
        <v>0.1</v>
      </c>
      <c r="G4" s="32">
        <v>0.1</v>
      </c>
    </row>
    <row r="5" spans="1:7" x14ac:dyDescent="0.2">
      <c r="A5" s="31">
        <v>38260</v>
      </c>
      <c r="B5" s="32">
        <v>0</v>
      </c>
      <c r="C5" s="32">
        <v>0.1</v>
      </c>
      <c r="D5" s="32">
        <v>0.1</v>
      </c>
      <c r="E5" s="32">
        <v>0.1</v>
      </c>
      <c r="F5" s="32">
        <v>0.1</v>
      </c>
      <c r="G5" s="32">
        <v>0.1</v>
      </c>
    </row>
    <row r="6" spans="1:7" x14ac:dyDescent="0.2">
      <c r="A6" s="31">
        <v>38352</v>
      </c>
      <c r="B6" s="32">
        <v>0</v>
      </c>
      <c r="C6" s="32">
        <v>0.1</v>
      </c>
      <c r="D6" s="32">
        <v>0.1</v>
      </c>
      <c r="E6" s="32">
        <v>0.1</v>
      </c>
      <c r="F6" s="32">
        <v>0.1</v>
      </c>
      <c r="G6" s="32">
        <v>0.1</v>
      </c>
    </row>
    <row r="7" spans="1:7" x14ac:dyDescent="0.2">
      <c r="A7" s="31">
        <v>38442</v>
      </c>
      <c r="B7" s="32">
        <v>0</v>
      </c>
      <c r="C7" s="32">
        <v>0.1</v>
      </c>
      <c r="D7" s="32">
        <v>0.1</v>
      </c>
      <c r="E7" s="32">
        <v>0.1</v>
      </c>
      <c r="F7" s="32">
        <v>0.1</v>
      </c>
      <c r="G7" s="32">
        <v>0.1</v>
      </c>
    </row>
    <row r="8" spans="1:7" x14ac:dyDescent="0.2">
      <c r="A8" s="31">
        <v>38533</v>
      </c>
      <c r="B8" s="32">
        <v>0</v>
      </c>
      <c r="C8" s="32">
        <v>0.1</v>
      </c>
      <c r="D8" s="32">
        <v>0.1</v>
      </c>
      <c r="E8" s="32">
        <v>0.1</v>
      </c>
      <c r="F8" s="32">
        <v>0.1</v>
      </c>
      <c r="G8" s="32">
        <v>0.1</v>
      </c>
    </row>
    <row r="9" spans="1:7" x14ac:dyDescent="0.2">
      <c r="A9" s="31">
        <v>38625</v>
      </c>
      <c r="B9" s="32">
        <v>0</v>
      </c>
      <c r="C9" s="32">
        <v>0.1</v>
      </c>
      <c r="D9" s="32">
        <v>0.1</v>
      </c>
      <c r="E9" s="32">
        <v>0.1</v>
      </c>
      <c r="F9" s="32">
        <v>0.1</v>
      </c>
      <c r="G9" s="32">
        <v>0.1</v>
      </c>
    </row>
    <row r="10" spans="1:7" x14ac:dyDescent="0.2">
      <c r="A10" s="31">
        <v>38717</v>
      </c>
      <c r="B10" s="32">
        <v>0</v>
      </c>
      <c r="C10" s="32">
        <v>0.1</v>
      </c>
      <c r="D10" s="32">
        <v>0.1</v>
      </c>
      <c r="E10" s="32">
        <v>0.1</v>
      </c>
      <c r="F10" s="32">
        <v>0.1</v>
      </c>
      <c r="G10" s="32">
        <v>0.1</v>
      </c>
    </row>
    <row r="11" spans="1:7" x14ac:dyDescent="0.2">
      <c r="A11" s="31">
        <v>38807</v>
      </c>
      <c r="B11" s="32">
        <v>0</v>
      </c>
      <c r="C11" s="32">
        <v>0.1</v>
      </c>
      <c r="D11" s="32">
        <v>0.1</v>
      </c>
      <c r="E11" s="32">
        <v>0.1</v>
      </c>
      <c r="F11" s="32">
        <v>0.1</v>
      </c>
      <c r="G11" s="32">
        <v>0.1</v>
      </c>
    </row>
    <row r="12" spans="1:7" x14ac:dyDescent="0.2">
      <c r="A12" s="31">
        <v>38898</v>
      </c>
      <c r="B12" s="32">
        <v>0</v>
      </c>
      <c r="C12" s="32">
        <v>0.1</v>
      </c>
      <c r="D12" s="32">
        <v>0.1</v>
      </c>
      <c r="E12" s="32">
        <v>0.1</v>
      </c>
      <c r="F12" s="32">
        <v>0.1</v>
      </c>
      <c r="G12" s="32">
        <v>0.1</v>
      </c>
    </row>
    <row r="13" spans="1:7" x14ac:dyDescent="0.2">
      <c r="A13" s="31">
        <v>38990</v>
      </c>
      <c r="B13" s="32">
        <v>0</v>
      </c>
      <c r="C13" s="32">
        <v>0.1</v>
      </c>
      <c r="D13" s="32">
        <v>0.1</v>
      </c>
      <c r="E13" s="32">
        <v>0.1</v>
      </c>
      <c r="F13" s="32">
        <v>0.1</v>
      </c>
      <c r="G13" s="32">
        <v>0.1</v>
      </c>
    </row>
    <row r="14" spans="1:7" x14ac:dyDescent="0.2">
      <c r="A14" s="31">
        <v>39082</v>
      </c>
      <c r="B14" s="32">
        <v>0</v>
      </c>
      <c r="C14" s="32">
        <v>0.1</v>
      </c>
      <c r="D14" s="32">
        <v>0.1</v>
      </c>
      <c r="E14" s="32">
        <v>0.1</v>
      </c>
      <c r="F14" s="32">
        <v>0.1</v>
      </c>
      <c r="G14" s="32">
        <v>0.1</v>
      </c>
    </row>
    <row r="15" spans="1:7" x14ac:dyDescent="0.2">
      <c r="A15" s="31">
        <v>39172</v>
      </c>
      <c r="B15" s="32">
        <v>0</v>
      </c>
      <c r="C15" s="32">
        <v>0.1</v>
      </c>
      <c r="D15" s="32">
        <v>0.1</v>
      </c>
      <c r="E15" s="32">
        <v>0.1</v>
      </c>
      <c r="F15" s="32">
        <v>0.1</v>
      </c>
      <c r="G15" s="32">
        <v>0.1</v>
      </c>
    </row>
    <row r="16" spans="1:7" x14ac:dyDescent="0.2">
      <c r="A16" s="31">
        <v>39263</v>
      </c>
      <c r="B16" s="32">
        <v>0</v>
      </c>
      <c r="C16" s="32">
        <v>0.02</v>
      </c>
      <c r="D16" s="32">
        <v>0.04</v>
      </c>
      <c r="E16" s="32">
        <v>0.06</v>
      </c>
      <c r="F16" s="32">
        <v>0.08</v>
      </c>
      <c r="G16" s="32">
        <v>0.1</v>
      </c>
    </row>
    <row r="17" spans="1:7" x14ac:dyDescent="0.2">
      <c r="A17" s="31">
        <v>39355</v>
      </c>
      <c r="B17" s="32">
        <v>0</v>
      </c>
      <c r="C17" s="32">
        <v>0.02</v>
      </c>
      <c r="D17" s="32">
        <v>0.04</v>
      </c>
      <c r="E17" s="32">
        <v>0.06</v>
      </c>
      <c r="F17" s="32">
        <v>0.08</v>
      </c>
      <c r="G17" s="32">
        <v>0.1</v>
      </c>
    </row>
    <row r="18" spans="1:7" x14ac:dyDescent="0.2">
      <c r="A18" s="31">
        <v>39447</v>
      </c>
      <c r="B18" s="32">
        <v>0</v>
      </c>
      <c r="C18" s="32">
        <v>0.02</v>
      </c>
      <c r="D18" s="32">
        <v>0.04</v>
      </c>
      <c r="E18" s="32">
        <v>0.06</v>
      </c>
      <c r="F18" s="32">
        <v>0.08</v>
      </c>
      <c r="G18" s="32">
        <v>0.1</v>
      </c>
    </row>
    <row r="19" spans="1:7" x14ac:dyDescent="0.2">
      <c r="A19" s="31">
        <v>39538</v>
      </c>
      <c r="B19" s="32">
        <v>0</v>
      </c>
      <c r="C19" s="32">
        <v>0.02</v>
      </c>
      <c r="D19" s="32">
        <v>0.04</v>
      </c>
      <c r="E19" s="32">
        <v>0.06</v>
      </c>
      <c r="F19" s="32">
        <v>0.08</v>
      </c>
      <c r="G19" s="32">
        <v>0.1</v>
      </c>
    </row>
    <row r="20" spans="1:7" x14ac:dyDescent="0.2">
      <c r="A20" s="31">
        <v>39629</v>
      </c>
      <c r="B20" s="32">
        <v>0</v>
      </c>
      <c r="C20" s="32">
        <v>0.02</v>
      </c>
      <c r="D20" s="32">
        <v>0.04</v>
      </c>
      <c r="E20" s="32">
        <v>0.06</v>
      </c>
      <c r="F20" s="32">
        <v>0.08</v>
      </c>
      <c r="G20" s="32">
        <v>0.1</v>
      </c>
    </row>
    <row r="21" spans="1:7" x14ac:dyDescent="0.2">
      <c r="A21" s="31">
        <v>39721</v>
      </c>
      <c r="B21" s="32">
        <v>0</v>
      </c>
      <c r="C21" s="32">
        <v>0.02</v>
      </c>
      <c r="D21" s="32">
        <v>0.04</v>
      </c>
      <c r="E21" s="32">
        <v>0.06</v>
      </c>
      <c r="F21" s="32">
        <v>0.08</v>
      </c>
      <c r="G21" s="32">
        <v>0.1</v>
      </c>
    </row>
    <row r="22" spans="1:7" x14ac:dyDescent="0.2">
      <c r="A22" s="31">
        <v>39813</v>
      </c>
      <c r="B22" s="32">
        <v>0</v>
      </c>
      <c r="C22" s="32">
        <v>0.02</v>
      </c>
      <c r="D22" s="32">
        <v>0.04</v>
      </c>
      <c r="E22" s="32">
        <v>0.06</v>
      </c>
      <c r="F22" s="32">
        <v>0.08</v>
      </c>
      <c r="G22" s="32">
        <v>0.1</v>
      </c>
    </row>
    <row r="23" spans="1:7" x14ac:dyDescent="0.2">
      <c r="A23" s="31">
        <v>39903</v>
      </c>
      <c r="B23" s="32">
        <v>0</v>
      </c>
      <c r="C23" s="32">
        <v>0.02</v>
      </c>
      <c r="D23" s="32">
        <v>0.04</v>
      </c>
      <c r="E23" s="32">
        <v>0.06</v>
      </c>
      <c r="F23" s="32">
        <v>0.08</v>
      </c>
      <c r="G23" s="32">
        <v>0.1</v>
      </c>
    </row>
    <row r="24" spans="1:7" x14ac:dyDescent="0.2">
      <c r="A24" s="31">
        <v>39994</v>
      </c>
      <c r="B24" s="32">
        <v>0</v>
      </c>
      <c r="C24" s="32">
        <v>0.02</v>
      </c>
      <c r="D24" s="32">
        <v>0.04</v>
      </c>
      <c r="E24" s="32">
        <v>0.06</v>
      </c>
      <c r="F24" s="32">
        <v>0.08</v>
      </c>
      <c r="G24" s="32">
        <v>0.1</v>
      </c>
    </row>
    <row r="25" spans="1:7" x14ac:dyDescent="0.2">
      <c r="A25" s="31">
        <v>40086</v>
      </c>
      <c r="B25" s="32">
        <v>0</v>
      </c>
      <c r="C25" s="32">
        <v>0.02</v>
      </c>
      <c r="D25" s="32">
        <v>0.04</v>
      </c>
      <c r="E25" s="32">
        <v>0.06</v>
      </c>
      <c r="F25" s="32">
        <v>0.08</v>
      </c>
      <c r="G25" s="32">
        <v>0.1</v>
      </c>
    </row>
    <row r="26" spans="1:7" x14ac:dyDescent="0.2">
      <c r="A26" s="31">
        <v>40178</v>
      </c>
      <c r="B26" s="32">
        <v>0</v>
      </c>
      <c r="C26" s="32">
        <v>0.02</v>
      </c>
      <c r="D26" s="32">
        <v>0.04</v>
      </c>
      <c r="E26" s="32">
        <v>0.06</v>
      </c>
      <c r="F26" s="32">
        <v>0.08</v>
      </c>
      <c r="G26" s="32">
        <v>0.1</v>
      </c>
    </row>
    <row r="27" spans="1:7" x14ac:dyDescent="0.2">
      <c r="A27" s="31">
        <v>40268</v>
      </c>
      <c r="B27" s="32">
        <v>0</v>
      </c>
      <c r="C27" s="32">
        <v>0.02</v>
      </c>
      <c r="D27" s="32">
        <v>0.04</v>
      </c>
      <c r="E27" s="32">
        <v>0.06</v>
      </c>
      <c r="F27" s="32">
        <v>0.08</v>
      </c>
      <c r="G27" s="32">
        <v>0.1</v>
      </c>
    </row>
    <row r="28" spans="1:7" x14ac:dyDescent="0.2">
      <c r="A28" s="31">
        <v>40359</v>
      </c>
      <c r="B28" s="32">
        <v>0</v>
      </c>
      <c r="C28" s="32">
        <v>0.02</v>
      </c>
      <c r="D28" s="32">
        <v>0.04</v>
      </c>
      <c r="E28" s="32">
        <v>0.06</v>
      </c>
      <c r="F28" s="32">
        <v>0.08</v>
      </c>
      <c r="G28" s="32">
        <v>0.1</v>
      </c>
    </row>
    <row r="29" spans="1:7" x14ac:dyDescent="0.2">
      <c r="A29" s="31">
        <v>40451</v>
      </c>
      <c r="B29" s="32">
        <v>0</v>
      </c>
      <c r="C29" s="32">
        <v>0.02</v>
      </c>
      <c r="D29" s="32">
        <v>0.04</v>
      </c>
      <c r="E29" s="32">
        <v>0.06</v>
      </c>
      <c r="F29" s="32">
        <v>0.08</v>
      </c>
      <c r="G29" s="32">
        <v>0.1</v>
      </c>
    </row>
    <row r="30" spans="1:7" x14ac:dyDescent="0.2">
      <c r="A30" s="31">
        <v>40543</v>
      </c>
      <c r="B30" s="32">
        <v>0</v>
      </c>
      <c r="C30" s="32">
        <v>0.02</v>
      </c>
      <c r="D30" s="32">
        <v>0.04</v>
      </c>
      <c r="E30" s="32">
        <v>0.06</v>
      </c>
      <c r="F30" s="32">
        <v>0.08</v>
      </c>
      <c r="G30" s="32">
        <v>0.1</v>
      </c>
    </row>
    <row r="31" spans="1:7" x14ac:dyDescent="0.2">
      <c r="A31" s="31">
        <v>40633</v>
      </c>
      <c r="B31" s="32">
        <v>0</v>
      </c>
      <c r="C31" s="32">
        <v>0.02</v>
      </c>
      <c r="D31" s="32">
        <v>0.04</v>
      </c>
      <c r="E31" s="32">
        <v>0.06</v>
      </c>
      <c r="F31" s="32">
        <v>0.08</v>
      </c>
      <c r="G31" s="32">
        <v>0.1</v>
      </c>
    </row>
    <row r="32" spans="1:7" x14ac:dyDescent="0.2">
      <c r="A32" s="31">
        <v>40724</v>
      </c>
      <c r="B32" s="32">
        <v>0</v>
      </c>
      <c r="C32" s="32">
        <v>0.02</v>
      </c>
      <c r="D32" s="32">
        <v>0.04</v>
      </c>
      <c r="E32" s="32">
        <v>0.06</v>
      </c>
      <c r="F32" s="32">
        <v>0.08</v>
      </c>
      <c r="G32" s="32">
        <v>0.1</v>
      </c>
    </row>
    <row r="33" spans="1:7" x14ac:dyDescent="0.2">
      <c r="A33" s="31">
        <v>40816</v>
      </c>
      <c r="B33" s="32">
        <v>0</v>
      </c>
      <c r="C33" s="32">
        <v>0.02</v>
      </c>
      <c r="D33" s="32">
        <v>0.04</v>
      </c>
      <c r="E33" s="32">
        <v>0.06</v>
      </c>
      <c r="F33" s="32">
        <v>0.08</v>
      </c>
      <c r="G33" s="32">
        <v>0.1</v>
      </c>
    </row>
    <row r="34" spans="1:7" x14ac:dyDescent="0.2">
      <c r="A34" s="31">
        <v>40908</v>
      </c>
      <c r="B34" s="32">
        <v>0</v>
      </c>
      <c r="C34" s="32">
        <v>0.02</v>
      </c>
      <c r="D34" s="32">
        <v>0.04</v>
      </c>
      <c r="E34" s="32">
        <v>0.06</v>
      </c>
      <c r="F34" s="32">
        <v>0.08</v>
      </c>
      <c r="G34" s="32">
        <v>0.1</v>
      </c>
    </row>
    <row r="35" spans="1:7" x14ac:dyDescent="0.2">
      <c r="A35" s="31">
        <v>40999</v>
      </c>
      <c r="B35" s="32">
        <v>0</v>
      </c>
      <c r="C35" s="32">
        <v>0.02</v>
      </c>
      <c r="D35" s="32">
        <v>0.04</v>
      </c>
      <c r="E35" s="32">
        <v>0.06</v>
      </c>
      <c r="F35" s="32">
        <v>0.08</v>
      </c>
      <c r="G35" s="32">
        <v>0.1</v>
      </c>
    </row>
    <row r="36" spans="1:7" x14ac:dyDescent="0.2">
      <c r="A36" s="31">
        <v>41090</v>
      </c>
      <c r="B36" s="32">
        <v>0</v>
      </c>
      <c r="C36" s="32">
        <v>0.02</v>
      </c>
      <c r="D36" s="32">
        <v>0.04</v>
      </c>
      <c r="E36" s="32">
        <v>0.06</v>
      </c>
      <c r="F36" s="32">
        <v>0.08</v>
      </c>
      <c r="G36" s="32">
        <v>0.1</v>
      </c>
    </row>
    <row r="37" spans="1:7" x14ac:dyDescent="0.2">
      <c r="A37" s="31">
        <v>41182</v>
      </c>
      <c r="B37" s="32">
        <v>0</v>
      </c>
      <c r="C37" s="32">
        <v>0.02</v>
      </c>
      <c r="D37" s="32">
        <v>0.04</v>
      </c>
      <c r="E37" s="32">
        <v>0.06</v>
      </c>
      <c r="F37" s="32">
        <v>0.08</v>
      </c>
      <c r="G37" s="32">
        <v>0.1</v>
      </c>
    </row>
    <row r="38" spans="1:7" x14ac:dyDescent="0.2">
      <c r="A38" s="31">
        <v>41274</v>
      </c>
      <c r="B38" s="32">
        <v>0</v>
      </c>
      <c r="C38" s="32">
        <v>0.02</v>
      </c>
      <c r="D38" s="32">
        <v>0.04</v>
      </c>
      <c r="E38" s="32">
        <v>0.06</v>
      </c>
      <c r="F38" s="32">
        <v>0.08</v>
      </c>
      <c r="G38" s="32">
        <v>0.1</v>
      </c>
    </row>
    <row r="39" spans="1:7" x14ac:dyDescent="0.2">
      <c r="A39" s="31">
        <v>41364</v>
      </c>
      <c r="B39" s="32">
        <v>0</v>
      </c>
      <c r="C39" s="32">
        <v>0.02</v>
      </c>
      <c r="D39" s="32">
        <v>0.04</v>
      </c>
      <c r="E39" s="32">
        <v>0.06</v>
      </c>
      <c r="F39" s="32">
        <v>0.08</v>
      </c>
      <c r="G39" s="32">
        <v>0.1</v>
      </c>
    </row>
    <row r="40" spans="1:7" x14ac:dyDescent="0.2">
      <c r="A40" s="31">
        <v>41455</v>
      </c>
      <c r="B40" s="32">
        <v>0</v>
      </c>
      <c r="C40" s="32">
        <v>0.02</v>
      </c>
      <c r="D40" s="32">
        <v>0.04</v>
      </c>
      <c r="E40" s="32">
        <v>0.06</v>
      </c>
      <c r="F40" s="32">
        <v>0.08</v>
      </c>
      <c r="G40" s="32">
        <v>0.1</v>
      </c>
    </row>
    <row r="41" spans="1:7" x14ac:dyDescent="0.2">
      <c r="A41" s="31">
        <v>41547</v>
      </c>
      <c r="B41" s="32">
        <v>0</v>
      </c>
      <c r="C41" s="32">
        <v>0.02</v>
      </c>
      <c r="D41" s="32">
        <v>0.04</v>
      </c>
      <c r="E41" s="32">
        <v>0.06</v>
      </c>
      <c r="F41" s="32">
        <v>0.08</v>
      </c>
      <c r="G41" s="32">
        <v>0.1</v>
      </c>
    </row>
    <row r="42" spans="1:7" x14ac:dyDescent="0.2">
      <c r="A42" s="31">
        <v>41639</v>
      </c>
      <c r="B42" s="32">
        <v>0</v>
      </c>
      <c r="C42" s="32">
        <v>0.02</v>
      </c>
      <c r="D42" s="32">
        <v>0.04</v>
      </c>
      <c r="E42" s="32">
        <v>0.06</v>
      </c>
      <c r="F42" s="32">
        <v>0.08</v>
      </c>
      <c r="G42" s="32">
        <v>0.1</v>
      </c>
    </row>
    <row r="43" spans="1:7" x14ac:dyDescent="0.2">
      <c r="A43" s="31">
        <v>41729</v>
      </c>
      <c r="B43" s="32">
        <v>0</v>
      </c>
      <c r="C43" s="32">
        <v>0.02</v>
      </c>
      <c r="D43" s="32">
        <v>0.04</v>
      </c>
      <c r="E43" s="32">
        <v>0.06</v>
      </c>
      <c r="F43" s="32">
        <v>0.08</v>
      </c>
      <c r="G43" s="32">
        <v>0.1</v>
      </c>
    </row>
    <row r="44" spans="1:7" x14ac:dyDescent="0.2">
      <c r="A44" s="31">
        <v>41820</v>
      </c>
      <c r="B44" s="32">
        <v>0</v>
      </c>
      <c r="C44" s="32">
        <v>0.02</v>
      </c>
      <c r="D44" s="32">
        <v>0.04</v>
      </c>
      <c r="E44" s="32">
        <v>0.06</v>
      </c>
      <c r="F44" s="32">
        <v>0.08</v>
      </c>
      <c r="G44" s="32">
        <v>0.1</v>
      </c>
    </row>
    <row r="45" spans="1:7" x14ac:dyDescent="0.2">
      <c r="A45" s="31">
        <v>41912</v>
      </c>
      <c r="B45" s="32">
        <v>0</v>
      </c>
      <c r="C45" s="32">
        <v>0.02</v>
      </c>
      <c r="D45" s="32">
        <v>0.04</v>
      </c>
      <c r="E45" s="32">
        <v>0.06</v>
      </c>
      <c r="F45" s="32">
        <v>0.08</v>
      </c>
      <c r="G45" s="32">
        <v>0.1</v>
      </c>
    </row>
    <row r="46" spans="1:7" x14ac:dyDescent="0.2">
      <c r="A46" s="31">
        <v>42004</v>
      </c>
      <c r="B46" s="32">
        <v>0</v>
      </c>
      <c r="C46" s="32">
        <v>0.02</v>
      </c>
      <c r="D46" s="32">
        <v>0.04</v>
      </c>
      <c r="E46" s="32">
        <v>0.06</v>
      </c>
      <c r="F46" s="32">
        <v>0.08</v>
      </c>
      <c r="G46" s="32">
        <v>0.1</v>
      </c>
    </row>
    <row r="47" spans="1:7" x14ac:dyDescent="0.2">
      <c r="A47" s="31">
        <v>42094</v>
      </c>
      <c r="B47" s="32">
        <v>0</v>
      </c>
      <c r="C47" s="32">
        <v>0.02</v>
      </c>
      <c r="D47" s="32">
        <v>0.04</v>
      </c>
      <c r="E47" s="32">
        <v>0.06</v>
      </c>
      <c r="F47" s="32">
        <v>0.08</v>
      </c>
      <c r="G47" s="32">
        <v>0.1</v>
      </c>
    </row>
    <row r="48" spans="1:7" x14ac:dyDescent="0.2">
      <c r="A48" s="31">
        <v>42185</v>
      </c>
      <c r="B48" s="32">
        <v>0</v>
      </c>
      <c r="C48" s="32">
        <v>0.02</v>
      </c>
      <c r="D48" s="32">
        <v>0.04</v>
      </c>
      <c r="E48" s="32">
        <v>0.06</v>
      </c>
      <c r="F48" s="32">
        <v>0.08</v>
      </c>
      <c r="G48" s="32">
        <v>0.1</v>
      </c>
    </row>
    <row r="49" spans="1:7" x14ac:dyDescent="0.2">
      <c r="A49" s="31">
        <v>42277</v>
      </c>
      <c r="B49" s="32">
        <v>0</v>
      </c>
      <c r="C49" s="32">
        <v>0.02</v>
      </c>
      <c r="D49" s="32">
        <v>0.04</v>
      </c>
      <c r="E49" s="32">
        <v>0.06</v>
      </c>
      <c r="F49" s="32">
        <v>0.08</v>
      </c>
      <c r="G49" s="32">
        <v>0.1</v>
      </c>
    </row>
    <row r="50" spans="1:7" x14ac:dyDescent="0.2">
      <c r="A50" s="31">
        <v>42369</v>
      </c>
      <c r="B50" s="32">
        <v>0</v>
      </c>
      <c r="C50" s="32">
        <v>0.02</v>
      </c>
      <c r="D50" s="32">
        <v>0.04</v>
      </c>
      <c r="E50" s="32">
        <v>0.06</v>
      </c>
      <c r="F50" s="32">
        <v>0.08</v>
      </c>
      <c r="G50" s="32">
        <v>0.1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topLeftCell="A15" workbookViewId="0">
      <selection activeCell="B54" sqref="B54"/>
    </sheetView>
  </sheetViews>
  <sheetFormatPr defaultRowHeight="11.25" x14ac:dyDescent="0.2"/>
  <cols>
    <col min="1" max="16384" width="9.140625" style="33"/>
  </cols>
  <sheetData>
    <row r="1" spans="1:2" x14ac:dyDescent="0.2">
      <c r="A1" s="31">
        <v>37986</v>
      </c>
      <c r="B1" s="31">
        <v>38017</v>
      </c>
    </row>
    <row r="2" spans="1:2" x14ac:dyDescent="0.2">
      <c r="A2" s="31">
        <v>38077</v>
      </c>
      <c r="B2" s="31">
        <v>38107</v>
      </c>
    </row>
    <row r="3" spans="1:2" x14ac:dyDescent="0.2">
      <c r="A3" s="31">
        <v>38168</v>
      </c>
      <c r="B3" s="31">
        <v>38199</v>
      </c>
    </row>
    <row r="4" spans="1:2" x14ac:dyDescent="0.2">
      <c r="A4" s="31">
        <v>38260</v>
      </c>
      <c r="B4" s="31">
        <v>38291</v>
      </c>
    </row>
    <row r="5" spans="1:2" x14ac:dyDescent="0.2">
      <c r="A5" s="31">
        <v>38352</v>
      </c>
      <c r="B5" s="31">
        <v>38383</v>
      </c>
    </row>
    <row r="6" spans="1:2" x14ac:dyDescent="0.2">
      <c r="A6" s="31">
        <v>38442</v>
      </c>
      <c r="B6" s="31">
        <v>38472</v>
      </c>
    </row>
    <row r="7" spans="1:2" x14ac:dyDescent="0.2">
      <c r="A7" s="31">
        <v>38533</v>
      </c>
      <c r="B7" s="31">
        <v>38564</v>
      </c>
    </row>
    <row r="8" spans="1:2" x14ac:dyDescent="0.2">
      <c r="A8" s="31">
        <v>38625</v>
      </c>
      <c r="B8" s="31">
        <v>38656</v>
      </c>
    </row>
    <row r="9" spans="1:2" x14ac:dyDescent="0.2">
      <c r="A9" s="31">
        <v>38717</v>
      </c>
      <c r="B9" s="31">
        <v>38748</v>
      </c>
    </row>
    <row r="10" spans="1:2" x14ac:dyDescent="0.2">
      <c r="A10" s="31">
        <v>38807</v>
      </c>
      <c r="B10" s="31">
        <v>38837</v>
      </c>
    </row>
    <row r="11" spans="1:2" x14ac:dyDescent="0.2">
      <c r="A11" s="31">
        <v>38898</v>
      </c>
      <c r="B11" s="31">
        <v>38929</v>
      </c>
    </row>
    <row r="12" spans="1:2" x14ac:dyDescent="0.2">
      <c r="A12" s="31">
        <v>38990</v>
      </c>
      <c r="B12" s="31">
        <v>39021</v>
      </c>
    </row>
    <row r="13" spans="1:2" x14ac:dyDescent="0.2">
      <c r="A13" s="31">
        <v>39082</v>
      </c>
      <c r="B13" s="31">
        <v>39113</v>
      </c>
    </row>
    <row r="14" spans="1:2" x14ac:dyDescent="0.2">
      <c r="A14" s="31">
        <v>39172</v>
      </c>
      <c r="B14" s="31">
        <v>39202</v>
      </c>
    </row>
    <row r="15" spans="1:2" x14ac:dyDescent="0.2">
      <c r="A15" s="31">
        <v>39263</v>
      </c>
      <c r="B15" s="31">
        <v>39294</v>
      </c>
    </row>
    <row r="16" spans="1:2" x14ac:dyDescent="0.2">
      <c r="A16" s="31">
        <v>39355</v>
      </c>
      <c r="B16" s="31">
        <v>39386</v>
      </c>
    </row>
    <row r="17" spans="1:2" x14ac:dyDescent="0.2">
      <c r="A17" s="31">
        <v>39447</v>
      </c>
      <c r="B17" s="31">
        <v>39478</v>
      </c>
    </row>
    <row r="18" spans="1:2" x14ac:dyDescent="0.2">
      <c r="A18" s="31">
        <v>39538</v>
      </c>
      <c r="B18" s="31">
        <v>39568</v>
      </c>
    </row>
    <row r="19" spans="1:2" x14ac:dyDescent="0.2">
      <c r="A19" s="31">
        <v>39629</v>
      </c>
      <c r="B19" s="31">
        <v>39660</v>
      </c>
    </row>
    <row r="20" spans="1:2" x14ac:dyDescent="0.2">
      <c r="A20" s="31">
        <v>39721</v>
      </c>
      <c r="B20" s="31">
        <v>39755</v>
      </c>
    </row>
    <row r="21" spans="1:2" x14ac:dyDescent="0.2">
      <c r="A21" s="31">
        <v>39813</v>
      </c>
      <c r="B21" s="31">
        <v>39846</v>
      </c>
    </row>
    <row r="22" spans="1:2" x14ac:dyDescent="0.2">
      <c r="A22" s="31">
        <v>39903</v>
      </c>
      <c r="B22" s="31">
        <v>39933</v>
      </c>
    </row>
    <row r="23" spans="1:2" x14ac:dyDescent="0.2">
      <c r="A23" s="31">
        <v>39994</v>
      </c>
      <c r="B23" s="31">
        <v>40025</v>
      </c>
    </row>
    <row r="24" spans="1:2" x14ac:dyDescent="0.2">
      <c r="A24" s="31">
        <v>40086</v>
      </c>
      <c r="B24" s="31">
        <v>40119</v>
      </c>
    </row>
    <row r="25" spans="1:2" x14ac:dyDescent="0.2">
      <c r="A25" s="31">
        <v>40178</v>
      </c>
      <c r="B25" s="31">
        <v>40210</v>
      </c>
    </row>
    <row r="26" spans="1:2" x14ac:dyDescent="0.2">
      <c r="A26" s="31">
        <v>40268</v>
      </c>
      <c r="B26" s="31">
        <v>40298</v>
      </c>
    </row>
    <row r="27" spans="1:2" x14ac:dyDescent="0.2">
      <c r="A27" s="31">
        <v>40359</v>
      </c>
      <c r="B27" s="31">
        <v>40392</v>
      </c>
    </row>
    <row r="28" spans="1:2" x14ac:dyDescent="0.2">
      <c r="A28" s="31">
        <v>40451</v>
      </c>
      <c r="B28" s="31">
        <v>40483</v>
      </c>
    </row>
    <row r="29" spans="1:2" x14ac:dyDescent="0.2">
      <c r="A29" s="31">
        <v>40543</v>
      </c>
      <c r="B29" s="31">
        <v>40574</v>
      </c>
    </row>
    <row r="30" spans="1:2" x14ac:dyDescent="0.2">
      <c r="A30" s="31">
        <v>40633</v>
      </c>
      <c r="B30" s="31">
        <v>40665</v>
      </c>
    </row>
    <row r="31" spans="1:2" x14ac:dyDescent="0.2">
      <c r="A31" s="31">
        <v>40724</v>
      </c>
      <c r="B31" s="31">
        <v>40756</v>
      </c>
    </row>
    <row r="32" spans="1:2" x14ac:dyDescent="0.2">
      <c r="A32" s="31">
        <v>40816</v>
      </c>
      <c r="B32" s="31">
        <v>40847</v>
      </c>
    </row>
    <row r="33" spans="1:2" x14ac:dyDescent="0.2">
      <c r="A33" s="31">
        <v>40908</v>
      </c>
      <c r="B33" s="31">
        <v>40939</v>
      </c>
    </row>
    <row r="34" spans="1:2" x14ac:dyDescent="0.2">
      <c r="A34" s="31">
        <v>40999</v>
      </c>
      <c r="B34" s="31">
        <v>41029</v>
      </c>
    </row>
    <row r="35" spans="1:2" x14ac:dyDescent="0.2">
      <c r="A35" s="31">
        <v>41090</v>
      </c>
      <c r="B35" s="31">
        <v>41121</v>
      </c>
    </row>
    <row r="36" spans="1:2" x14ac:dyDescent="0.2">
      <c r="A36" s="31">
        <v>41182</v>
      </c>
      <c r="B36" s="31">
        <v>41213</v>
      </c>
    </row>
    <row r="37" spans="1:2" x14ac:dyDescent="0.2">
      <c r="A37" s="31">
        <v>41274</v>
      </c>
      <c r="B37" s="31">
        <v>41305</v>
      </c>
    </row>
    <row r="38" spans="1:2" x14ac:dyDescent="0.2">
      <c r="A38" s="31">
        <v>41364</v>
      </c>
      <c r="B38" s="31">
        <v>41394</v>
      </c>
    </row>
    <row r="39" spans="1:2" x14ac:dyDescent="0.2">
      <c r="A39" s="31">
        <v>41455</v>
      </c>
      <c r="B39" s="31">
        <v>41486</v>
      </c>
    </row>
    <row r="40" spans="1:2" x14ac:dyDescent="0.2">
      <c r="A40" s="31">
        <v>41547</v>
      </c>
      <c r="B40" s="31">
        <v>41578</v>
      </c>
    </row>
    <row r="41" spans="1:2" x14ac:dyDescent="0.2">
      <c r="A41" s="31">
        <v>41639</v>
      </c>
      <c r="B41" s="31">
        <v>41670</v>
      </c>
    </row>
    <row r="42" spans="1:2" x14ac:dyDescent="0.2">
      <c r="A42" s="31">
        <v>41729</v>
      </c>
      <c r="B42" s="31">
        <v>41759</v>
      </c>
    </row>
    <row r="43" spans="1:2" x14ac:dyDescent="0.2">
      <c r="A43" s="31">
        <v>41820</v>
      </c>
      <c r="B43" s="31">
        <v>41851</v>
      </c>
    </row>
    <row r="44" spans="1:2" x14ac:dyDescent="0.2">
      <c r="A44" s="31">
        <v>41912</v>
      </c>
      <c r="B44" s="31">
        <v>41946</v>
      </c>
    </row>
    <row r="45" spans="1:2" x14ac:dyDescent="0.2">
      <c r="A45" s="31">
        <v>42004</v>
      </c>
      <c r="B45" s="31">
        <v>42037</v>
      </c>
    </row>
    <row r="46" spans="1:2" x14ac:dyDescent="0.2">
      <c r="A46" s="31">
        <v>42094</v>
      </c>
      <c r="B46" s="31">
        <v>42124</v>
      </c>
    </row>
    <row r="47" spans="1:2" x14ac:dyDescent="0.2">
      <c r="A47" s="31">
        <v>42185</v>
      </c>
      <c r="B47" s="31">
        <v>42216</v>
      </c>
    </row>
    <row r="48" spans="1:2" x14ac:dyDescent="0.2">
      <c r="A48" s="31">
        <v>42277</v>
      </c>
      <c r="B48" s="31">
        <v>42310</v>
      </c>
    </row>
    <row r="49" spans="1:2" x14ac:dyDescent="0.2">
      <c r="A49" s="31">
        <v>42369</v>
      </c>
      <c r="B49" s="31">
        <v>42401</v>
      </c>
    </row>
    <row r="50" spans="1:2" x14ac:dyDescent="0.2">
      <c r="A50" s="31">
        <v>42460</v>
      </c>
      <c r="B50" s="31">
        <v>42492</v>
      </c>
    </row>
    <row r="51" spans="1:2" x14ac:dyDescent="0.2">
      <c r="A51" s="31">
        <v>42551</v>
      </c>
      <c r="B51" s="31">
        <v>42583</v>
      </c>
    </row>
    <row r="52" spans="1:2" x14ac:dyDescent="0.2">
      <c r="A52" s="31">
        <v>42643</v>
      </c>
      <c r="B52" s="31">
        <v>42674</v>
      </c>
    </row>
    <row r="53" spans="1:2" x14ac:dyDescent="0.2">
      <c r="A53" s="31">
        <v>42735</v>
      </c>
      <c r="B53" s="31">
        <v>42766</v>
      </c>
    </row>
    <row r="54" spans="1:2" x14ac:dyDescent="0.2">
      <c r="A54" s="31">
        <v>42825</v>
      </c>
      <c r="B54" s="31">
        <v>42856</v>
      </c>
    </row>
    <row r="55" spans="1:2" x14ac:dyDescent="0.2">
      <c r="A55" s="31">
        <v>42916</v>
      </c>
      <c r="B55" s="31">
        <v>42947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zoomScaleNormal="100" workbookViewId="0">
      <selection activeCell="U36" sqref="U36"/>
    </sheetView>
  </sheetViews>
  <sheetFormatPr defaultRowHeight="12.75" x14ac:dyDescent="0.2"/>
  <sheetData/>
  <sheetProtection sheet="1" objects="1" scenarios="1"/>
  <pageMargins left="0.7" right="0.7" top="0.75" bottom="0.75" header="0.3" footer="0.3"/>
  <pageSetup orientation="portrait" r:id="rId1"/>
  <headerFooter>
    <oddFooter>&amp;C&amp;8Page 2 of 2&amp;R&amp;8TAX-F004
V2015.1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0</xdr:rowOff>
              </from>
              <to>
                <xdr:col>9</xdr:col>
                <xdr:colOff>457200</xdr:colOff>
                <xdr:row>55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E9A92-935A-497F-8333-5CA389538A62}"/>
</file>

<file path=customXml/itemProps2.xml><?xml version="1.0" encoding="utf-8"?>
<ds:datastoreItem xmlns:ds="http://schemas.openxmlformats.org/officeDocument/2006/customXml" ds:itemID="{5D3FF9E6-F1E7-4053-A294-8C7478E05E1D}"/>
</file>

<file path=customXml/itemProps3.xml><?xml version="1.0" encoding="utf-8"?>
<ds:datastoreItem xmlns:ds="http://schemas.openxmlformats.org/officeDocument/2006/customXml" ds:itemID="{A308FCAC-E7BA-42EC-9C6F-0C8609994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 MINING</vt:lpstr>
      <vt:lpstr>Sheet1</vt:lpstr>
      <vt:lpstr>Sheet2</vt:lpstr>
      <vt:lpstr>Instructions</vt:lpstr>
      <vt:lpstr>Instructions!Print_Area</vt:lpstr>
      <vt:lpstr>'MBT RETURN - MINING'!Print_Area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2023-05-24T19:51:42Z</cp:lastPrinted>
  <dcterms:created xsi:type="dcterms:W3CDTF">2006-05-19T20:41:14Z</dcterms:created>
  <dcterms:modified xsi:type="dcterms:W3CDTF">2023-05-24T19:51:49Z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