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d\Documents\"/>
    </mc:Choice>
  </mc:AlternateContent>
  <xr:revisionPtr revIDLastSave="0" documentId="13_ncr:1_{705EE205-8237-4195-BBC6-524D5C0106D5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MBT RETURN - MINING" sheetId="4" r:id="rId1"/>
    <sheet name="Sheet6" sheetId="11" state="hidden" r:id="rId2"/>
    <sheet name="Sheet5" sheetId="10" state="hidden" r:id="rId3"/>
    <sheet name="Sheet1" sheetId="5" state="hidden" r:id="rId4"/>
    <sheet name="Sheet2" sheetId="6" state="hidden" r:id="rId5"/>
    <sheet name="Instructions" sheetId="7" r:id="rId6"/>
    <sheet name="Sheet3" sheetId="8" state="hidden" r:id="rId7"/>
    <sheet name="Sheet4" sheetId="9" state="hidden" r:id="rId8"/>
  </sheets>
  <definedNames>
    <definedName name="_xlnm.Print_Area" localSheetId="5">Instructions!$A$1:$J$53</definedName>
    <definedName name="_xlnm.Print_Area" localSheetId="0">'MBT RETURN - MINING'!$A$1:$AU$47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/>
  <c r="AG24" i="4" s="1"/>
  <c r="AG25" i="4" s="1"/>
  <c r="AG28" i="4" s="1"/>
  <c r="AN46" i="4"/>
  <c r="A45" i="4" s="1"/>
  <c r="BX30" i="4"/>
  <c r="BS30" i="4"/>
  <c r="AG34" i="4" l="1"/>
  <c r="BN29" i="4"/>
  <c r="BN30" i="4"/>
  <c r="AG29" i="4" l="1"/>
  <c r="AG30" i="4"/>
  <c r="AG32" i="4" l="1"/>
</calcChain>
</file>

<file path=xl/sharedStrings.xml><?xml version="1.0" encoding="utf-8"?>
<sst xmlns="http://schemas.openxmlformats.org/spreadsheetml/2006/main" count="79" uniqueCount="74">
  <si>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</si>
  <si>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</si>
  <si>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</si>
  <si>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</si>
  <si>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</si>
  <si>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</si>
  <si>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</si>
  <si>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</si>
  <si>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</si>
  <si>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</si>
  <si>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</si>
  <si>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</si>
  <si>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</si>
  <si>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</si>
  <si>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</si>
  <si>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</si>
  <si>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</si>
  <si>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</si>
  <si>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</si>
  <si>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</si>
  <si>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</si>
  <si>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</si>
  <si>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</si>
  <si>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</si>
  <si>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</si>
  <si>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</si>
  <si>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</si>
  <si>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</si>
  <si>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</si>
  <si>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</si>
  <si>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</si>
  <si>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</si>
  <si>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</si>
  <si>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</si>
  <si>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</si>
  <si>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</si>
  <si>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</si>
  <si>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</si>
  <si>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</si>
  <si>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</si>
  <si>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</si>
  <si>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</si>
  <si>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</si>
  <si>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</si>
  <si>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</si>
  <si>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</si>
  <si>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</si>
  <si>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</si>
  <si>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</si>
  <si>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LICENSE NO: 023-TX-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</si>
  <si>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</si>
  <si>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</si>
  <si>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</si>
  <si>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</si>
  <si>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</si>
  <si>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</si>
  <si>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</si>
  <si>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</si>
  <si>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</si>
  <si>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</si>
  <si>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</si>
  <si>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</si>
  <si>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</si>
  <si>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</si>
  <si>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t>Use this form for the quarterly period beginning July 1, 2016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</si>
  <si>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</si>
  <si>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</si>
  <si>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</si>
  <si>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</si>
  <si>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</si>
  <si>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PO BOX 7165</t>
  </si>
  <si>
    <t>SAN FRANCISCO, CA 94120-7165</t>
  </si>
  <si>
    <t xml:space="preserve"> </t>
  </si>
  <si>
    <t>Instead of mailing the return, email the saved return to: nevadaolt@tax.state.nv.us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</si>
</sst>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164" fontId="0" fillId="5" borderId="0" xfId="0" applyNumberFormat="1" applyFill="1" applyBorder="1" applyAlignment="1" applyProtection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14" fontId="17" fillId="2" borderId="0" xfId="0" applyNumberFormat="1" applyFont="1" applyFill="1"/>
    <xf numFmtId="14" fontId="16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0" fontId="16" fillId="2" borderId="0" xfId="0" applyFont="1" applyFill="1"/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10</xdr:col>
          <xdr:colOff>66675</xdr:colOff>
          <xdr:row>56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48"/>
  <sheetViews>
    <sheetView showGridLines="0" showRowColHeaders="0" tabSelected="1" zoomScaleNormal="100" workbookViewId="0">
      <selection activeCell="AP9" sqref="AP9:AU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6" width="2.28515625" style="1" customWidth="1"/>
    <col min="27" max="27" width="2.140625" style="1" customWidth="1"/>
    <col min="28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3.425781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3.5703125" style="37" customWidth="1"/>
    <col min="49" max="49" width="3.7109375" style="1" customWidth="1"/>
    <col min="50" max="80" width="2.28515625" style="1" customWidth="1"/>
    <col min="81" max="81" width="2.140625" style="23" customWidth="1"/>
    <col min="82" max="82" width="2.5703125" style="1" customWidth="1"/>
    <col min="83" max="16384" width="2.28515625" style="1"/>
  </cols>
  <sheetData>
    <row r="1" spans="1:83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71"/>
      <c r="CC1" s="71"/>
      <c r="CD1" s="71"/>
      <c r="CE1" s="35"/>
    </row>
    <row r="2" spans="1:83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49</v>
      </c>
      <c r="AI2" s="44"/>
      <c r="AJ2" s="44"/>
      <c r="AK2" s="44"/>
      <c r="AL2" s="44"/>
      <c r="AM2" s="44"/>
      <c r="AN2" s="60"/>
      <c r="AO2" s="60"/>
      <c r="AP2" s="60"/>
      <c r="AQ2" s="80"/>
      <c r="AR2" s="80"/>
      <c r="AS2" s="80"/>
      <c r="AT2" s="80"/>
      <c r="AU2" s="81"/>
      <c r="BL2" s="4"/>
      <c r="BM2" s="4"/>
      <c r="BN2" s="4"/>
      <c r="BO2" s="4"/>
      <c r="BP2" s="4"/>
      <c r="CB2" s="71"/>
      <c r="CC2" s="72">
        <v>42643</v>
      </c>
      <c r="CD2" s="71"/>
      <c r="CE2" s="35"/>
    </row>
    <row r="3" spans="1:83" ht="18" x14ac:dyDescent="0.25">
      <c r="B3" s="5" t="s">
        <v>48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71"/>
      <c r="CC3" s="72">
        <v>42735</v>
      </c>
      <c r="CD3" s="71"/>
      <c r="CE3" s="35"/>
    </row>
    <row r="4" spans="1:83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71"/>
      <c r="CC4" s="72">
        <v>42825</v>
      </c>
      <c r="CD4" s="71"/>
      <c r="CE4" s="35"/>
    </row>
    <row r="5" spans="1:83" x14ac:dyDescent="0.2">
      <c r="F5" s="10"/>
      <c r="G5" s="10" t="s">
        <v>70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71"/>
      <c r="CC5" s="72">
        <v>42916</v>
      </c>
      <c r="CD5" s="71"/>
      <c r="CE5" s="35"/>
    </row>
    <row r="6" spans="1:83" x14ac:dyDescent="0.2">
      <c r="F6" s="10"/>
      <c r="G6" s="10" t="s">
        <v>71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71"/>
      <c r="CC6" s="72">
        <v>43008</v>
      </c>
      <c r="CD6" s="71"/>
      <c r="CE6" s="35"/>
    </row>
    <row r="7" spans="1:83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71"/>
      <c r="CC7" s="72">
        <v>43100</v>
      </c>
      <c r="CD7" s="71"/>
      <c r="CE7" s="35"/>
    </row>
    <row r="8" spans="1:83" ht="18.75" customHeight="1" x14ac:dyDescent="0.2">
      <c r="F8" s="24" t="s">
        <v>64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71"/>
      <c r="CC8" s="72">
        <v>43190</v>
      </c>
      <c r="CD8" s="71"/>
      <c r="CE8" s="35"/>
    </row>
    <row r="9" spans="1:83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135"/>
      <c r="AQ9" s="135"/>
      <c r="AR9" s="135"/>
      <c r="AS9" s="135"/>
      <c r="AT9" s="135"/>
      <c r="AU9" s="136"/>
      <c r="BL9" s="4"/>
      <c r="BM9" s="4"/>
      <c r="BN9" s="4"/>
      <c r="BO9" s="4"/>
      <c r="BP9" s="4"/>
      <c r="CB9" s="71"/>
      <c r="CC9" s="72">
        <v>43281</v>
      </c>
      <c r="CD9" s="71"/>
      <c r="CE9" s="35"/>
    </row>
    <row r="10" spans="1:83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137" t="str">
        <f>IF(ISBLANK(AP9),"",VLOOKUP(AP9,Sheet2!$A$1:$B$69,2))</f>
        <v/>
      </c>
      <c r="AQ10" s="137"/>
      <c r="AR10" s="137"/>
      <c r="AS10" s="137"/>
      <c r="AT10" s="137"/>
      <c r="AU10" s="138"/>
      <c r="AV10" s="36"/>
      <c r="AX10" s="139"/>
      <c r="AY10" s="139"/>
      <c r="AZ10" s="139"/>
      <c r="BA10" s="139"/>
      <c r="BB10" s="139"/>
      <c r="BC10" s="139"/>
      <c r="BD10" s="139"/>
      <c r="BE10" s="139"/>
      <c r="BF10" s="139"/>
      <c r="BL10" s="4"/>
      <c r="BM10" s="4"/>
      <c r="BN10" s="4"/>
      <c r="BO10" s="4"/>
      <c r="BP10" s="4"/>
      <c r="CB10" s="35"/>
      <c r="CC10" s="72">
        <v>43373</v>
      </c>
      <c r="CD10" s="35"/>
      <c r="CE10" s="35"/>
    </row>
    <row r="11" spans="1:83" ht="20.100000000000001" customHeight="1" x14ac:dyDescent="0.2">
      <c r="B11" s="17"/>
      <c r="C11" s="17"/>
      <c r="D11" s="17"/>
      <c r="E11" s="17"/>
      <c r="F11" s="17"/>
      <c r="G11" s="15" t="s">
        <v>8</v>
      </c>
      <c r="H11" s="76"/>
      <c r="I11" s="77"/>
      <c r="J11" s="77"/>
      <c r="K11" s="77"/>
      <c r="L11" s="77"/>
      <c r="M11" s="77"/>
      <c r="N11" s="77"/>
      <c r="O11" s="77"/>
      <c r="P11" s="77"/>
      <c r="Q11" s="78"/>
      <c r="R11" s="79"/>
      <c r="S11" s="80"/>
      <c r="T11" s="80"/>
      <c r="U11" s="81"/>
      <c r="V11" s="80"/>
      <c r="W11" s="80"/>
      <c r="X11" s="80"/>
      <c r="Y11" s="80"/>
      <c r="Z11" s="81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135"/>
      <c r="AQ11" s="135"/>
      <c r="AR11" s="135"/>
      <c r="AS11" s="135"/>
      <c r="AT11" s="135"/>
      <c r="AU11" s="136"/>
      <c r="AV11" s="47"/>
      <c r="AX11" s="139"/>
      <c r="AY11" s="139"/>
      <c r="AZ11" s="139"/>
      <c r="BA11" s="139"/>
      <c r="BB11" s="139"/>
      <c r="BC11" s="139"/>
      <c r="BD11" s="139"/>
      <c r="BE11" s="139"/>
      <c r="BF11" s="139"/>
      <c r="BL11" s="4"/>
      <c r="BM11" s="4"/>
      <c r="BN11" s="4"/>
      <c r="BO11" s="4"/>
      <c r="BP11" s="4"/>
      <c r="CB11" s="35"/>
      <c r="CC11" s="73">
        <v>43465</v>
      </c>
      <c r="CD11" s="35"/>
      <c r="CE11" s="35"/>
    </row>
    <row r="12" spans="1:83" ht="18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5">
        <v>43555</v>
      </c>
    </row>
    <row r="13" spans="1:83" ht="12.75" customHeight="1" x14ac:dyDescent="0.2">
      <c r="A13" s="126" t="s">
        <v>72</v>
      </c>
      <c r="B13" s="127"/>
      <c r="C13" s="127"/>
      <c r="D13" s="127"/>
      <c r="E13" s="127"/>
      <c r="F13" s="127"/>
      <c r="G13" s="127"/>
      <c r="H13" s="127"/>
      <c r="I13" s="128" t="s">
        <v>73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5">
        <v>43646</v>
      </c>
    </row>
    <row r="14" spans="1:83" ht="9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5">
        <v>43738</v>
      </c>
    </row>
    <row r="15" spans="1:83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5">
        <v>43830</v>
      </c>
    </row>
    <row r="16" spans="1:83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5">
        <v>43921</v>
      </c>
    </row>
    <row r="17" spans="1:82" ht="9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123"/>
      <c r="AZ17" s="123"/>
      <c r="BA17" s="123"/>
      <c r="BB17" s="123"/>
      <c r="BC17" s="124"/>
      <c r="BD17" s="124"/>
      <c r="BE17" s="124"/>
      <c r="BF17" s="124"/>
      <c r="BG17" s="18"/>
      <c r="CC17" s="75">
        <v>44012</v>
      </c>
    </row>
    <row r="18" spans="1:82" ht="21.75" customHeight="1" x14ac:dyDescent="0.2">
      <c r="A18" s="99" t="s">
        <v>53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37"/>
      <c r="AC18" s="37"/>
      <c r="AD18" s="37"/>
      <c r="AE18" s="37"/>
      <c r="AF18" s="19" t="s">
        <v>15</v>
      </c>
      <c r="AG18" s="120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2"/>
      <c r="AY18" s="132"/>
      <c r="AZ18" s="132"/>
      <c r="BA18" s="132"/>
      <c r="BB18" s="132"/>
      <c r="BC18" s="133"/>
      <c r="BD18" s="133"/>
      <c r="BE18" s="133"/>
      <c r="BF18" s="133"/>
      <c r="BG18" s="20"/>
      <c r="CC18" s="75">
        <v>44104</v>
      </c>
    </row>
    <row r="19" spans="1:82" ht="21.75" customHeight="1" x14ac:dyDescent="0.2">
      <c r="A19" s="35" t="s">
        <v>54</v>
      </c>
      <c r="X19" s="67"/>
      <c r="Y19" s="67"/>
      <c r="Z19" s="67"/>
      <c r="AA19" s="67"/>
      <c r="AB19" s="67"/>
      <c r="AC19" s="67"/>
      <c r="AD19" s="67"/>
      <c r="AE19" s="37"/>
      <c r="AF19" s="63" t="s">
        <v>50</v>
      </c>
      <c r="AG19" s="129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1"/>
      <c r="AY19" s="68"/>
      <c r="AZ19" s="68"/>
      <c r="BA19" s="68"/>
      <c r="BB19" s="68"/>
      <c r="BC19" s="69"/>
      <c r="BD19" s="69"/>
      <c r="BE19" s="69"/>
      <c r="BF19" s="69"/>
      <c r="CC19" s="75">
        <v>44196</v>
      </c>
    </row>
    <row r="20" spans="1:82" ht="21.75" customHeight="1" x14ac:dyDescent="0.2">
      <c r="A20" s="35" t="s">
        <v>55</v>
      </c>
      <c r="X20" s="125"/>
      <c r="Y20" s="125"/>
      <c r="Z20" s="125"/>
      <c r="AA20" s="125"/>
      <c r="AB20" s="125"/>
      <c r="AC20" s="125"/>
      <c r="AD20" s="125"/>
      <c r="AE20" s="37"/>
      <c r="AF20" s="63" t="s">
        <v>51</v>
      </c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82" ht="21.75" customHeight="1" x14ac:dyDescent="0.2">
      <c r="A21" s="35" t="s">
        <v>56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4">
        <f>AG18-AG19-AG20</f>
        <v>0</v>
      </c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6"/>
    </row>
    <row r="22" spans="1:82" ht="21.75" customHeight="1" x14ac:dyDescent="0.2">
      <c r="A22" s="66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0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</row>
    <row r="23" spans="1:82" ht="21.75" customHeight="1" x14ac:dyDescent="0.2">
      <c r="A23" s="70" t="s">
        <v>67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01">
        <f>AG21-AG22</f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3"/>
    </row>
    <row r="24" spans="1:82" ht="21.75" customHeight="1" x14ac:dyDescent="0.2">
      <c r="A24" s="100" t="s">
        <v>66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F24" s="19" t="s">
        <v>19</v>
      </c>
      <c r="AG24" s="101">
        <f>IF(AG23&gt;=0,AG23,0)</f>
        <v>0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3"/>
    </row>
    <row r="25" spans="1:82" ht="21.75" customHeight="1" x14ac:dyDescent="0.2">
      <c r="A25" s="1" t="s">
        <v>41</v>
      </c>
      <c r="J25" s="21"/>
      <c r="AF25" s="19" t="s">
        <v>20</v>
      </c>
      <c r="AG25" s="101">
        <f>ROUND(0.02*AG24,2)</f>
        <v>0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3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82" ht="21.75" customHeight="1" x14ac:dyDescent="0.2">
      <c r="A26" s="63" t="s">
        <v>21</v>
      </c>
      <c r="B26" s="116" t="s">
        <v>57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AF26" s="63" t="s">
        <v>21</v>
      </c>
      <c r="AG26" s="113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</row>
    <row r="27" spans="1:82" ht="21.75" customHeight="1" x14ac:dyDescent="0.2">
      <c r="A27" s="35" t="s">
        <v>68</v>
      </c>
      <c r="X27" s="67"/>
      <c r="Y27" s="67"/>
      <c r="Z27" s="67"/>
      <c r="AA27" s="67"/>
      <c r="AB27" s="67"/>
      <c r="AC27" s="67"/>
      <c r="AD27" s="67"/>
      <c r="AF27" s="63" t="s">
        <v>22</v>
      </c>
      <c r="AG27" s="113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5"/>
    </row>
    <row r="28" spans="1:82" ht="21.75" customHeight="1" x14ac:dyDescent="0.2">
      <c r="A28" s="35" t="s">
        <v>59</v>
      </c>
      <c r="S28" s="35"/>
      <c r="AF28" s="63" t="s">
        <v>23</v>
      </c>
      <c r="AG28" s="96">
        <f>AG25-AG26-AG27</f>
        <v>0</v>
      </c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8"/>
      <c r="AY28" s="95"/>
      <c r="AZ28" s="95"/>
      <c r="BA28" s="95"/>
      <c r="BB28" s="95"/>
      <c r="BC28" s="9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D28" s="6"/>
    </row>
    <row r="29" spans="1:82" ht="21.75" customHeight="1" x14ac:dyDescent="0.2">
      <c r="A29" s="35" t="s">
        <v>60</v>
      </c>
      <c r="AF29" s="63" t="s">
        <v>24</v>
      </c>
      <c r="AG29" s="96">
        <f>IF(BN29+BN30&lt;15,0,BN29+0)</f>
        <v>0</v>
      </c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D29" s="6"/>
    </row>
    <row r="30" spans="1:82" ht="21.75" customHeight="1" x14ac:dyDescent="0.2">
      <c r="A30" s="35" t="s">
        <v>61</v>
      </c>
      <c r="AF30" s="63" t="s">
        <v>25</v>
      </c>
      <c r="AG30" s="96">
        <f>IF(BN29+BN30&lt;15,0,BN30)</f>
        <v>0</v>
      </c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8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D30" s="6"/>
    </row>
    <row r="31" spans="1:82" ht="21.75" customHeight="1" x14ac:dyDescent="0.2">
      <c r="A31" s="35" t="s">
        <v>62</v>
      </c>
      <c r="AF31" s="63" t="s">
        <v>26</v>
      </c>
      <c r="AG31" s="120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2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35" t="s">
        <v>69</v>
      </c>
      <c r="AF32" s="63" t="s">
        <v>27</v>
      </c>
      <c r="AG32" s="101">
        <f>AG28+AG29+AG30+AG31</f>
        <v>0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3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63</v>
      </c>
      <c r="AF33" s="63" t="s">
        <v>52</v>
      </c>
      <c r="AG33" s="107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9"/>
    </row>
    <row r="34" spans="1:81" ht="30" customHeight="1" x14ac:dyDescent="0.2">
      <c r="A34" s="99" t="s">
        <v>65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C34" s="6"/>
      <c r="AD34" s="64"/>
      <c r="AE34" s="64"/>
      <c r="AF34" s="65" t="s">
        <v>58</v>
      </c>
      <c r="AG34" s="117">
        <f>IF(AG23&lt;0,-AG23,0)</f>
        <v>0</v>
      </c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9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9"/>
      <c r="AG39" s="90"/>
      <c r="AH39" s="90"/>
      <c r="AI39" s="90"/>
      <c r="AJ39" s="90"/>
      <c r="AK39" s="90"/>
      <c r="AL39" s="91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92"/>
      <c r="AG40" s="93"/>
      <c r="AH40" s="93"/>
      <c r="AI40" s="93"/>
      <c r="AJ40" s="93"/>
      <c r="AK40" s="93"/>
      <c r="AL40" s="94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5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N43" s="49" t="s">
        <v>42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2" t="str">
        <f>"*021$"&amp;AQ2&amp;"$"&amp;"000$"&amp;AN46&amp;"*"</f>
        <v>*021$$000$101900*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sheet="1" objects="1" scenarios="1" selectLockedCells="1"/>
  <mergeCells count="45">
    <mergeCell ref="AQ2:AU2"/>
    <mergeCell ref="AP9:AU9"/>
    <mergeCell ref="AP10:AU10"/>
    <mergeCell ref="AX10:BF10"/>
    <mergeCell ref="AP11:AU11"/>
    <mergeCell ref="AX11:BF11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A18:AA18"/>
    <mergeCell ref="B26:L26"/>
    <mergeCell ref="AG26:AU26"/>
    <mergeCell ref="A24:Z24"/>
    <mergeCell ref="AG34:AU34"/>
    <mergeCell ref="AG31:AU31"/>
    <mergeCell ref="AG29:AU29"/>
    <mergeCell ref="AG21:AU21"/>
    <mergeCell ref="AG33:AU33"/>
    <mergeCell ref="AG22:AU22"/>
    <mergeCell ref="AG23:AU23"/>
    <mergeCell ref="AG24:AU24"/>
    <mergeCell ref="AG25:AU25"/>
    <mergeCell ref="AG27:AU27"/>
    <mergeCell ref="AY28:BC28"/>
    <mergeCell ref="AG28:AU28"/>
    <mergeCell ref="A34:AA34"/>
    <mergeCell ref="AG30:AU30"/>
    <mergeCell ref="AG32:AU32"/>
    <mergeCell ref="A45:AL47"/>
    <mergeCell ref="S39:AE40"/>
    <mergeCell ref="AF39:AL40"/>
    <mergeCell ref="A42:R43"/>
    <mergeCell ref="S42:AL43"/>
    <mergeCell ref="H9:Z9"/>
    <mergeCell ref="H10:Z10"/>
    <mergeCell ref="H11:Q11"/>
    <mergeCell ref="R11:U11"/>
    <mergeCell ref="V11:Z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33:AU33 AG31:AU31 AG26:AU27 AG22:AU22 AG18:AU20" xr:uid="{00000000-0002-0000-0000-000001000000}">
      <formula1>0</formula1>
      <formula2>9999999999999.99</formula2>
    </dataValidation>
    <dataValidation type="list" allowBlank="1" showInputMessage="1" showErrorMessage="1" sqref="AP9:AU9" xr:uid="{00000000-0002-0000-0000-000002000000}">
      <formula1>$CC$1:$CC$19</formula1>
    </dataValidation>
  </dataValidations>
  <pageMargins left="0.48" right="0.43" top="0.4" bottom="0.42" header="0.42" footer="0.42"/>
  <pageSetup scale="89" orientation="portrait" r:id="rId1"/>
  <headerFooter alignWithMargins="0">
    <oddFooter>&amp;R&amp;7TXR-023.02
MODIFFIED BUSINESS TAX RETURN-MINING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65BC-10C4-4429-B515-B74A5544CE2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A658-1D08-4C4D-8ECA-9E527E5A1B8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opLeftCell="A31" workbookViewId="0">
      <selection activeCell="A67" sqref="A67"/>
    </sheetView>
  </sheetViews>
  <sheetFormatPr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43</v>
      </c>
      <c r="D1" s="31" t="s">
        <v>44</v>
      </c>
      <c r="E1" s="31" t="s">
        <v>45</v>
      </c>
      <c r="F1" s="31" t="s">
        <v>46</v>
      </c>
      <c r="G1" s="31" t="s">
        <v>47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  <c r="L50" s="34" t="s">
        <v>72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  <c r="K62" s="34" t="s">
        <v>72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9"/>
  <sheetViews>
    <sheetView topLeftCell="A22" workbookViewId="0">
      <selection activeCell="A70" sqref="A70"/>
    </sheetView>
  </sheetViews>
  <sheetFormatPr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4">
        <v>43555</v>
      </c>
      <c r="B62" s="74">
        <v>43585</v>
      </c>
    </row>
    <row r="63" spans="1:2" x14ac:dyDescent="0.2">
      <c r="A63" s="74">
        <v>43646</v>
      </c>
      <c r="B63" s="74">
        <v>43677</v>
      </c>
    </row>
    <row r="64" spans="1:2" x14ac:dyDescent="0.2">
      <c r="A64" s="74">
        <v>43738</v>
      </c>
      <c r="B64" s="74">
        <v>43769</v>
      </c>
    </row>
    <row r="65" spans="1:4" x14ac:dyDescent="0.2">
      <c r="A65" s="74">
        <v>43830</v>
      </c>
      <c r="B65" s="74">
        <v>43861</v>
      </c>
    </row>
    <row r="66" spans="1:4" x14ac:dyDescent="0.2">
      <c r="A66" s="74">
        <v>43921</v>
      </c>
      <c r="B66" s="74">
        <v>43951</v>
      </c>
    </row>
    <row r="67" spans="1:4" x14ac:dyDescent="0.2">
      <c r="A67" s="74">
        <v>44012</v>
      </c>
      <c r="B67" s="74">
        <v>44043</v>
      </c>
      <c r="D67" s="34" t="s">
        <v>72</v>
      </c>
    </row>
    <row r="68" spans="1:4" x14ac:dyDescent="0.2">
      <c r="A68" s="74">
        <v>44104</v>
      </c>
      <c r="B68" s="74">
        <v>44137</v>
      </c>
    </row>
    <row r="69" spans="1:4" x14ac:dyDescent="0.2">
      <c r="A69" s="74">
        <v>44196</v>
      </c>
      <c r="B69" s="74">
        <v>44228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N24" sqref="N24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10</xdr:col>
                <xdr:colOff>66675</xdr:colOff>
                <xdr:row>56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MBT RETURN - MINING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Kathleen Douglas</cp:lastModifiedBy>
  <cp:lastPrinted>2017-04-18T19:59:48Z</cp:lastPrinted>
  <dcterms:created xsi:type="dcterms:W3CDTF">2006-05-19T20:41:14Z</dcterms:created>
  <dcterms:modified xsi:type="dcterms:W3CDTF">2020-01-08T18:50:44Z</dcterms:modified>
</cp:coreProperties>
</file>