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02188502-D103-4052-89A2-99485E28C85D}" xr6:coauthVersionLast="43" xr6:coauthVersionMax="43" xr10:uidLastSave="{00000000-0000-0000-0000-000000000000}"/>
  <bookViews>
    <workbookView xWindow="28680" yWindow="-120" windowWidth="29040" windowHeight="16440" firstSheet="1" activeTab="9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SCCRT In State" sheetId="14" r:id="rId10"/>
    <sheet name="SCCRT Out of State" sheetId="15" r:id="rId11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7" l="1"/>
  <c r="I14" i="9" l="1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K23" i="14" l="1"/>
  <c r="H24" i="15" l="1"/>
  <c r="B24" i="15"/>
  <c r="D29" i="12" l="1"/>
  <c r="N284" i="11" l="1"/>
  <c r="M24" i="15" l="1"/>
  <c r="L24" i="15"/>
  <c r="K24" i="15"/>
  <c r="J24" i="15"/>
  <c r="I24" i="15"/>
  <c r="G24" i="15"/>
  <c r="F24" i="15"/>
  <c r="E24" i="15"/>
  <c r="D24" i="15"/>
  <c r="C24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24" i="14"/>
  <c r="M23" i="14"/>
  <c r="L23" i="14"/>
  <c r="J23" i="14"/>
  <c r="I23" i="14"/>
  <c r="H23" i="14"/>
  <c r="G23" i="14"/>
  <c r="F23" i="14"/>
  <c r="E23" i="14"/>
  <c r="D23" i="14"/>
  <c r="C23" i="14"/>
  <c r="B23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K29" i="12"/>
  <c r="J29" i="12"/>
  <c r="I29" i="12"/>
  <c r="H29" i="12"/>
  <c r="G29" i="12"/>
  <c r="F29" i="12"/>
  <c r="E29" i="12"/>
  <c r="C29" i="12"/>
  <c r="B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2" i="11"/>
  <c r="N300" i="11"/>
  <c r="N297" i="11"/>
  <c r="N296" i="11"/>
  <c r="N295" i="11"/>
  <c r="N293" i="11"/>
  <c r="N291" i="11"/>
  <c r="N287" i="11"/>
  <c r="N285" i="11"/>
  <c r="N283" i="11"/>
  <c r="N282" i="11"/>
  <c r="N281" i="11"/>
  <c r="N280" i="11"/>
  <c r="N277" i="11"/>
  <c r="N276" i="11"/>
  <c r="N274" i="11"/>
  <c r="N271" i="11"/>
  <c r="N270" i="11"/>
  <c r="N269" i="11"/>
  <c r="N265" i="11"/>
  <c r="N263" i="11"/>
  <c r="N260" i="11"/>
  <c r="N256" i="11"/>
  <c r="N254" i="11"/>
  <c r="N251" i="11"/>
  <c r="N249" i="11"/>
  <c r="N245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2" i="11"/>
  <c r="N220" i="11"/>
  <c r="N217" i="11"/>
  <c r="N213" i="11"/>
  <c r="N211" i="11"/>
  <c r="N210" i="11"/>
  <c r="N209" i="11"/>
  <c r="N208" i="11"/>
  <c r="N207" i="11"/>
  <c r="N206" i="11"/>
  <c r="N205" i="11"/>
  <c r="N204" i="11"/>
  <c r="N201" i="11"/>
  <c r="N200" i="11"/>
  <c r="N198" i="11"/>
  <c r="N195" i="11"/>
  <c r="N194" i="11"/>
  <c r="N190" i="11"/>
  <c r="N188" i="11"/>
  <c r="N187" i="11"/>
  <c r="N186" i="11"/>
  <c r="N183" i="11"/>
  <c r="N182" i="11"/>
  <c r="N181" i="11"/>
  <c r="N179" i="11"/>
  <c r="N177" i="11"/>
  <c r="N173" i="11"/>
  <c r="N171" i="11"/>
  <c r="N168" i="11"/>
  <c r="N167" i="11"/>
  <c r="N166" i="11"/>
  <c r="N164" i="11"/>
  <c r="N161" i="11"/>
  <c r="N157" i="11"/>
  <c r="N155" i="11"/>
  <c r="N154" i="11"/>
  <c r="N153" i="11"/>
  <c r="N152" i="11"/>
  <c r="N151" i="11"/>
  <c r="N150" i="11"/>
  <c r="N149" i="11"/>
  <c r="N148" i="11"/>
  <c r="N147" i="11"/>
  <c r="N144" i="11"/>
  <c r="N142" i="11"/>
  <c r="N138" i="11"/>
  <c r="N136" i="11"/>
  <c r="N135" i="11"/>
  <c r="N132" i="11"/>
  <c r="N131" i="11"/>
  <c r="N129" i="11"/>
  <c r="N126" i="11"/>
  <c r="N122" i="11"/>
  <c r="N120" i="11"/>
  <c r="N119" i="11"/>
  <c r="N117" i="11"/>
  <c r="N113" i="11"/>
  <c r="N111" i="11"/>
  <c r="N110" i="11"/>
  <c r="N109" i="11"/>
  <c r="N107" i="11"/>
  <c r="N106" i="11"/>
  <c r="N105" i="11"/>
  <c r="N104" i="11"/>
  <c r="N102" i="11"/>
  <c r="N99" i="11"/>
  <c r="N98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8" i="11"/>
  <c r="N56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5" i="11"/>
  <c r="N34" i="11"/>
  <c r="N33" i="11"/>
  <c r="N32" i="11"/>
  <c r="N31" i="11"/>
  <c r="N29" i="11"/>
  <c r="N27" i="11"/>
  <c r="N23" i="11"/>
  <c r="N21" i="11"/>
  <c r="N20" i="11"/>
  <c r="N17" i="11"/>
  <c r="N15" i="11"/>
  <c r="N11" i="11"/>
  <c r="N9" i="11"/>
  <c r="N8" i="11"/>
  <c r="N5" i="11"/>
  <c r="A3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1" i="10"/>
  <c r="G24" i="4" s="1"/>
  <c r="N20" i="10"/>
  <c r="G23" i="4" s="1"/>
  <c r="N19" i="10"/>
  <c r="G22" i="4" s="1"/>
  <c r="N18" i="10"/>
  <c r="G21" i="4" s="1"/>
  <c r="N17" i="10"/>
  <c r="G20" i="4" s="1"/>
  <c r="N16" i="10"/>
  <c r="G19" i="4" s="1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N6" i="10"/>
  <c r="G9" i="4" s="1"/>
  <c r="A39" i="9"/>
  <c r="M24" i="9"/>
  <c r="L24" i="9"/>
  <c r="K24" i="9"/>
  <c r="J24" i="9"/>
  <c r="I24" i="9"/>
  <c r="H24" i="9"/>
  <c r="G24" i="9"/>
  <c r="F24" i="9"/>
  <c r="E24" i="9"/>
  <c r="D24" i="9"/>
  <c r="C24" i="9"/>
  <c r="B24" i="9"/>
  <c r="N22" i="9"/>
  <c r="F25" i="4" s="1"/>
  <c r="N21" i="9"/>
  <c r="F24" i="4" s="1"/>
  <c r="N20" i="9"/>
  <c r="F23" i="4" s="1"/>
  <c r="N19" i="9"/>
  <c r="F22" i="4" s="1"/>
  <c r="N18" i="9"/>
  <c r="F21" i="4" s="1"/>
  <c r="N17" i="9"/>
  <c r="F20" i="4" s="1"/>
  <c r="N16" i="9"/>
  <c r="F19" i="4" s="1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H47" i="8"/>
  <c r="G47" i="8"/>
  <c r="F47" i="8"/>
  <c r="E47" i="8"/>
  <c r="D47" i="8"/>
  <c r="C47" i="8"/>
  <c r="B47" i="8"/>
  <c r="N46" i="8"/>
  <c r="N45" i="8"/>
  <c r="N44" i="8"/>
  <c r="N43" i="8"/>
  <c r="N42" i="8"/>
  <c r="N38" i="8"/>
  <c r="N37" i="8"/>
  <c r="N36" i="8"/>
  <c r="N35" i="8"/>
  <c r="N33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6" i="7"/>
  <c r="N35" i="7"/>
  <c r="N34" i="7"/>
  <c r="N33" i="7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F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B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308" i="11" l="1"/>
  <c r="N24" i="10"/>
  <c r="N23" i="14"/>
  <c r="N24" i="9"/>
  <c r="E27" i="4"/>
  <c r="N24" i="7"/>
  <c r="N31" i="7" s="1"/>
  <c r="C27" i="4"/>
  <c r="N24" i="5"/>
  <c r="N28" i="5" s="1"/>
  <c r="N24" i="15"/>
  <c r="N29" i="12"/>
  <c r="G10" i="4"/>
  <c r="G27" i="4" s="1"/>
  <c r="F10" i="4"/>
  <c r="N39" i="8"/>
  <c r="N47" i="8"/>
  <c r="H20" i="4"/>
  <c r="N24" i="8"/>
  <c r="N29" i="8" s="1"/>
  <c r="H12" i="4"/>
  <c r="H18" i="4"/>
  <c r="D10" i="4"/>
  <c r="D27" i="4" s="1"/>
  <c r="H14" i="4"/>
  <c r="H16" i="4"/>
  <c r="H22" i="4"/>
  <c r="H24" i="4"/>
  <c r="H11" i="4"/>
  <c r="H15" i="4"/>
  <c r="H19" i="4"/>
  <c r="H23" i="4"/>
  <c r="N24" i="6"/>
  <c r="N28" i="6" s="1"/>
  <c r="N30" i="6" s="1"/>
  <c r="H9" i="4"/>
  <c r="H13" i="4"/>
  <c r="H17" i="4"/>
  <c r="H21" i="4"/>
  <c r="H25" i="4"/>
  <c r="B27" i="4"/>
  <c r="H10" i="4" l="1"/>
  <c r="H27" i="4" s="1"/>
  <c r="F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35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6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  <author>Valued Gateway Client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  <comment ref="A31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extended until June 30, 2014</t>
        </r>
      </text>
    </comment>
  </commentList>
</comments>
</file>

<file path=xl/sharedStrings.xml><?xml version="1.0" encoding="utf-8"?>
<sst xmlns="http://schemas.openxmlformats.org/spreadsheetml/2006/main" count="666" uniqueCount="271">
  <si>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</si>
  <si>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</si>
  <si>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</si>
  <si>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</si>
  <si>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</si>
  <si>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</si>
  <si>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</si>
  <si>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</si>
  <si>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</si>
  <si>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</si>
  <si>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</si>
  <si>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</si>
  <si>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</si>
  <si>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</si>
  <si>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</si>
  <si>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</si>
  <si>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</si>
  <si>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</si>
  <si>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</si>
  <si>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</si>
  <si>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</si>
  <si>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</si>
  <si>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</si>
  <si>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</si>
  <si>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</si>
  <si>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</si>
  <si>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</si>
  <si>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</si>
  <si>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</si>
  <si>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</si>
  <si>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</si>
  <si>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</si>
  <si>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</si>
  <si>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</si>
  <si>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</si>
  <si>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</si>
  <si>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</si>
  <si>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</si>
  <si>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</si>
  <si>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</si>
  <si>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</si>
  <si>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</si>
  <si>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</si>
  <si>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</si>
  <si>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</si>
  <si>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</si>
  <si>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</si>
  <si>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</si>
  <si>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</si>
  <si>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</si>
  <si>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</si>
  <si>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</si>
  <si>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</si>
  <si>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</si>
  <si>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 xml:space="preserve"> 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</si>
  <si>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</si>
  <si>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</si>
  <si>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</si>
  <si>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</si>
  <si>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</si>
  <si>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</si>
  <si>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</si>
  <si>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</si>
  <si>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</si>
  <si>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</si>
  <si>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</si>
  <si>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</si>
  <si>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</si>
  <si>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</si>
  <si>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</si>
  <si>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</si>
  <si>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</si>
  <si>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</si>
  <si>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</si>
  <si>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</si>
  <si>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</si>
  <si>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</si>
  <si>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</si>
  <si>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</si>
  <si>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</si>
  <si>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</si>
  <si>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</si>
  <si>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</si>
  <si>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</si>
  <si>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</si>
  <si>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</si>
  <si>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</si>
  <si>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</si>
  <si>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</si>
  <si>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</si>
  <si>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</si>
  <si>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</si>
  <si>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</si>
  <si>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</si>
  <si>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</si>
  <si>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</si>
  <si>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</si>
  <si>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</si>
  <si>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</si>
  <si>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</si>
  <si>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</si>
  <si>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</si>
  <si>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</si>
  <si>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</si>
  <si>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</si>
  <si>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</si>
  <si>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</si>
  <si>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</si>
  <si>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</si>
  <si>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</si>
  <si>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</si>
  <si>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</si>
  <si>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</si>
  <si>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</si>
  <si>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</si>
  <si>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</si>
  <si>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</si>
  <si>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</si>
  <si>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</si>
  <si>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</si>
  <si>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</si>
  <si>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</si>
  <si>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</si>
  <si>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</si>
  <si>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</si>
  <si>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</si>
  <si>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</si>
  <si>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</si>
  <si>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</si>
  <si>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</si>
  <si>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</si>
  <si>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</si>
  <si>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</si>
  <si>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</si>
  <si>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</si>
  <si>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</si>
  <si>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</si>
  <si>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</si>
  <si>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</si>
  <si>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</si>
  <si>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</si>
  <si>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</si>
  <si>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</si>
  <si>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</si>
  <si>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</si>
  <si>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</si>
  <si>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</si>
  <si>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</si>
  <si>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</si>
  <si>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</si>
  <si>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</si>
  <si>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</si>
  <si>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</si>
  <si>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</si>
  <si>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</si>
  <si>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</si>
  <si>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</si>
  <si>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</si>
  <si>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</si>
  <si>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</si>
  <si>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</si>
  <si>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</si>
  <si>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</si>
  <si>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</si>
  <si>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</si>
  <si>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</si>
  <si>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</si>
  <si>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</si>
  <si>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</si>
  <si>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</si>
  <si>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</si>
  <si>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</si>
  <si>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</si>
  <si>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</si>
  <si>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</si>
  <si>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</si>
  <si>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</si>
  <si>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</si>
  <si>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</si>
  <si>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</si>
  <si>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</si>
  <si>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</si>
  <si>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</si>
  <si>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</si>
  <si>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</si>
  <si>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</si>
  <si>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</si>
  <si>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</si>
  <si>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</si>
  <si>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</si>
  <si>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</si>
  <si>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</si>
  <si>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</si>
  <si>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</si>
  <si>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</si>
  <si>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</si>
  <si>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</si>
  <si>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</si>
  <si>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</si>
  <si>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</si>
  <si>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</si>
  <si>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</si>
  <si>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</si>
  <si>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</si>
  <si>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</si>
  <si>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</si>
  <si>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</si>
  <si>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</si>
  <si>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</si>
  <si>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</si>
  <si>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</si>
  <si>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</si>
  <si>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</si>
  <si>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</si>
  <si>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</si>
  <si>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</si>
  <si>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</si>
  <si>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</si>
  <si>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</si>
  <si>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</si>
  <si>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</si>
  <si>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</si>
  <si>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</si>
  <si>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</si>
  <si>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</si>
  <si>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</si>
  <si>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</si>
  <si>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</si>
  <si>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</si>
  <si>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</si>
  <si>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</si>
  <si>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</si>
  <si>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</si>
  <si>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</si>
  <si>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</si>
  <si>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</si>
  <si>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</si>
  <si>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</si>
  <si>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</si>
  <si>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</si>
  <si>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</si>
  <si>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</si>
  <si>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</si>
  <si>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</si>
  <si>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</si>
  <si>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</si>
  <si>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</si>
  <si>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</si>
  <si>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</si>
  <si>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</si>
  <si>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</si>
  <si>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</si>
  <si>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</si>
  <si>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</si>
  <si>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TOTAL IMPORTS</t>
  </si>
  <si>
    <t>MALT KEG</t>
  </si>
  <si>
    <t>BEER</t>
  </si>
  <si>
    <t>UNDER 14%</t>
  </si>
  <si>
    <t>14 - 22%</t>
  </si>
  <si>
    <t>OVER 22%</t>
  </si>
  <si>
    <t>BASIC CITY-COUNTY RELIEF TAX - FISCAL YEAR 2018-19</t>
  </si>
  <si>
    <t>SUPPLEMENTAL CITY-COUNTY RELIEF TAX DISTRIBUTION TO THE COUNTY LEVEL FOR FISCAL YEAR 2018-19</t>
  </si>
  <si>
    <t>CIGARETTE TAX - FISCAL YEAR 2018-19</t>
  </si>
  <si>
    <t>LIQUOR TAX - FISCAL YEAR 2018-19</t>
  </si>
  <si>
    <t>REAL PROPERTY TRANSFER TAX - FISCAL YEAR 2018-19</t>
  </si>
  <si>
    <t>MONTHLY WASHOE COUNTY CTX DISTRIBUTIONS  FISCAL YEAR 2018-19 - INTERLOCAL AGREEMENT</t>
  </si>
  <si>
    <t>SUPPLEMENTAL CITY-COUNTY RELIEF TAX INSTATE COLLECTIONS FOR FISCAL YEAR 2018-19</t>
  </si>
  <si>
    <t>SUPPLEMENTAL CITY-COUNTY RELIEF TAX OUT OF STATE COLLECTIONS FOR FISCAL YEAR 2018-19</t>
  </si>
  <si>
    <t>FISCAL YEAR 2018-19</t>
  </si>
  <si>
    <t xml:space="preserve"> -   </t>
  </si>
  <si>
    <t>GOVERNMENT SERVICES TAX - FISCAL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</si>
</sst>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0F1E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47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4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5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6" fillId="0" borderId="0" xfId="1" applyFont="1"/>
    <xf numFmtId="0" fontId="1" fillId="0" borderId="0" xfId="1"/>
    <xf numFmtId="0" fontId="7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8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5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1" fillId="0" borderId="11" xfId="1" applyNumberFormat="1" applyBorder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1" fillId="0" borderId="0" xfId="1" applyFont="1"/>
    <xf numFmtId="43" fontId="11" fillId="0" borderId="0" xfId="1" applyNumberFormat="1" applyFont="1"/>
    <xf numFmtId="0" fontId="12" fillId="0" borderId="0" xfId="1" applyFont="1" applyAlignment="1">
      <alignment horizontal="center"/>
    </xf>
    <xf numFmtId="43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6" fillId="0" borderId="0" xfId="1" applyFont="1"/>
    <xf numFmtId="43" fontId="12" fillId="0" borderId="0" xfId="1" applyNumberFormat="1" applyFont="1"/>
    <xf numFmtId="0" fontId="11" fillId="0" borderId="0" xfId="1" applyFont="1" applyBorder="1"/>
    <xf numFmtId="0" fontId="17" fillId="0" borderId="0" xfId="1" applyFont="1"/>
    <xf numFmtId="0" fontId="17" fillId="0" borderId="0" xfId="1" applyFont="1" applyAlignment="1">
      <alignment horizontal="center"/>
    </xf>
    <xf numFmtId="43" fontId="12" fillId="2" borderId="12" xfId="1" applyNumberFormat="1" applyFont="1" applyFill="1" applyBorder="1"/>
    <xf numFmtId="4" fontId="2" fillId="0" borderId="0" xfId="1" applyNumberFormat="1" applyFont="1"/>
    <xf numFmtId="4" fontId="13" fillId="0" borderId="0" xfId="1" applyNumberFormat="1" applyFont="1" applyAlignment="1">
      <alignment horizontal="center"/>
    </xf>
    <xf numFmtId="4" fontId="11" fillId="0" borderId="0" xfId="1" applyNumberFormat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19" fillId="0" borderId="0" xfId="1" applyFont="1" applyAlignment="1">
      <alignment vertical="top" wrapText="1"/>
    </xf>
    <xf numFmtId="43" fontId="7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13" xfId="1" applyNumberFormat="1" applyBorder="1"/>
    <xf numFmtId="0" fontId="11" fillId="0" borderId="0" xfId="0" applyFont="1"/>
    <xf numFmtId="43" fontId="12" fillId="0" borderId="0" xfId="0" applyNumberFormat="1" applyFont="1"/>
    <xf numFmtId="9" fontId="1" fillId="0" borderId="0" xfId="1" applyNumberFormat="1"/>
    <xf numFmtId="0" fontId="1" fillId="0" borderId="0" xfId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1" fillId="0" borderId="0" xfId="1" applyNumberFormat="1" applyFont="1"/>
    <xf numFmtId="4" fontId="13" fillId="0" borderId="0" xfId="1" applyNumberFormat="1" applyFont="1" applyFill="1" applyAlignment="1">
      <alignment horizontal="center"/>
    </xf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0" xfId="1" applyNumberFormat="1" applyFill="1" applyBorder="1"/>
    <xf numFmtId="43" fontId="1" fillId="0" borderId="0" xfId="1" applyNumberFormat="1" applyBorder="1"/>
    <xf numFmtId="43" fontId="1" fillId="0" borderId="13" xfId="1" applyNumberFormat="1" applyBorder="1"/>
    <xf numFmtId="43" fontId="1" fillId="0" borderId="0" xfId="1" applyNumberFormat="1"/>
    <xf numFmtId="43" fontId="1" fillId="0" borderId="0" xfId="1" applyNumberFormat="1"/>
    <xf numFmtId="43" fontId="1" fillId="0" borderId="0" xfId="3" applyNumberForma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1" fillId="4" borderId="3" xfId="3" applyNumberFormat="1" applyFill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0" fontId="25" fillId="0" borderId="0" xfId="1" applyFon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2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1" fillId="5" borderId="0" xfId="3" applyNumberFormat="1" applyFill="1"/>
    <xf numFmtId="0" fontId="26" fillId="0" borderId="0" xfId="1" applyFont="1"/>
    <xf numFmtId="43" fontId="1" fillId="0" borderId="0" xfId="37" applyNumberFormat="1" applyFont="1"/>
    <xf numFmtId="43" fontId="0" fillId="5" borderId="0" xfId="37" applyNumberFormat="1" applyFont="1" applyFill="1"/>
    <xf numFmtId="43" fontId="0" fillId="0" borderId="0" xfId="37" applyNumberFormat="1" applyFon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3" borderId="0" xfId="1" applyNumberFormat="1" applyFill="1"/>
    <xf numFmtId="43" fontId="1" fillId="3" borderId="1" xfId="1" applyNumberFormat="1" applyFill="1" applyBorder="1"/>
    <xf numFmtId="43" fontId="1" fillId="0" borderId="0" xfId="1" applyNumberFormat="1"/>
    <xf numFmtId="43" fontId="1" fillId="0" borderId="13" xfId="1" applyNumberFormat="1" applyBorder="1"/>
    <xf numFmtId="43" fontId="1" fillId="0" borderId="0" xfId="1" applyNumberFormat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</cellXfs>
  <cellStyles count="38"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activeCell="I8" sqref="I8"/>
    </sheetView>
  </sheetViews>
  <sheetFormatPr defaultRowHeight="12.75" x14ac:dyDescent="0.2"/>
  <cols>
    <col min="1" max="2" width="14.7109375" style="1" customWidth="1"/>
    <col min="3" max="3" width="16.5703125" style="1" bestFit="1" customWidth="1"/>
    <col min="4" max="7" width="14.7109375" style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243" t="s">
        <v>0</v>
      </c>
      <c r="D2" s="243"/>
      <c r="E2" s="243"/>
      <c r="F2" s="243"/>
      <c r="G2" s="243"/>
    </row>
    <row r="3" spans="1:8" x14ac:dyDescent="0.2">
      <c r="C3" s="244" t="s">
        <v>1</v>
      </c>
      <c r="D3" s="244"/>
      <c r="E3" s="244"/>
      <c r="F3" s="244"/>
      <c r="G3" s="244"/>
    </row>
    <row r="4" spans="1:8" x14ac:dyDescent="0.2">
      <c r="E4" s="2" t="s">
        <v>268</v>
      </c>
    </row>
    <row r="7" spans="1:8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8" x14ac:dyDescent="0.2">
      <c r="A8" s="4"/>
      <c r="B8" s="4"/>
      <c r="C8" s="4"/>
      <c r="D8" s="4"/>
      <c r="E8" s="4"/>
      <c r="F8" s="4"/>
      <c r="G8" s="4"/>
    </row>
    <row r="9" spans="1:8" x14ac:dyDescent="0.2">
      <c r="A9" s="4" t="s">
        <v>10</v>
      </c>
      <c r="B9" s="5">
        <f>BCCRT!N6</f>
        <v>6156454.9000000004</v>
      </c>
      <c r="C9" s="5">
        <f>SCCRT!N6</f>
        <v>21808721.219999999</v>
      </c>
      <c r="D9" s="6">
        <f>'CIG TAX'!N6</f>
        <v>178188.90999999997</v>
      </c>
      <c r="E9" s="6">
        <f>'LIQ TAX'!N6</f>
        <v>72646.710000000006</v>
      </c>
      <c r="F9" s="5">
        <f>RPTT!N6</f>
        <v>520460.6</v>
      </c>
      <c r="G9" s="5">
        <f>'Gov''t Services'!N6</f>
        <v>2942466.8099999996</v>
      </c>
      <c r="H9" s="7">
        <f>SUM(B9:G9)</f>
        <v>31678939.149999999</v>
      </c>
    </row>
    <row r="10" spans="1:8" x14ac:dyDescent="0.2">
      <c r="A10" s="4" t="s">
        <v>11</v>
      </c>
      <c r="B10" s="5">
        <f>BCCRT!N7</f>
        <v>1687944.7599999998</v>
      </c>
      <c r="C10" s="5">
        <f>SCCRT!N7</f>
        <v>5514938.9900000012</v>
      </c>
      <c r="D10" s="6">
        <f>'CIG TAX'!N7</f>
        <v>81598.94</v>
      </c>
      <c r="E10" s="6">
        <f>'LIQ TAX'!N7</f>
        <v>33267.479999999996</v>
      </c>
      <c r="F10" s="5">
        <f>RPTT!N7</f>
        <v>188488.85</v>
      </c>
      <c r="G10" s="5">
        <f>'Gov''t Services'!N7</f>
        <v>1460819.84</v>
      </c>
      <c r="H10" s="7">
        <f t="shared" ref="H10:H25" si="0">SUM(B10:G10)</f>
        <v>8967058.8600000013</v>
      </c>
    </row>
    <row r="11" spans="1:8" x14ac:dyDescent="0.2">
      <c r="A11" s="4" t="s">
        <v>12</v>
      </c>
      <c r="B11" s="5">
        <f>BCCRT!N8</f>
        <v>222817957.5</v>
      </c>
      <c r="C11" s="5">
        <f>SCCRT!N8</f>
        <v>781057659.45000005</v>
      </c>
      <c r="D11" s="6">
        <f>'CIG TAX'!N8</f>
        <v>7051373.4600000009</v>
      </c>
      <c r="E11" s="6">
        <f>'LIQ TAX'!N8</f>
        <v>2874809.6700000004</v>
      </c>
      <c r="F11" s="5">
        <f>RPTT!N8</f>
        <v>32451151.380000003</v>
      </c>
      <c r="G11" s="5">
        <f>'Gov''t Services'!N8</f>
        <v>130210428.15000001</v>
      </c>
      <c r="H11" s="7">
        <f t="shared" si="0"/>
        <v>1176463379.6100001</v>
      </c>
    </row>
    <row r="12" spans="1:8" x14ac:dyDescent="0.2">
      <c r="A12" s="4" t="s">
        <v>13</v>
      </c>
      <c r="B12" s="5">
        <f>BCCRT!N9</f>
        <v>3914039.01</v>
      </c>
      <c r="C12" s="5">
        <f>SCCRT!N9</f>
        <v>14799696.960000001</v>
      </c>
      <c r="D12" s="6">
        <f>'CIG TAX'!N9</f>
        <v>155245.93</v>
      </c>
      <c r="E12" s="6">
        <f>'LIQ TAX'!N9</f>
        <v>63293</v>
      </c>
      <c r="F12" s="5">
        <f>RPTT!N9</f>
        <v>1050767.8500000001</v>
      </c>
      <c r="G12" s="5">
        <f>'Gov''t Services'!N9</f>
        <v>3183965.9499999997</v>
      </c>
      <c r="H12" s="7">
        <f t="shared" si="0"/>
        <v>23167008.699999999</v>
      </c>
    </row>
    <row r="13" spans="1:8" x14ac:dyDescent="0.2">
      <c r="A13" s="4" t="s">
        <v>14</v>
      </c>
      <c r="B13" s="5">
        <f>BCCRT!N10</f>
        <v>7149598.0799999991</v>
      </c>
      <c r="C13" s="5">
        <f>SCCRT!N10</f>
        <v>25840313.979999997</v>
      </c>
      <c r="D13" s="6">
        <f>'CIG TAX'!N10</f>
        <v>171275.15</v>
      </c>
      <c r="E13" s="6">
        <f>'LIQ TAX'!N10</f>
        <v>69828.03</v>
      </c>
      <c r="F13" s="5">
        <f>RPTT!N10</f>
        <v>410163.6</v>
      </c>
      <c r="G13" s="5">
        <f>'Gov''t Services'!N10</f>
        <v>4789745.2699999996</v>
      </c>
      <c r="H13" s="7">
        <f t="shared" si="0"/>
        <v>38430924.109999999</v>
      </c>
    </row>
    <row r="14" spans="1:8" x14ac:dyDescent="0.2">
      <c r="A14" s="4" t="s">
        <v>15</v>
      </c>
      <c r="B14" s="5">
        <f>BCCRT!N11</f>
        <v>91660.819999999992</v>
      </c>
      <c r="C14" s="5">
        <f>SCCRT!N11</f>
        <v>1140822.9599999997</v>
      </c>
      <c r="D14" s="6">
        <f>'CIG TAX'!N11</f>
        <v>3117.78</v>
      </c>
      <c r="E14" s="6">
        <f>'LIQ TAX'!N11</f>
        <v>1271.1000000000001</v>
      </c>
      <c r="F14" s="5">
        <f>RPTT!N11</f>
        <v>7425</v>
      </c>
      <c r="G14" s="5">
        <f>'Gov''t Services'!N11</f>
        <v>210835.65</v>
      </c>
      <c r="H14" s="7">
        <f t="shared" si="0"/>
        <v>1455133.3099999998</v>
      </c>
    </row>
    <row r="15" spans="1:8" x14ac:dyDescent="0.2">
      <c r="A15" s="4" t="s">
        <v>16</v>
      </c>
      <c r="B15" s="5">
        <f>BCCRT!N12</f>
        <v>1061109.68</v>
      </c>
      <c r="C15" s="5">
        <f>SCCRT!N12</f>
        <v>4103271.86</v>
      </c>
      <c r="D15" s="6">
        <f>'CIG TAX'!N12</f>
        <v>6209.85</v>
      </c>
      <c r="E15" s="6">
        <f>'LIQ TAX'!N12</f>
        <v>2531.7200000000003</v>
      </c>
      <c r="F15" s="5">
        <f>RPTT!N12</f>
        <v>9074.4500000000007</v>
      </c>
      <c r="G15" s="5">
        <f>'Gov''t Services'!N12</f>
        <v>359760.36000000004</v>
      </c>
      <c r="H15" s="7">
        <f t="shared" si="0"/>
        <v>5541957.9199999999</v>
      </c>
    </row>
    <row r="16" spans="1:8" x14ac:dyDescent="0.2">
      <c r="A16" s="4" t="s">
        <v>17</v>
      </c>
      <c r="B16" s="5">
        <f>BCCRT!N13</f>
        <v>2688632.62</v>
      </c>
      <c r="C16" s="5">
        <f>SCCRT!N13</f>
        <v>9851821.8900000006</v>
      </c>
      <c r="D16" s="6">
        <f>'CIG TAX'!N13</f>
        <v>54570.719999999994</v>
      </c>
      <c r="E16" s="6">
        <f>'LIQ TAX'!N13</f>
        <v>22248.2</v>
      </c>
      <c r="F16" s="5">
        <f>RPTT!N13</f>
        <v>117858.40000000001</v>
      </c>
      <c r="G16" s="5">
        <f>'Gov''t Services'!N13</f>
        <v>1810425.3200000003</v>
      </c>
      <c r="H16" s="7">
        <f t="shared" si="0"/>
        <v>14545557.150000002</v>
      </c>
    </row>
    <row r="17" spans="1:8" x14ac:dyDescent="0.2">
      <c r="A17" s="4" t="s">
        <v>18</v>
      </c>
      <c r="B17" s="5">
        <f>BCCRT!N14</f>
        <v>1234386.6200000001</v>
      </c>
      <c r="C17" s="5">
        <f>SCCRT!N14</f>
        <v>2676623.2799999998</v>
      </c>
      <c r="D17" s="6">
        <f>'CIG TAX'!N14</f>
        <v>19928.039999999997</v>
      </c>
      <c r="E17" s="6">
        <f>'LIQ TAX'!N14</f>
        <v>8124.5500000000011</v>
      </c>
      <c r="F17" s="5">
        <f>RPTT!N14</f>
        <v>25151.5</v>
      </c>
      <c r="G17" s="5">
        <f>'Gov''t Services'!N14</f>
        <v>894492.73</v>
      </c>
      <c r="H17" s="7">
        <f t="shared" si="0"/>
        <v>4858706.72</v>
      </c>
    </row>
    <row r="18" spans="1:8" x14ac:dyDescent="0.2">
      <c r="A18" s="4" t="s">
        <v>19</v>
      </c>
      <c r="B18" s="5">
        <f>BCCRT!N15</f>
        <v>177999.89999999997</v>
      </c>
      <c r="C18" s="5">
        <f>SCCRT!N15</f>
        <v>1176080.8800000001</v>
      </c>
      <c r="D18" s="6">
        <f>'CIG TAX'!N15</f>
        <v>16617.430000000004</v>
      </c>
      <c r="E18" s="6">
        <f>'LIQ TAX'!N15</f>
        <v>6774.83</v>
      </c>
      <c r="F18" s="5">
        <f>RPTT!N15</f>
        <v>21419.739999999998</v>
      </c>
      <c r="G18" s="5">
        <f>'Gov''t Services'!N15</f>
        <v>485347.55999999994</v>
      </c>
      <c r="H18" s="7">
        <f t="shared" si="0"/>
        <v>1884240.3399999999</v>
      </c>
    </row>
    <row r="19" spans="1:8" x14ac:dyDescent="0.2">
      <c r="A19" s="4" t="s">
        <v>20</v>
      </c>
      <c r="B19" s="5">
        <f>BCCRT!N16</f>
        <v>3138619.3899999997</v>
      </c>
      <c r="C19" s="5">
        <f>SCCRT!N16</f>
        <v>11253355.560000002</v>
      </c>
      <c r="D19" s="6">
        <f>'CIG TAX'!N16</f>
        <v>175678.63</v>
      </c>
      <c r="E19" s="6">
        <f>'LIQ TAX'!N16</f>
        <v>71623.3</v>
      </c>
      <c r="F19" s="5">
        <f>RPTT!N16</f>
        <v>767072.54999999993</v>
      </c>
      <c r="G19" s="5">
        <f>'Gov''t Services'!N16</f>
        <v>3606244.8200000003</v>
      </c>
      <c r="H19" s="7">
        <f t="shared" si="0"/>
        <v>19012594.250000007</v>
      </c>
    </row>
    <row r="20" spans="1:8" x14ac:dyDescent="0.2">
      <c r="A20" s="4" t="s">
        <v>21</v>
      </c>
      <c r="B20" s="5">
        <f>BCCRT!N17</f>
        <v>295000.88</v>
      </c>
      <c r="C20" s="5">
        <f>SCCRT!N17</f>
        <v>1580153.64</v>
      </c>
      <c r="D20" s="6">
        <f>'CIG TAX'!N17</f>
        <v>15023.179999999998</v>
      </c>
      <c r="E20" s="6">
        <f>'LIQ TAX'!N17</f>
        <v>6124.88</v>
      </c>
      <c r="F20" s="5">
        <f>RPTT!N17</f>
        <v>10436.25</v>
      </c>
      <c r="G20" s="5">
        <f>'Gov''t Services'!N17</f>
        <v>485497.42</v>
      </c>
      <c r="H20" s="7">
        <f t="shared" si="0"/>
        <v>2392236.25</v>
      </c>
    </row>
    <row r="21" spans="1:8" x14ac:dyDescent="0.2">
      <c r="A21" s="4" t="s">
        <v>22</v>
      </c>
      <c r="B21" s="5">
        <f>BCCRT!N18</f>
        <v>3471914.4299999997</v>
      </c>
      <c r="C21" s="5">
        <f>SCCRT!N18</f>
        <v>11609701.09</v>
      </c>
      <c r="D21" s="6">
        <f>'CIG TAX'!N18</f>
        <v>149106.81</v>
      </c>
      <c r="E21" s="6">
        <f>'LIQ TAX'!N18</f>
        <v>60790.110000000008</v>
      </c>
      <c r="F21" s="5">
        <f>RPTT!N18</f>
        <v>470086.65</v>
      </c>
      <c r="G21" s="5">
        <f>'Gov''t Services'!N18</f>
        <v>2892448.8899999992</v>
      </c>
      <c r="H21" s="7">
        <f t="shared" si="0"/>
        <v>18654047.98</v>
      </c>
    </row>
    <row r="22" spans="1:8" x14ac:dyDescent="0.2">
      <c r="A22" s="4" t="s">
        <v>23</v>
      </c>
      <c r="B22" s="5">
        <f>BCCRT!N19</f>
        <v>503950.98000000004</v>
      </c>
      <c r="C22" s="5">
        <f>SCCRT!N19</f>
        <v>1906928.76</v>
      </c>
      <c r="D22" s="6">
        <f>'CIG TAX'!N19</f>
        <v>21673.35</v>
      </c>
      <c r="E22" s="6">
        <f>'LIQ TAX'!N19</f>
        <v>8836.119999999999</v>
      </c>
      <c r="F22" s="5">
        <f>RPTT!N19</f>
        <v>28449.3</v>
      </c>
      <c r="G22" s="5">
        <f>'Gov''t Services'!N19</f>
        <v>697266.20000000019</v>
      </c>
      <c r="H22" s="7">
        <f t="shared" si="0"/>
        <v>3167104.7100000004</v>
      </c>
    </row>
    <row r="23" spans="1:8" x14ac:dyDescent="0.2">
      <c r="A23" s="4" t="s">
        <v>24</v>
      </c>
      <c r="B23" s="5">
        <f>BCCRT!N20</f>
        <v>780294.49999999988</v>
      </c>
      <c r="C23" s="5">
        <f>SCCRT!N20</f>
        <v>2888483.12</v>
      </c>
      <c r="D23" s="6">
        <f>'CIG TAX'!N20</f>
        <v>13126.79</v>
      </c>
      <c r="E23" s="6">
        <f>'LIQ TAX'!N20</f>
        <v>5351.7300000000005</v>
      </c>
      <c r="F23" s="5">
        <f>RPTT!N20</f>
        <v>127799.65</v>
      </c>
      <c r="G23" s="5">
        <f>'Gov''t Services'!N20</f>
        <v>409897.05999999994</v>
      </c>
      <c r="H23" s="7">
        <f t="shared" si="0"/>
        <v>4224952.8499999996</v>
      </c>
    </row>
    <row r="24" spans="1:8" x14ac:dyDescent="0.2">
      <c r="A24" s="4" t="s">
        <v>25</v>
      </c>
      <c r="B24" s="5">
        <f>BCCRT!N21</f>
        <v>40576022.729999997</v>
      </c>
      <c r="C24" s="5">
        <f>SCCRT!N21</f>
        <v>139683326.81999999</v>
      </c>
      <c r="D24" s="6">
        <f>'CIG TAX'!N21</f>
        <v>1452571.6400000001</v>
      </c>
      <c r="E24" s="6">
        <f>'LIQ TAX'!N21</f>
        <v>592206.17999999993</v>
      </c>
      <c r="F24" s="5">
        <f>RPTT!N21</f>
        <v>6921863.8500000006</v>
      </c>
      <c r="G24" s="5">
        <f>'Gov''t Services'!N21</f>
        <v>34178513.039999999</v>
      </c>
      <c r="H24" s="7">
        <f t="shared" si="0"/>
        <v>223404504.25999996</v>
      </c>
    </row>
    <row r="25" spans="1:8" x14ac:dyDescent="0.2">
      <c r="A25" s="4" t="s">
        <v>26</v>
      </c>
      <c r="B25" s="8">
        <f>BCCRT!N22</f>
        <v>1429548.57</v>
      </c>
      <c r="C25" s="8">
        <f>SCCRT!N22</f>
        <v>2957927.6400000006</v>
      </c>
      <c r="D25" s="9">
        <f>'CIG TAX'!N22</f>
        <v>34408.04</v>
      </c>
      <c r="E25" s="9">
        <f>'LIQ TAX'!N22</f>
        <v>14027.989999999998</v>
      </c>
      <c r="F25" s="8">
        <f>RPTT!N22</f>
        <v>56441.549999999996</v>
      </c>
      <c r="G25" s="8">
        <f>'Gov''t Services'!N22</f>
        <v>1052228.98</v>
      </c>
      <c r="H25" s="10">
        <f t="shared" si="0"/>
        <v>5544582.7700000014</v>
      </c>
    </row>
    <row r="26" spans="1:8" ht="15" x14ac:dyDescent="0.35">
      <c r="A26" s="4"/>
      <c r="B26" s="6"/>
      <c r="C26" s="6"/>
      <c r="D26" s="6"/>
      <c r="E26" s="11"/>
      <c r="F26" s="6"/>
      <c r="G26" s="6"/>
      <c r="H26" s="7"/>
    </row>
    <row r="27" spans="1:8" ht="13.5" thickBot="1" x14ac:dyDescent="0.25">
      <c r="A27" s="4" t="s">
        <v>9</v>
      </c>
      <c r="B27" s="12">
        <f>SUM(B9:B26)</f>
        <v>297175135.37</v>
      </c>
      <c r="C27" s="12">
        <f t="shared" ref="C27:H27" si="1">SUM(C9:C26)</f>
        <v>1039849828.1000003</v>
      </c>
      <c r="D27" s="12">
        <f t="shared" si="1"/>
        <v>9599714.6499999985</v>
      </c>
      <c r="E27" s="12">
        <f t="shared" si="1"/>
        <v>3913755.6000000006</v>
      </c>
      <c r="F27" s="12">
        <f t="shared" si="1"/>
        <v>43184111.169999994</v>
      </c>
      <c r="G27" s="12">
        <f t="shared" si="1"/>
        <v>189670384.04999995</v>
      </c>
      <c r="H27" s="12">
        <f t="shared" si="1"/>
        <v>1583392928.9400001</v>
      </c>
    </row>
    <row r="28" spans="1:8" ht="13.5" thickTop="1" x14ac:dyDescent="0.2">
      <c r="H28" s="13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2"/>
  <sheetViews>
    <sheetView tabSelected="1" workbookViewId="0">
      <selection activeCell="N5" sqref="N5"/>
    </sheetView>
  </sheetViews>
  <sheetFormatPr defaultRowHeight="12.75" x14ac:dyDescent="0.2"/>
  <cols>
    <col min="1" max="1" width="14.42578125" style="15" bestFit="1" customWidth="1"/>
    <col min="2" max="10" width="14" style="15" bestFit="1" customWidth="1"/>
    <col min="11" max="13" width="14.7109375" style="15" customWidth="1"/>
    <col min="14" max="14" width="15.5703125" style="15" bestFit="1" customWidth="1"/>
    <col min="15" max="256" width="9.140625" style="15"/>
    <col min="257" max="257" width="14.42578125" style="15" bestFit="1" customWidth="1"/>
    <col min="258" max="266" width="14" style="15" bestFit="1" customWidth="1"/>
    <col min="267" max="269" width="14.7109375" style="15" customWidth="1"/>
    <col min="270" max="270" width="15.5703125" style="15" bestFit="1" customWidth="1"/>
    <col min="271" max="512" width="9.140625" style="15"/>
    <col min="513" max="513" width="14.42578125" style="15" bestFit="1" customWidth="1"/>
    <col min="514" max="522" width="14" style="15" bestFit="1" customWidth="1"/>
    <col min="523" max="525" width="14.7109375" style="15" customWidth="1"/>
    <col min="526" max="526" width="15.5703125" style="15" bestFit="1" customWidth="1"/>
    <col min="527" max="768" width="9.140625" style="15"/>
    <col min="769" max="769" width="14.42578125" style="15" bestFit="1" customWidth="1"/>
    <col min="770" max="778" width="14" style="15" bestFit="1" customWidth="1"/>
    <col min="779" max="781" width="14.7109375" style="15" customWidth="1"/>
    <col min="782" max="782" width="15.5703125" style="15" bestFit="1" customWidth="1"/>
    <col min="783" max="1024" width="9.140625" style="15"/>
    <col min="1025" max="1025" width="14.42578125" style="15" bestFit="1" customWidth="1"/>
    <col min="1026" max="1034" width="14" style="15" bestFit="1" customWidth="1"/>
    <col min="1035" max="1037" width="14.7109375" style="15" customWidth="1"/>
    <col min="1038" max="1038" width="15.5703125" style="15" bestFit="1" customWidth="1"/>
    <col min="1039" max="1280" width="9.140625" style="15"/>
    <col min="1281" max="1281" width="14.42578125" style="15" bestFit="1" customWidth="1"/>
    <col min="1282" max="1290" width="14" style="15" bestFit="1" customWidth="1"/>
    <col min="1291" max="1293" width="14.7109375" style="15" customWidth="1"/>
    <col min="1294" max="1294" width="15.5703125" style="15" bestFit="1" customWidth="1"/>
    <col min="1295" max="1536" width="9.140625" style="15"/>
    <col min="1537" max="1537" width="14.42578125" style="15" bestFit="1" customWidth="1"/>
    <col min="1538" max="1546" width="14" style="15" bestFit="1" customWidth="1"/>
    <col min="1547" max="1549" width="14.7109375" style="15" customWidth="1"/>
    <col min="1550" max="1550" width="15.5703125" style="15" bestFit="1" customWidth="1"/>
    <col min="1551" max="1792" width="9.140625" style="15"/>
    <col min="1793" max="1793" width="14.42578125" style="15" bestFit="1" customWidth="1"/>
    <col min="1794" max="1802" width="14" style="15" bestFit="1" customWidth="1"/>
    <col min="1803" max="1805" width="14.7109375" style="15" customWidth="1"/>
    <col min="1806" max="1806" width="15.5703125" style="15" bestFit="1" customWidth="1"/>
    <col min="1807" max="2048" width="9.140625" style="15"/>
    <col min="2049" max="2049" width="14.42578125" style="15" bestFit="1" customWidth="1"/>
    <col min="2050" max="2058" width="14" style="15" bestFit="1" customWidth="1"/>
    <col min="2059" max="2061" width="14.7109375" style="15" customWidth="1"/>
    <col min="2062" max="2062" width="15.5703125" style="15" bestFit="1" customWidth="1"/>
    <col min="2063" max="2304" width="9.140625" style="15"/>
    <col min="2305" max="2305" width="14.42578125" style="15" bestFit="1" customWidth="1"/>
    <col min="2306" max="2314" width="14" style="15" bestFit="1" customWidth="1"/>
    <col min="2315" max="2317" width="14.7109375" style="15" customWidth="1"/>
    <col min="2318" max="2318" width="15.5703125" style="15" bestFit="1" customWidth="1"/>
    <col min="2319" max="2560" width="9.140625" style="15"/>
    <col min="2561" max="2561" width="14.42578125" style="15" bestFit="1" customWidth="1"/>
    <col min="2562" max="2570" width="14" style="15" bestFit="1" customWidth="1"/>
    <col min="2571" max="2573" width="14.7109375" style="15" customWidth="1"/>
    <col min="2574" max="2574" width="15.5703125" style="15" bestFit="1" customWidth="1"/>
    <col min="2575" max="2816" width="9.140625" style="15"/>
    <col min="2817" max="2817" width="14.42578125" style="15" bestFit="1" customWidth="1"/>
    <col min="2818" max="2826" width="14" style="15" bestFit="1" customWidth="1"/>
    <col min="2827" max="2829" width="14.7109375" style="15" customWidth="1"/>
    <col min="2830" max="2830" width="15.5703125" style="15" bestFit="1" customWidth="1"/>
    <col min="2831" max="3072" width="9.140625" style="15"/>
    <col min="3073" max="3073" width="14.42578125" style="15" bestFit="1" customWidth="1"/>
    <col min="3074" max="3082" width="14" style="15" bestFit="1" customWidth="1"/>
    <col min="3083" max="3085" width="14.7109375" style="15" customWidth="1"/>
    <col min="3086" max="3086" width="15.5703125" style="15" bestFit="1" customWidth="1"/>
    <col min="3087" max="3328" width="9.140625" style="15"/>
    <col min="3329" max="3329" width="14.42578125" style="15" bestFit="1" customWidth="1"/>
    <col min="3330" max="3338" width="14" style="15" bestFit="1" customWidth="1"/>
    <col min="3339" max="3341" width="14.7109375" style="15" customWidth="1"/>
    <col min="3342" max="3342" width="15.5703125" style="15" bestFit="1" customWidth="1"/>
    <col min="3343" max="3584" width="9.140625" style="15"/>
    <col min="3585" max="3585" width="14.42578125" style="15" bestFit="1" customWidth="1"/>
    <col min="3586" max="3594" width="14" style="15" bestFit="1" customWidth="1"/>
    <col min="3595" max="3597" width="14.7109375" style="15" customWidth="1"/>
    <col min="3598" max="3598" width="15.5703125" style="15" bestFit="1" customWidth="1"/>
    <col min="3599" max="3840" width="9.140625" style="15"/>
    <col min="3841" max="3841" width="14.42578125" style="15" bestFit="1" customWidth="1"/>
    <col min="3842" max="3850" width="14" style="15" bestFit="1" customWidth="1"/>
    <col min="3851" max="3853" width="14.7109375" style="15" customWidth="1"/>
    <col min="3854" max="3854" width="15.5703125" style="15" bestFit="1" customWidth="1"/>
    <col min="3855" max="4096" width="9.140625" style="15"/>
    <col min="4097" max="4097" width="14.42578125" style="15" bestFit="1" customWidth="1"/>
    <col min="4098" max="4106" width="14" style="15" bestFit="1" customWidth="1"/>
    <col min="4107" max="4109" width="14.7109375" style="15" customWidth="1"/>
    <col min="4110" max="4110" width="15.5703125" style="15" bestFit="1" customWidth="1"/>
    <col min="4111" max="4352" width="9.140625" style="15"/>
    <col min="4353" max="4353" width="14.42578125" style="15" bestFit="1" customWidth="1"/>
    <col min="4354" max="4362" width="14" style="15" bestFit="1" customWidth="1"/>
    <col min="4363" max="4365" width="14.7109375" style="15" customWidth="1"/>
    <col min="4366" max="4366" width="15.5703125" style="15" bestFit="1" customWidth="1"/>
    <col min="4367" max="4608" width="9.140625" style="15"/>
    <col min="4609" max="4609" width="14.42578125" style="15" bestFit="1" customWidth="1"/>
    <col min="4610" max="4618" width="14" style="15" bestFit="1" customWidth="1"/>
    <col min="4619" max="4621" width="14.7109375" style="15" customWidth="1"/>
    <col min="4622" max="4622" width="15.5703125" style="15" bestFit="1" customWidth="1"/>
    <col min="4623" max="4864" width="9.140625" style="15"/>
    <col min="4865" max="4865" width="14.42578125" style="15" bestFit="1" customWidth="1"/>
    <col min="4866" max="4874" width="14" style="15" bestFit="1" customWidth="1"/>
    <col min="4875" max="4877" width="14.7109375" style="15" customWidth="1"/>
    <col min="4878" max="4878" width="15.5703125" style="15" bestFit="1" customWidth="1"/>
    <col min="4879" max="5120" width="9.140625" style="15"/>
    <col min="5121" max="5121" width="14.42578125" style="15" bestFit="1" customWidth="1"/>
    <col min="5122" max="5130" width="14" style="15" bestFit="1" customWidth="1"/>
    <col min="5131" max="5133" width="14.7109375" style="15" customWidth="1"/>
    <col min="5134" max="5134" width="15.5703125" style="15" bestFit="1" customWidth="1"/>
    <col min="5135" max="5376" width="9.140625" style="15"/>
    <col min="5377" max="5377" width="14.42578125" style="15" bestFit="1" customWidth="1"/>
    <col min="5378" max="5386" width="14" style="15" bestFit="1" customWidth="1"/>
    <col min="5387" max="5389" width="14.7109375" style="15" customWidth="1"/>
    <col min="5390" max="5390" width="15.5703125" style="15" bestFit="1" customWidth="1"/>
    <col min="5391" max="5632" width="9.140625" style="15"/>
    <col min="5633" max="5633" width="14.42578125" style="15" bestFit="1" customWidth="1"/>
    <col min="5634" max="5642" width="14" style="15" bestFit="1" customWidth="1"/>
    <col min="5643" max="5645" width="14.7109375" style="15" customWidth="1"/>
    <col min="5646" max="5646" width="15.5703125" style="15" bestFit="1" customWidth="1"/>
    <col min="5647" max="5888" width="9.140625" style="15"/>
    <col min="5889" max="5889" width="14.42578125" style="15" bestFit="1" customWidth="1"/>
    <col min="5890" max="5898" width="14" style="15" bestFit="1" customWidth="1"/>
    <col min="5899" max="5901" width="14.7109375" style="15" customWidth="1"/>
    <col min="5902" max="5902" width="15.5703125" style="15" bestFit="1" customWidth="1"/>
    <col min="5903" max="6144" width="9.140625" style="15"/>
    <col min="6145" max="6145" width="14.42578125" style="15" bestFit="1" customWidth="1"/>
    <col min="6146" max="6154" width="14" style="15" bestFit="1" customWidth="1"/>
    <col min="6155" max="6157" width="14.7109375" style="15" customWidth="1"/>
    <col min="6158" max="6158" width="15.5703125" style="15" bestFit="1" customWidth="1"/>
    <col min="6159" max="6400" width="9.140625" style="15"/>
    <col min="6401" max="6401" width="14.42578125" style="15" bestFit="1" customWidth="1"/>
    <col min="6402" max="6410" width="14" style="15" bestFit="1" customWidth="1"/>
    <col min="6411" max="6413" width="14.7109375" style="15" customWidth="1"/>
    <col min="6414" max="6414" width="15.5703125" style="15" bestFit="1" customWidth="1"/>
    <col min="6415" max="6656" width="9.140625" style="15"/>
    <col min="6657" max="6657" width="14.42578125" style="15" bestFit="1" customWidth="1"/>
    <col min="6658" max="6666" width="14" style="15" bestFit="1" customWidth="1"/>
    <col min="6667" max="6669" width="14.7109375" style="15" customWidth="1"/>
    <col min="6670" max="6670" width="15.5703125" style="15" bestFit="1" customWidth="1"/>
    <col min="6671" max="6912" width="9.140625" style="15"/>
    <col min="6913" max="6913" width="14.42578125" style="15" bestFit="1" customWidth="1"/>
    <col min="6914" max="6922" width="14" style="15" bestFit="1" customWidth="1"/>
    <col min="6923" max="6925" width="14.7109375" style="15" customWidth="1"/>
    <col min="6926" max="6926" width="15.5703125" style="15" bestFit="1" customWidth="1"/>
    <col min="6927" max="7168" width="9.140625" style="15"/>
    <col min="7169" max="7169" width="14.42578125" style="15" bestFit="1" customWidth="1"/>
    <col min="7170" max="7178" width="14" style="15" bestFit="1" customWidth="1"/>
    <col min="7179" max="7181" width="14.7109375" style="15" customWidth="1"/>
    <col min="7182" max="7182" width="15.5703125" style="15" bestFit="1" customWidth="1"/>
    <col min="7183" max="7424" width="9.140625" style="15"/>
    <col min="7425" max="7425" width="14.42578125" style="15" bestFit="1" customWidth="1"/>
    <col min="7426" max="7434" width="14" style="15" bestFit="1" customWidth="1"/>
    <col min="7435" max="7437" width="14.7109375" style="15" customWidth="1"/>
    <col min="7438" max="7438" width="15.5703125" style="15" bestFit="1" customWidth="1"/>
    <col min="7439" max="7680" width="9.140625" style="15"/>
    <col min="7681" max="7681" width="14.42578125" style="15" bestFit="1" customWidth="1"/>
    <col min="7682" max="7690" width="14" style="15" bestFit="1" customWidth="1"/>
    <col min="7691" max="7693" width="14.7109375" style="15" customWidth="1"/>
    <col min="7694" max="7694" width="15.5703125" style="15" bestFit="1" customWidth="1"/>
    <col min="7695" max="7936" width="9.140625" style="15"/>
    <col min="7937" max="7937" width="14.42578125" style="15" bestFit="1" customWidth="1"/>
    <col min="7938" max="7946" width="14" style="15" bestFit="1" customWidth="1"/>
    <col min="7947" max="7949" width="14.7109375" style="15" customWidth="1"/>
    <col min="7950" max="7950" width="15.5703125" style="15" bestFit="1" customWidth="1"/>
    <col min="7951" max="8192" width="9.140625" style="15"/>
    <col min="8193" max="8193" width="14.42578125" style="15" bestFit="1" customWidth="1"/>
    <col min="8194" max="8202" width="14" style="15" bestFit="1" customWidth="1"/>
    <col min="8203" max="8205" width="14.7109375" style="15" customWidth="1"/>
    <col min="8206" max="8206" width="15.5703125" style="15" bestFit="1" customWidth="1"/>
    <col min="8207" max="8448" width="9.140625" style="15"/>
    <col min="8449" max="8449" width="14.42578125" style="15" bestFit="1" customWidth="1"/>
    <col min="8450" max="8458" width="14" style="15" bestFit="1" customWidth="1"/>
    <col min="8459" max="8461" width="14.7109375" style="15" customWidth="1"/>
    <col min="8462" max="8462" width="15.5703125" style="15" bestFit="1" customWidth="1"/>
    <col min="8463" max="8704" width="9.140625" style="15"/>
    <col min="8705" max="8705" width="14.42578125" style="15" bestFit="1" customWidth="1"/>
    <col min="8706" max="8714" width="14" style="15" bestFit="1" customWidth="1"/>
    <col min="8715" max="8717" width="14.7109375" style="15" customWidth="1"/>
    <col min="8718" max="8718" width="15.5703125" style="15" bestFit="1" customWidth="1"/>
    <col min="8719" max="8960" width="9.140625" style="15"/>
    <col min="8961" max="8961" width="14.42578125" style="15" bestFit="1" customWidth="1"/>
    <col min="8962" max="8970" width="14" style="15" bestFit="1" customWidth="1"/>
    <col min="8971" max="8973" width="14.7109375" style="15" customWidth="1"/>
    <col min="8974" max="8974" width="15.5703125" style="15" bestFit="1" customWidth="1"/>
    <col min="8975" max="9216" width="9.140625" style="15"/>
    <col min="9217" max="9217" width="14.42578125" style="15" bestFit="1" customWidth="1"/>
    <col min="9218" max="9226" width="14" style="15" bestFit="1" customWidth="1"/>
    <col min="9227" max="9229" width="14.7109375" style="15" customWidth="1"/>
    <col min="9230" max="9230" width="15.5703125" style="15" bestFit="1" customWidth="1"/>
    <col min="9231" max="9472" width="9.140625" style="15"/>
    <col min="9473" max="9473" width="14.42578125" style="15" bestFit="1" customWidth="1"/>
    <col min="9474" max="9482" width="14" style="15" bestFit="1" customWidth="1"/>
    <col min="9483" max="9485" width="14.7109375" style="15" customWidth="1"/>
    <col min="9486" max="9486" width="15.5703125" style="15" bestFit="1" customWidth="1"/>
    <col min="9487" max="9728" width="9.140625" style="15"/>
    <col min="9729" max="9729" width="14.42578125" style="15" bestFit="1" customWidth="1"/>
    <col min="9730" max="9738" width="14" style="15" bestFit="1" customWidth="1"/>
    <col min="9739" max="9741" width="14.7109375" style="15" customWidth="1"/>
    <col min="9742" max="9742" width="15.5703125" style="15" bestFit="1" customWidth="1"/>
    <col min="9743" max="9984" width="9.140625" style="15"/>
    <col min="9985" max="9985" width="14.42578125" style="15" bestFit="1" customWidth="1"/>
    <col min="9986" max="9994" width="14" style="15" bestFit="1" customWidth="1"/>
    <col min="9995" max="9997" width="14.7109375" style="15" customWidth="1"/>
    <col min="9998" max="9998" width="15.5703125" style="15" bestFit="1" customWidth="1"/>
    <col min="9999" max="10240" width="9.140625" style="15"/>
    <col min="10241" max="10241" width="14.42578125" style="15" bestFit="1" customWidth="1"/>
    <col min="10242" max="10250" width="14" style="15" bestFit="1" customWidth="1"/>
    <col min="10251" max="10253" width="14.7109375" style="15" customWidth="1"/>
    <col min="10254" max="10254" width="15.5703125" style="15" bestFit="1" customWidth="1"/>
    <col min="10255" max="10496" width="9.140625" style="15"/>
    <col min="10497" max="10497" width="14.42578125" style="15" bestFit="1" customWidth="1"/>
    <col min="10498" max="10506" width="14" style="15" bestFit="1" customWidth="1"/>
    <col min="10507" max="10509" width="14.7109375" style="15" customWidth="1"/>
    <col min="10510" max="10510" width="15.5703125" style="15" bestFit="1" customWidth="1"/>
    <col min="10511" max="10752" width="9.140625" style="15"/>
    <col min="10753" max="10753" width="14.42578125" style="15" bestFit="1" customWidth="1"/>
    <col min="10754" max="10762" width="14" style="15" bestFit="1" customWidth="1"/>
    <col min="10763" max="10765" width="14.7109375" style="15" customWidth="1"/>
    <col min="10766" max="10766" width="15.5703125" style="15" bestFit="1" customWidth="1"/>
    <col min="10767" max="11008" width="9.140625" style="15"/>
    <col min="11009" max="11009" width="14.42578125" style="15" bestFit="1" customWidth="1"/>
    <col min="11010" max="11018" width="14" style="15" bestFit="1" customWidth="1"/>
    <col min="11019" max="11021" width="14.7109375" style="15" customWidth="1"/>
    <col min="11022" max="11022" width="15.5703125" style="15" bestFit="1" customWidth="1"/>
    <col min="11023" max="11264" width="9.140625" style="15"/>
    <col min="11265" max="11265" width="14.42578125" style="15" bestFit="1" customWidth="1"/>
    <col min="11266" max="11274" width="14" style="15" bestFit="1" customWidth="1"/>
    <col min="11275" max="11277" width="14.7109375" style="15" customWidth="1"/>
    <col min="11278" max="11278" width="15.5703125" style="15" bestFit="1" customWidth="1"/>
    <col min="11279" max="11520" width="9.140625" style="15"/>
    <col min="11521" max="11521" width="14.42578125" style="15" bestFit="1" customWidth="1"/>
    <col min="11522" max="11530" width="14" style="15" bestFit="1" customWidth="1"/>
    <col min="11531" max="11533" width="14.7109375" style="15" customWidth="1"/>
    <col min="11534" max="11534" width="15.5703125" style="15" bestFit="1" customWidth="1"/>
    <col min="11535" max="11776" width="9.140625" style="15"/>
    <col min="11777" max="11777" width="14.42578125" style="15" bestFit="1" customWidth="1"/>
    <col min="11778" max="11786" width="14" style="15" bestFit="1" customWidth="1"/>
    <col min="11787" max="11789" width="14.7109375" style="15" customWidth="1"/>
    <col min="11790" max="11790" width="15.5703125" style="15" bestFit="1" customWidth="1"/>
    <col min="11791" max="12032" width="9.140625" style="15"/>
    <col min="12033" max="12033" width="14.42578125" style="15" bestFit="1" customWidth="1"/>
    <col min="12034" max="12042" width="14" style="15" bestFit="1" customWidth="1"/>
    <col min="12043" max="12045" width="14.7109375" style="15" customWidth="1"/>
    <col min="12046" max="12046" width="15.5703125" style="15" bestFit="1" customWidth="1"/>
    <col min="12047" max="12288" width="9.140625" style="15"/>
    <col min="12289" max="12289" width="14.42578125" style="15" bestFit="1" customWidth="1"/>
    <col min="12290" max="12298" width="14" style="15" bestFit="1" customWidth="1"/>
    <col min="12299" max="12301" width="14.7109375" style="15" customWidth="1"/>
    <col min="12302" max="12302" width="15.5703125" style="15" bestFit="1" customWidth="1"/>
    <col min="12303" max="12544" width="9.140625" style="15"/>
    <col min="12545" max="12545" width="14.42578125" style="15" bestFit="1" customWidth="1"/>
    <col min="12546" max="12554" width="14" style="15" bestFit="1" customWidth="1"/>
    <col min="12555" max="12557" width="14.7109375" style="15" customWidth="1"/>
    <col min="12558" max="12558" width="15.5703125" style="15" bestFit="1" customWidth="1"/>
    <col min="12559" max="12800" width="9.140625" style="15"/>
    <col min="12801" max="12801" width="14.42578125" style="15" bestFit="1" customWidth="1"/>
    <col min="12802" max="12810" width="14" style="15" bestFit="1" customWidth="1"/>
    <col min="12811" max="12813" width="14.7109375" style="15" customWidth="1"/>
    <col min="12814" max="12814" width="15.5703125" style="15" bestFit="1" customWidth="1"/>
    <col min="12815" max="13056" width="9.140625" style="15"/>
    <col min="13057" max="13057" width="14.42578125" style="15" bestFit="1" customWidth="1"/>
    <col min="13058" max="13066" width="14" style="15" bestFit="1" customWidth="1"/>
    <col min="13067" max="13069" width="14.7109375" style="15" customWidth="1"/>
    <col min="13070" max="13070" width="15.5703125" style="15" bestFit="1" customWidth="1"/>
    <col min="13071" max="13312" width="9.140625" style="15"/>
    <col min="13313" max="13313" width="14.42578125" style="15" bestFit="1" customWidth="1"/>
    <col min="13314" max="13322" width="14" style="15" bestFit="1" customWidth="1"/>
    <col min="13323" max="13325" width="14.7109375" style="15" customWidth="1"/>
    <col min="13326" max="13326" width="15.5703125" style="15" bestFit="1" customWidth="1"/>
    <col min="13327" max="13568" width="9.140625" style="15"/>
    <col min="13569" max="13569" width="14.42578125" style="15" bestFit="1" customWidth="1"/>
    <col min="13570" max="13578" width="14" style="15" bestFit="1" customWidth="1"/>
    <col min="13579" max="13581" width="14.7109375" style="15" customWidth="1"/>
    <col min="13582" max="13582" width="15.5703125" style="15" bestFit="1" customWidth="1"/>
    <col min="13583" max="13824" width="9.140625" style="15"/>
    <col min="13825" max="13825" width="14.42578125" style="15" bestFit="1" customWidth="1"/>
    <col min="13826" max="13834" width="14" style="15" bestFit="1" customWidth="1"/>
    <col min="13835" max="13837" width="14.7109375" style="15" customWidth="1"/>
    <col min="13838" max="13838" width="15.5703125" style="15" bestFit="1" customWidth="1"/>
    <col min="13839" max="14080" width="9.140625" style="15"/>
    <col min="14081" max="14081" width="14.42578125" style="15" bestFit="1" customWidth="1"/>
    <col min="14082" max="14090" width="14" style="15" bestFit="1" customWidth="1"/>
    <col min="14091" max="14093" width="14.7109375" style="15" customWidth="1"/>
    <col min="14094" max="14094" width="15.5703125" style="15" bestFit="1" customWidth="1"/>
    <col min="14095" max="14336" width="9.140625" style="15"/>
    <col min="14337" max="14337" width="14.42578125" style="15" bestFit="1" customWidth="1"/>
    <col min="14338" max="14346" width="14" style="15" bestFit="1" customWidth="1"/>
    <col min="14347" max="14349" width="14.7109375" style="15" customWidth="1"/>
    <col min="14350" max="14350" width="15.5703125" style="15" bestFit="1" customWidth="1"/>
    <col min="14351" max="14592" width="9.140625" style="15"/>
    <col min="14593" max="14593" width="14.42578125" style="15" bestFit="1" customWidth="1"/>
    <col min="14594" max="14602" width="14" style="15" bestFit="1" customWidth="1"/>
    <col min="14603" max="14605" width="14.7109375" style="15" customWidth="1"/>
    <col min="14606" max="14606" width="15.5703125" style="15" bestFit="1" customWidth="1"/>
    <col min="14607" max="14848" width="9.140625" style="15"/>
    <col min="14849" max="14849" width="14.42578125" style="15" bestFit="1" customWidth="1"/>
    <col min="14850" max="14858" width="14" style="15" bestFit="1" customWidth="1"/>
    <col min="14859" max="14861" width="14.7109375" style="15" customWidth="1"/>
    <col min="14862" max="14862" width="15.5703125" style="15" bestFit="1" customWidth="1"/>
    <col min="14863" max="15104" width="9.140625" style="15"/>
    <col min="15105" max="15105" width="14.42578125" style="15" bestFit="1" customWidth="1"/>
    <col min="15106" max="15114" width="14" style="15" bestFit="1" customWidth="1"/>
    <col min="15115" max="15117" width="14.7109375" style="15" customWidth="1"/>
    <col min="15118" max="15118" width="15.5703125" style="15" bestFit="1" customWidth="1"/>
    <col min="15119" max="15360" width="9.140625" style="15"/>
    <col min="15361" max="15361" width="14.42578125" style="15" bestFit="1" customWidth="1"/>
    <col min="15362" max="15370" width="14" style="15" bestFit="1" customWidth="1"/>
    <col min="15371" max="15373" width="14.7109375" style="15" customWidth="1"/>
    <col min="15374" max="15374" width="15.5703125" style="15" bestFit="1" customWidth="1"/>
    <col min="15375" max="15616" width="9.140625" style="15"/>
    <col min="15617" max="15617" width="14.42578125" style="15" bestFit="1" customWidth="1"/>
    <col min="15618" max="15626" width="14" style="15" bestFit="1" customWidth="1"/>
    <col min="15627" max="15629" width="14.7109375" style="15" customWidth="1"/>
    <col min="15630" max="15630" width="15.5703125" style="15" bestFit="1" customWidth="1"/>
    <col min="15631" max="15872" width="9.140625" style="15"/>
    <col min="15873" max="15873" width="14.42578125" style="15" bestFit="1" customWidth="1"/>
    <col min="15874" max="15882" width="14" style="15" bestFit="1" customWidth="1"/>
    <col min="15883" max="15885" width="14.7109375" style="15" customWidth="1"/>
    <col min="15886" max="15886" width="15.5703125" style="15" bestFit="1" customWidth="1"/>
    <col min="15887" max="16128" width="9.140625" style="15"/>
    <col min="16129" max="16129" width="14.42578125" style="15" bestFit="1" customWidth="1"/>
    <col min="16130" max="16138" width="14" style="15" bestFit="1" customWidth="1"/>
    <col min="16139" max="16141" width="14.7109375" style="15" customWidth="1"/>
    <col min="16142" max="16142" width="15.5703125" style="15" bestFit="1" customWidth="1"/>
    <col min="16143" max="16384" width="9.140625" style="15"/>
  </cols>
  <sheetData>
    <row r="1" spans="1:14" ht="18" x14ac:dyDescent="0.25">
      <c r="A1" s="245" t="s">
        <v>266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3" spans="1:14" x14ac:dyDescent="0.2">
      <c r="A3" s="66" t="s">
        <v>2</v>
      </c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6" t="s">
        <v>38</v>
      </c>
      <c r="N3" s="16" t="s">
        <v>251</v>
      </c>
    </row>
    <row r="4" spans="1:14" x14ac:dyDescent="0.2">
      <c r="A4" s="4"/>
    </row>
    <row r="5" spans="1:14" x14ac:dyDescent="0.2">
      <c r="A5" s="67" t="s">
        <v>10</v>
      </c>
      <c r="B5" s="106">
        <v>1680032.59</v>
      </c>
      <c r="C5" s="125">
        <v>1673316.68</v>
      </c>
      <c r="D5" s="134">
        <v>1676218.75</v>
      </c>
      <c r="E5" s="136">
        <v>1625119.28</v>
      </c>
      <c r="F5" s="144">
        <v>1676898.06</v>
      </c>
      <c r="G5" s="154">
        <v>1878387.86</v>
      </c>
      <c r="H5" s="174">
        <v>1415911.79</v>
      </c>
      <c r="I5" s="188">
        <v>1234321.06</v>
      </c>
      <c r="J5" s="197">
        <v>1531778.61</v>
      </c>
      <c r="K5" s="219">
        <v>1712341.5</v>
      </c>
      <c r="L5" s="240">
        <v>1753897.99</v>
      </c>
      <c r="M5" s="77">
        <v>1794615.93</v>
      </c>
      <c r="N5" s="1">
        <f>SUM(B5:M5)</f>
        <v>19652840.099999998</v>
      </c>
    </row>
    <row r="6" spans="1:14" x14ac:dyDescent="0.2">
      <c r="A6" s="67" t="s">
        <v>11</v>
      </c>
      <c r="B6" s="106">
        <v>377922.21</v>
      </c>
      <c r="C6" s="125">
        <v>378164.12</v>
      </c>
      <c r="D6" s="134">
        <v>352751.23</v>
      </c>
      <c r="E6" s="136">
        <v>459306.05</v>
      </c>
      <c r="F6" s="144">
        <v>387523.83</v>
      </c>
      <c r="G6" s="154">
        <v>556661.41</v>
      </c>
      <c r="H6" s="174">
        <v>383844.22</v>
      </c>
      <c r="I6" s="188">
        <v>347529.16</v>
      </c>
      <c r="J6" s="197">
        <v>430019.33</v>
      </c>
      <c r="K6" s="219">
        <v>421380.35</v>
      </c>
      <c r="L6" s="240">
        <v>422862.61</v>
      </c>
      <c r="M6" s="77">
        <v>449505.54</v>
      </c>
      <c r="N6" s="1">
        <f>SUM(B6:M6)</f>
        <v>4967470.0600000005</v>
      </c>
    </row>
    <row r="7" spans="1:14" x14ac:dyDescent="0.2">
      <c r="A7" s="67" t="s">
        <v>12</v>
      </c>
      <c r="B7" s="106">
        <v>56507235.43</v>
      </c>
      <c r="C7" s="125">
        <v>56457191.32</v>
      </c>
      <c r="D7" s="134">
        <v>57602873.350000001</v>
      </c>
      <c r="E7" s="136">
        <v>54605475.810000002</v>
      </c>
      <c r="F7" s="144">
        <v>59029184.609999999</v>
      </c>
      <c r="G7" s="154">
        <v>69728760</v>
      </c>
      <c r="H7" s="174">
        <v>54750309.520000003</v>
      </c>
      <c r="I7" s="188">
        <v>53078717.479999997</v>
      </c>
      <c r="J7" s="197">
        <v>58206760.050000004</v>
      </c>
      <c r="K7" s="219">
        <v>59317692.520000003</v>
      </c>
      <c r="L7" s="240">
        <v>62585340.360000007</v>
      </c>
      <c r="M7" s="77">
        <v>61667833.409999996</v>
      </c>
      <c r="N7" s="1">
        <f t="shared" ref="N7:N21" si="0">SUM(B7:M7)</f>
        <v>703537373.86000001</v>
      </c>
    </row>
    <row r="8" spans="1:14" x14ac:dyDescent="0.2">
      <c r="A8" s="67" t="s">
        <v>13</v>
      </c>
      <c r="B8" s="106">
        <v>638845.06999999995</v>
      </c>
      <c r="C8" s="125">
        <v>1054966.08</v>
      </c>
      <c r="D8" s="134">
        <v>1028380.96</v>
      </c>
      <c r="E8" s="136">
        <v>901664.56</v>
      </c>
      <c r="F8" s="144">
        <v>919565.4</v>
      </c>
      <c r="G8" s="154">
        <v>2140809.91</v>
      </c>
      <c r="H8" s="174">
        <v>879182.81</v>
      </c>
      <c r="I8" s="188">
        <v>792056.56</v>
      </c>
      <c r="J8" s="197">
        <v>759749.9</v>
      </c>
      <c r="K8" s="219">
        <v>899771.23</v>
      </c>
      <c r="L8" s="240">
        <v>943021.3</v>
      </c>
      <c r="M8" s="77">
        <v>1105889.31</v>
      </c>
      <c r="N8" s="1">
        <f t="shared" si="0"/>
        <v>12063903.090000004</v>
      </c>
    </row>
    <row r="9" spans="1:14" x14ac:dyDescent="0.2">
      <c r="A9" s="67" t="s">
        <v>14</v>
      </c>
      <c r="B9" s="106">
        <v>2102815.0699999998</v>
      </c>
      <c r="C9" s="125">
        <v>2063808.17</v>
      </c>
      <c r="D9" s="134">
        <v>1864631.5</v>
      </c>
      <c r="E9" s="136">
        <v>1821102.52</v>
      </c>
      <c r="F9" s="144">
        <v>1889599.42</v>
      </c>
      <c r="G9" s="154">
        <v>2262132.34</v>
      </c>
      <c r="H9" s="174">
        <v>1757593.37</v>
      </c>
      <c r="I9" s="188">
        <v>1690465.38</v>
      </c>
      <c r="J9" s="197">
        <v>1974929.83</v>
      </c>
      <c r="K9" s="219">
        <v>1876208.05</v>
      </c>
      <c r="L9" s="240">
        <v>2030483.94</v>
      </c>
      <c r="M9" s="77">
        <v>1938473.89</v>
      </c>
      <c r="N9" s="1">
        <f t="shared" si="0"/>
        <v>23272243.480000004</v>
      </c>
    </row>
    <row r="10" spans="1:14" x14ac:dyDescent="0.2">
      <c r="A10" s="67" t="s">
        <v>15</v>
      </c>
      <c r="B10" s="106">
        <v>25131.33</v>
      </c>
      <c r="C10" s="125">
        <v>22772.23</v>
      </c>
      <c r="D10" s="134">
        <v>20152.34</v>
      </c>
      <c r="E10" s="136">
        <v>30898.16</v>
      </c>
      <c r="F10" s="144">
        <v>24129.38</v>
      </c>
      <c r="G10" s="154">
        <v>37634</v>
      </c>
      <c r="H10" s="174">
        <v>10901.26</v>
      </c>
      <c r="I10" s="188">
        <v>21049.86</v>
      </c>
      <c r="J10" s="197">
        <v>21415.8</v>
      </c>
      <c r="K10" s="219">
        <v>14961.08</v>
      </c>
      <c r="L10" s="240">
        <v>40699.199999999997</v>
      </c>
      <c r="M10" s="77">
        <v>16823.7</v>
      </c>
      <c r="N10" s="1">
        <f t="shared" si="0"/>
        <v>286568.33999999997</v>
      </c>
    </row>
    <row r="11" spans="1:14" x14ac:dyDescent="0.2">
      <c r="A11" s="67" t="s">
        <v>16</v>
      </c>
      <c r="B11" s="106">
        <v>386457.68</v>
      </c>
      <c r="C11" s="125">
        <v>327299.31</v>
      </c>
      <c r="D11" s="134">
        <v>294783.55</v>
      </c>
      <c r="E11" s="136">
        <v>331247.94</v>
      </c>
      <c r="F11" s="144">
        <v>306931.40000000002</v>
      </c>
      <c r="G11" s="154">
        <v>322420.81</v>
      </c>
      <c r="H11" s="174">
        <v>301321.19</v>
      </c>
      <c r="I11" s="188">
        <v>250053.36</v>
      </c>
      <c r="J11" s="197">
        <v>261804.06</v>
      </c>
      <c r="K11" s="219">
        <v>268359.46000000002</v>
      </c>
      <c r="L11" s="240">
        <v>364527.1</v>
      </c>
      <c r="M11" s="77">
        <v>285326.15999999997</v>
      </c>
      <c r="N11" s="1">
        <f t="shared" si="0"/>
        <v>3700532.02</v>
      </c>
    </row>
    <row r="12" spans="1:14" x14ac:dyDescent="0.2">
      <c r="A12" s="67" t="s">
        <v>17</v>
      </c>
      <c r="B12" s="106">
        <v>1074731.8899999999</v>
      </c>
      <c r="C12" s="125">
        <v>740738.48</v>
      </c>
      <c r="D12" s="134">
        <v>710812.81</v>
      </c>
      <c r="E12" s="136">
        <v>859656</v>
      </c>
      <c r="F12" s="144">
        <v>624165.54</v>
      </c>
      <c r="G12" s="154">
        <v>736846.29</v>
      </c>
      <c r="H12" s="174">
        <v>644510.46</v>
      </c>
      <c r="I12" s="188">
        <v>610684.49</v>
      </c>
      <c r="J12" s="197">
        <v>656685.85</v>
      </c>
      <c r="K12" s="219">
        <v>742612.3</v>
      </c>
      <c r="L12" s="240">
        <v>728928.59</v>
      </c>
      <c r="M12" s="77">
        <v>749308.39</v>
      </c>
      <c r="N12" s="1">
        <f t="shared" si="0"/>
        <v>8879681.0899999999</v>
      </c>
    </row>
    <row r="13" spans="1:14" x14ac:dyDescent="0.2">
      <c r="A13" s="67" t="s">
        <v>18</v>
      </c>
      <c r="B13" s="106">
        <v>353959.08</v>
      </c>
      <c r="C13" s="125">
        <v>357711.63</v>
      </c>
      <c r="D13" s="134">
        <v>352134.59</v>
      </c>
      <c r="E13" s="136">
        <v>324034.39</v>
      </c>
      <c r="F13" s="144">
        <v>373739.34</v>
      </c>
      <c r="G13" s="154">
        <v>378842.45</v>
      </c>
      <c r="H13" s="174">
        <v>331420.56</v>
      </c>
      <c r="I13" s="188">
        <v>293698.31</v>
      </c>
      <c r="J13" s="197">
        <v>351032.14</v>
      </c>
      <c r="K13" s="219">
        <v>341119.24</v>
      </c>
      <c r="L13" s="240">
        <v>321240.42</v>
      </c>
      <c r="M13" s="77">
        <v>363696.56</v>
      </c>
      <c r="N13" s="1">
        <f t="shared" si="0"/>
        <v>4142628.7100000004</v>
      </c>
    </row>
    <row r="14" spans="1:14" x14ac:dyDescent="0.2">
      <c r="A14" s="67" t="s">
        <v>19</v>
      </c>
      <c r="B14" s="106">
        <v>30546.06</v>
      </c>
      <c r="C14" s="125">
        <v>30589.119999999999</v>
      </c>
      <c r="D14" s="134">
        <v>39576.699999999997</v>
      </c>
      <c r="E14" s="136">
        <v>42140.42</v>
      </c>
      <c r="F14" s="144">
        <v>37583.18</v>
      </c>
      <c r="G14" s="154">
        <v>55046.23</v>
      </c>
      <c r="H14" s="174">
        <v>29027.55</v>
      </c>
      <c r="I14" s="188">
        <v>23965.77</v>
      </c>
      <c r="J14" s="197">
        <v>20091.439999999999</v>
      </c>
      <c r="K14" s="219">
        <v>32419.17</v>
      </c>
      <c r="L14" s="240">
        <v>39039.57</v>
      </c>
      <c r="M14" s="77">
        <v>41789.96</v>
      </c>
      <c r="N14" s="1">
        <f t="shared" si="0"/>
        <v>421815.17000000004</v>
      </c>
    </row>
    <row r="15" spans="1:14" x14ac:dyDescent="0.2">
      <c r="A15" s="67" t="s">
        <v>20</v>
      </c>
      <c r="B15" s="106">
        <v>686767.43</v>
      </c>
      <c r="C15" s="125">
        <v>702147.28</v>
      </c>
      <c r="D15" s="134">
        <v>677338.57</v>
      </c>
      <c r="E15" s="136">
        <v>715934.64</v>
      </c>
      <c r="F15" s="144">
        <v>673347.3</v>
      </c>
      <c r="G15" s="154">
        <v>951308.08</v>
      </c>
      <c r="H15" s="174">
        <v>638344.06000000006</v>
      </c>
      <c r="I15" s="188">
        <v>651778.51</v>
      </c>
      <c r="J15" s="197">
        <v>644173.76</v>
      </c>
      <c r="K15" s="219">
        <v>762447.9</v>
      </c>
      <c r="L15" s="240">
        <v>829440.75</v>
      </c>
      <c r="M15" s="77">
        <v>1003559.59</v>
      </c>
      <c r="N15" s="1">
        <f t="shared" si="0"/>
        <v>8936587.8699999992</v>
      </c>
    </row>
    <row r="16" spans="1:14" x14ac:dyDescent="0.2">
      <c r="A16" s="67" t="s">
        <v>21</v>
      </c>
      <c r="B16" s="106">
        <v>75582.16</v>
      </c>
      <c r="C16" s="125">
        <v>78991.839999999997</v>
      </c>
      <c r="D16" s="134">
        <v>76527.28</v>
      </c>
      <c r="E16" s="136">
        <v>58502</v>
      </c>
      <c r="F16" s="144">
        <v>75330.77</v>
      </c>
      <c r="G16" s="154">
        <v>76928.350000000006</v>
      </c>
      <c r="H16" s="174">
        <v>57107.24</v>
      </c>
      <c r="I16" s="188">
        <v>64301.88</v>
      </c>
      <c r="J16" s="197">
        <v>63249.15</v>
      </c>
      <c r="K16" s="219">
        <v>69771.240000000005</v>
      </c>
      <c r="L16" s="240">
        <v>98422.98</v>
      </c>
      <c r="M16" s="77">
        <v>64351.199999999997</v>
      </c>
      <c r="N16" s="1">
        <f t="shared" si="0"/>
        <v>859066.09</v>
      </c>
    </row>
    <row r="17" spans="1:14" x14ac:dyDescent="0.2">
      <c r="A17" s="67" t="s">
        <v>22</v>
      </c>
      <c r="B17" s="106">
        <v>804816.36</v>
      </c>
      <c r="C17" s="125">
        <v>793566.71</v>
      </c>
      <c r="D17" s="134">
        <v>802109.92</v>
      </c>
      <c r="E17" s="136">
        <v>817295.62</v>
      </c>
      <c r="F17" s="144">
        <v>914120.99</v>
      </c>
      <c r="G17" s="154">
        <v>1030483.02</v>
      </c>
      <c r="H17" s="174">
        <v>858511.81</v>
      </c>
      <c r="I17" s="188">
        <v>778117.88</v>
      </c>
      <c r="J17" s="197">
        <v>801116.77</v>
      </c>
      <c r="K17" s="219">
        <v>888614.03</v>
      </c>
      <c r="L17" s="240">
        <v>964579.28</v>
      </c>
      <c r="M17" s="77">
        <v>1009030.62</v>
      </c>
      <c r="N17" s="1">
        <f t="shared" si="0"/>
        <v>10462363.009999998</v>
      </c>
    </row>
    <row r="18" spans="1:14" x14ac:dyDescent="0.2">
      <c r="A18" s="67" t="s">
        <v>23</v>
      </c>
      <c r="B18" s="106">
        <v>129728.88</v>
      </c>
      <c r="C18" s="125">
        <v>145129.47</v>
      </c>
      <c r="D18" s="134">
        <v>117599.33</v>
      </c>
      <c r="E18" s="136">
        <v>143699.45000000001</v>
      </c>
      <c r="F18" s="144">
        <v>120244.64</v>
      </c>
      <c r="G18" s="154">
        <v>163629.48000000001</v>
      </c>
      <c r="H18" s="174">
        <v>104446.3</v>
      </c>
      <c r="I18" s="188">
        <v>116222.78</v>
      </c>
      <c r="J18" s="197">
        <v>104569.56</v>
      </c>
      <c r="K18" s="219">
        <v>123158.39999999999</v>
      </c>
      <c r="L18" s="240">
        <v>115628.38</v>
      </c>
      <c r="M18" s="77">
        <v>134324.6</v>
      </c>
      <c r="N18" s="1">
        <f t="shared" si="0"/>
        <v>1518381.27</v>
      </c>
    </row>
    <row r="19" spans="1:14" x14ac:dyDescent="0.2">
      <c r="A19" s="67" t="s">
        <v>24</v>
      </c>
      <c r="B19" s="106">
        <v>220885.14</v>
      </c>
      <c r="C19" s="127">
        <v>288459.17</v>
      </c>
      <c r="D19" s="134">
        <v>246732.39</v>
      </c>
      <c r="E19" s="136">
        <v>164092.01999999999</v>
      </c>
      <c r="F19" s="144">
        <v>152613.69</v>
      </c>
      <c r="G19" s="154">
        <v>163375.42000000001</v>
      </c>
      <c r="H19" s="174">
        <v>331742.8</v>
      </c>
      <c r="I19" s="188">
        <v>147915.67000000001</v>
      </c>
      <c r="J19" s="197">
        <v>112671.34</v>
      </c>
      <c r="K19" s="219">
        <v>204025.89</v>
      </c>
      <c r="L19" s="240">
        <v>347527.26</v>
      </c>
      <c r="M19" s="77">
        <v>230498.37</v>
      </c>
      <c r="N19" s="1">
        <f t="shared" si="0"/>
        <v>2610539.16</v>
      </c>
    </row>
    <row r="20" spans="1:14" x14ac:dyDescent="0.2">
      <c r="A20" s="67" t="s">
        <v>25</v>
      </c>
      <c r="B20" s="106">
        <v>10689230.59</v>
      </c>
      <c r="C20" s="126">
        <v>11027960.469999999</v>
      </c>
      <c r="D20" s="134">
        <v>10898862.960000001</v>
      </c>
      <c r="E20" s="136">
        <v>10210310.27</v>
      </c>
      <c r="F20" s="144">
        <v>10381706.42</v>
      </c>
      <c r="G20" s="154">
        <v>13581338.870000001</v>
      </c>
      <c r="H20" s="174">
        <v>9265717.6500000004</v>
      </c>
      <c r="I20" s="188">
        <v>8356030.4699999997</v>
      </c>
      <c r="J20" s="197">
        <v>9085187.0800000001</v>
      </c>
      <c r="K20" s="219">
        <v>10351324.42</v>
      </c>
      <c r="L20" s="240">
        <v>10820959.930000002</v>
      </c>
      <c r="M20" s="77">
        <v>11379832.810000001</v>
      </c>
      <c r="N20" s="1">
        <f t="shared" si="0"/>
        <v>126048461.94000001</v>
      </c>
    </row>
    <row r="21" spans="1:14" ht="13.5" thickBot="1" x14ac:dyDescent="0.25">
      <c r="A21" s="67" t="s">
        <v>26</v>
      </c>
      <c r="B21" s="107">
        <v>355641.77</v>
      </c>
      <c r="C21" s="128">
        <v>382339.93</v>
      </c>
      <c r="D21" s="135">
        <v>412285.15</v>
      </c>
      <c r="E21" s="135">
        <v>401975.06</v>
      </c>
      <c r="F21" s="145">
        <v>396067.76</v>
      </c>
      <c r="G21" s="155">
        <v>477552.12</v>
      </c>
      <c r="H21" s="175">
        <v>360443.42</v>
      </c>
      <c r="I21" s="189">
        <v>309215.46000000002</v>
      </c>
      <c r="J21" s="198">
        <v>324944.69</v>
      </c>
      <c r="K21" s="220">
        <v>412850.73</v>
      </c>
      <c r="L21" s="241">
        <v>422824</v>
      </c>
      <c r="M21" s="241">
        <v>396884.53</v>
      </c>
      <c r="N21" s="68">
        <f t="shared" si="0"/>
        <v>4653024.62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5" t="s">
        <v>9</v>
      </c>
      <c r="B23" s="1">
        <f>SUM(B5:B22)</f>
        <v>76140328.739999995</v>
      </c>
      <c r="C23" s="1">
        <f>SUM(C5:C22)</f>
        <v>76525152.010000005</v>
      </c>
      <c r="D23" s="1">
        <f t="shared" ref="D23:J23" si="1">SUM(D5:D22)</f>
        <v>77173771.380000025</v>
      </c>
      <c r="E23" s="1">
        <f t="shared" si="1"/>
        <v>73512454.190000013</v>
      </c>
      <c r="F23" s="1">
        <f>SUM(F5:F22)</f>
        <v>77982751.730000019</v>
      </c>
      <c r="G23" s="1">
        <f t="shared" si="1"/>
        <v>94542156.640000015</v>
      </c>
      <c r="H23" s="1">
        <f t="shared" si="1"/>
        <v>72120336.010000005</v>
      </c>
      <c r="I23" s="1">
        <f t="shared" si="1"/>
        <v>68766124.080000013</v>
      </c>
      <c r="J23" s="1">
        <f t="shared" si="1"/>
        <v>75350179.359999999</v>
      </c>
      <c r="K23" s="1">
        <f>SUM(K5:K21)</f>
        <v>78439057.510000005</v>
      </c>
      <c r="L23" s="1">
        <f>SUM(L5:L22)</f>
        <v>82829423.660000011</v>
      </c>
      <c r="M23" s="1">
        <f>SUM(M5:M22)</f>
        <v>82631744.570000008</v>
      </c>
      <c r="N23" s="1">
        <f>SUM(N5:N22)</f>
        <v>936013479.88000011</v>
      </c>
    </row>
    <row r="24" spans="1:14" x14ac:dyDescent="0.2">
      <c r="A24" s="15" t="s">
        <v>252</v>
      </c>
      <c r="B24" s="108">
        <v>9350132.6500000004</v>
      </c>
      <c r="C24" s="129">
        <v>9012643.9100000001</v>
      </c>
      <c r="D24" s="136">
        <v>9084640.3000000007</v>
      </c>
      <c r="E24" s="136">
        <v>9639206.8699999992</v>
      </c>
      <c r="F24" s="146">
        <v>10338379.4</v>
      </c>
      <c r="G24" s="156">
        <v>4930746.88</v>
      </c>
      <c r="H24" s="176">
        <v>9762744.8300000001</v>
      </c>
      <c r="I24" s="190">
        <v>9118577.9900000002</v>
      </c>
      <c r="J24" s="199">
        <v>19941104.559999999</v>
      </c>
      <c r="K24" s="221">
        <v>10111355.130000001</v>
      </c>
      <c r="L24" s="242">
        <v>10034578.939999999</v>
      </c>
      <c r="M24" s="242">
        <v>11123793.720000001</v>
      </c>
      <c r="N24" s="1">
        <f>SUM(B24:M24)</f>
        <v>122447905.17999999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3"/>
      <c r="I35" s="33"/>
    </row>
    <row r="36" spans="8:9" x14ac:dyDescent="0.2">
      <c r="H36" s="33"/>
      <c r="I36" s="33"/>
    </row>
    <row r="37" spans="8:9" x14ac:dyDescent="0.2">
      <c r="H37" s="33"/>
      <c r="I37" s="33"/>
    </row>
    <row r="38" spans="8:9" x14ac:dyDescent="0.2">
      <c r="H38" s="33"/>
      <c r="I38" s="33"/>
    </row>
    <row r="39" spans="8:9" x14ac:dyDescent="0.2">
      <c r="H39" s="33"/>
      <c r="I39" s="33"/>
    </row>
    <row r="40" spans="8:9" x14ac:dyDescent="0.2">
      <c r="H40" s="33"/>
      <c r="I40" s="33"/>
    </row>
    <row r="41" spans="8:9" x14ac:dyDescent="0.2">
      <c r="H41" s="33"/>
      <c r="I41" s="33"/>
    </row>
    <row r="42" spans="8:9" x14ac:dyDescent="0.2">
      <c r="H42" s="33"/>
      <c r="I42" s="33"/>
    </row>
    <row r="43" spans="8:9" x14ac:dyDescent="0.2">
      <c r="H43" s="33"/>
      <c r="I43" s="33"/>
    </row>
    <row r="44" spans="8:9" x14ac:dyDescent="0.2">
      <c r="H44" s="33"/>
      <c r="I44" s="33"/>
    </row>
    <row r="45" spans="8:9" x14ac:dyDescent="0.2">
      <c r="H45" s="33"/>
      <c r="I45" s="33"/>
    </row>
    <row r="46" spans="8:9" x14ac:dyDescent="0.2">
      <c r="H46" s="33"/>
      <c r="I46" s="33"/>
    </row>
    <row r="47" spans="8:9" x14ac:dyDescent="0.2">
      <c r="H47" s="33"/>
      <c r="I47" s="33"/>
    </row>
    <row r="48" spans="8:9" x14ac:dyDescent="0.2">
      <c r="H48" s="33"/>
      <c r="I48" s="33"/>
    </row>
    <row r="49" spans="8:9" x14ac:dyDescent="0.2">
      <c r="H49" s="33"/>
      <c r="I49" s="33"/>
    </row>
    <row r="50" spans="8:9" x14ac:dyDescent="0.2">
      <c r="H50" s="33"/>
      <c r="I50" s="33"/>
    </row>
    <row r="51" spans="8:9" x14ac:dyDescent="0.2">
      <c r="H51" s="33"/>
      <c r="I51" s="33"/>
    </row>
    <row r="52" spans="8:9" x14ac:dyDescent="0.2">
      <c r="H52" s="33"/>
      <c r="I52" s="33"/>
    </row>
  </sheetData>
  <mergeCells count="1">
    <mergeCell ref="A1:N1"/>
  </mergeCells>
  <printOptions horizontalCentered="1"/>
  <pageMargins left="0" right="0" top="0.5" bottom="0.5" header="0.5" footer="0.5"/>
  <pageSetup paperSize="5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34"/>
  <sheetViews>
    <sheetView workbookViewId="0">
      <selection activeCell="K6" sqref="K6"/>
    </sheetView>
  </sheetViews>
  <sheetFormatPr defaultRowHeight="12.75" x14ac:dyDescent="0.2"/>
  <cols>
    <col min="1" max="1" width="13.42578125" style="15" customWidth="1"/>
    <col min="2" max="6" width="13.85546875" style="15" bestFit="1" customWidth="1"/>
    <col min="7" max="7" width="14" style="15" bestFit="1" customWidth="1"/>
    <col min="8" max="9" width="13.85546875" style="15" bestFit="1" customWidth="1"/>
    <col min="10" max="13" width="14" style="15" bestFit="1" customWidth="1"/>
    <col min="14" max="14" width="15.42578125" style="15" customWidth="1"/>
    <col min="15" max="256" width="9.140625" style="15"/>
    <col min="257" max="257" width="13.42578125" style="15" customWidth="1"/>
    <col min="258" max="262" width="13.85546875" style="15" bestFit="1" customWidth="1"/>
    <col min="263" max="263" width="14" style="15" bestFit="1" customWidth="1"/>
    <col min="264" max="265" width="13.85546875" style="15" bestFit="1" customWidth="1"/>
    <col min="266" max="269" width="14" style="15" bestFit="1" customWidth="1"/>
    <col min="270" max="270" width="13.5703125" style="15" customWidth="1"/>
    <col min="271" max="512" width="9.140625" style="15"/>
    <col min="513" max="513" width="13.42578125" style="15" customWidth="1"/>
    <col min="514" max="518" width="13.85546875" style="15" bestFit="1" customWidth="1"/>
    <col min="519" max="519" width="14" style="15" bestFit="1" customWidth="1"/>
    <col min="520" max="521" width="13.85546875" style="15" bestFit="1" customWidth="1"/>
    <col min="522" max="525" width="14" style="15" bestFit="1" customWidth="1"/>
    <col min="526" max="526" width="13.5703125" style="15" customWidth="1"/>
    <col min="527" max="768" width="9.140625" style="15"/>
    <col min="769" max="769" width="13.42578125" style="15" customWidth="1"/>
    <col min="770" max="774" width="13.85546875" style="15" bestFit="1" customWidth="1"/>
    <col min="775" max="775" width="14" style="15" bestFit="1" customWidth="1"/>
    <col min="776" max="777" width="13.85546875" style="15" bestFit="1" customWidth="1"/>
    <col min="778" max="781" width="14" style="15" bestFit="1" customWidth="1"/>
    <col min="782" max="782" width="13.5703125" style="15" customWidth="1"/>
    <col min="783" max="1024" width="9.140625" style="15"/>
    <col min="1025" max="1025" width="13.42578125" style="15" customWidth="1"/>
    <col min="1026" max="1030" width="13.85546875" style="15" bestFit="1" customWidth="1"/>
    <col min="1031" max="1031" width="14" style="15" bestFit="1" customWidth="1"/>
    <col min="1032" max="1033" width="13.85546875" style="15" bestFit="1" customWidth="1"/>
    <col min="1034" max="1037" width="14" style="15" bestFit="1" customWidth="1"/>
    <col min="1038" max="1038" width="13.5703125" style="15" customWidth="1"/>
    <col min="1039" max="1280" width="9.140625" style="15"/>
    <col min="1281" max="1281" width="13.42578125" style="15" customWidth="1"/>
    <col min="1282" max="1286" width="13.85546875" style="15" bestFit="1" customWidth="1"/>
    <col min="1287" max="1287" width="14" style="15" bestFit="1" customWidth="1"/>
    <col min="1288" max="1289" width="13.85546875" style="15" bestFit="1" customWidth="1"/>
    <col min="1290" max="1293" width="14" style="15" bestFit="1" customWidth="1"/>
    <col min="1294" max="1294" width="13.5703125" style="15" customWidth="1"/>
    <col min="1295" max="1536" width="9.140625" style="15"/>
    <col min="1537" max="1537" width="13.42578125" style="15" customWidth="1"/>
    <col min="1538" max="1542" width="13.85546875" style="15" bestFit="1" customWidth="1"/>
    <col min="1543" max="1543" width="14" style="15" bestFit="1" customWidth="1"/>
    <col min="1544" max="1545" width="13.85546875" style="15" bestFit="1" customWidth="1"/>
    <col min="1546" max="1549" width="14" style="15" bestFit="1" customWidth="1"/>
    <col min="1550" max="1550" width="13.5703125" style="15" customWidth="1"/>
    <col min="1551" max="1792" width="9.140625" style="15"/>
    <col min="1793" max="1793" width="13.42578125" style="15" customWidth="1"/>
    <col min="1794" max="1798" width="13.85546875" style="15" bestFit="1" customWidth="1"/>
    <col min="1799" max="1799" width="14" style="15" bestFit="1" customWidth="1"/>
    <col min="1800" max="1801" width="13.85546875" style="15" bestFit="1" customWidth="1"/>
    <col min="1802" max="1805" width="14" style="15" bestFit="1" customWidth="1"/>
    <col min="1806" max="1806" width="13.5703125" style="15" customWidth="1"/>
    <col min="1807" max="2048" width="9.140625" style="15"/>
    <col min="2049" max="2049" width="13.42578125" style="15" customWidth="1"/>
    <col min="2050" max="2054" width="13.85546875" style="15" bestFit="1" customWidth="1"/>
    <col min="2055" max="2055" width="14" style="15" bestFit="1" customWidth="1"/>
    <col min="2056" max="2057" width="13.85546875" style="15" bestFit="1" customWidth="1"/>
    <col min="2058" max="2061" width="14" style="15" bestFit="1" customWidth="1"/>
    <col min="2062" max="2062" width="13.5703125" style="15" customWidth="1"/>
    <col min="2063" max="2304" width="9.140625" style="15"/>
    <col min="2305" max="2305" width="13.42578125" style="15" customWidth="1"/>
    <col min="2306" max="2310" width="13.85546875" style="15" bestFit="1" customWidth="1"/>
    <col min="2311" max="2311" width="14" style="15" bestFit="1" customWidth="1"/>
    <col min="2312" max="2313" width="13.85546875" style="15" bestFit="1" customWidth="1"/>
    <col min="2314" max="2317" width="14" style="15" bestFit="1" customWidth="1"/>
    <col min="2318" max="2318" width="13.5703125" style="15" customWidth="1"/>
    <col min="2319" max="2560" width="9.140625" style="15"/>
    <col min="2561" max="2561" width="13.42578125" style="15" customWidth="1"/>
    <col min="2562" max="2566" width="13.85546875" style="15" bestFit="1" customWidth="1"/>
    <col min="2567" max="2567" width="14" style="15" bestFit="1" customWidth="1"/>
    <col min="2568" max="2569" width="13.85546875" style="15" bestFit="1" customWidth="1"/>
    <col min="2570" max="2573" width="14" style="15" bestFit="1" customWidth="1"/>
    <col min="2574" max="2574" width="13.5703125" style="15" customWidth="1"/>
    <col min="2575" max="2816" width="9.140625" style="15"/>
    <col min="2817" max="2817" width="13.42578125" style="15" customWidth="1"/>
    <col min="2818" max="2822" width="13.85546875" style="15" bestFit="1" customWidth="1"/>
    <col min="2823" max="2823" width="14" style="15" bestFit="1" customWidth="1"/>
    <col min="2824" max="2825" width="13.85546875" style="15" bestFit="1" customWidth="1"/>
    <col min="2826" max="2829" width="14" style="15" bestFit="1" customWidth="1"/>
    <col min="2830" max="2830" width="13.5703125" style="15" customWidth="1"/>
    <col min="2831" max="3072" width="9.140625" style="15"/>
    <col min="3073" max="3073" width="13.42578125" style="15" customWidth="1"/>
    <col min="3074" max="3078" width="13.85546875" style="15" bestFit="1" customWidth="1"/>
    <col min="3079" max="3079" width="14" style="15" bestFit="1" customWidth="1"/>
    <col min="3080" max="3081" width="13.85546875" style="15" bestFit="1" customWidth="1"/>
    <col min="3082" max="3085" width="14" style="15" bestFit="1" customWidth="1"/>
    <col min="3086" max="3086" width="13.5703125" style="15" customWidth="1"/>
    <col min="3087" max="3328" width="9.140625" style="15"/>
    <col min="3329" max="3329" width="13.42578125" style="15" customWidth="1"/>
    <col min="3330" max="3334" width="13.85546875" style="15" bestFit="1" customWidth="1"/>
    <col min="3335" max="3335" width="14" style="15" bestFit="1" customWidth="1"/>
    <col min="3336" max="3337" width="13.85546875" style="15" bestFit="1" customWidth="1"/>
    <col min="3338" max="3341" width="14" style="15" bestFit="1" customWidth="1"/>
    <col min="3342" max="3342" width="13.5703125" style="15" customWidth="1"/>
    <col min="3343" max="3584" width="9.140625" style="15"/>
    <col min="3585" max="3585" width="13.42578125" style="15" customWidth="1"/>
    <col min="3586" max="3590" width="13.85546875" style="15" bestFit="1" customWidth="1"/>
    <col min="3591" max="3591" width="14" style="15" bestFit="1" customWidth="1"/>
    <col min="3592" max="3593" width="13.85546875" style="15" bestFit="1" customWidth="1"/>
    <col min="3594" max="3597" width="14" style="15" bestFit="1" customWidth="1"/>
    <col min="3598" max="3598" width="13.5703125" style="15" customWidth="1"/>
    <col min="3599" max="3840" width="9.140625" style="15"/>
    <col min="3841" max="3841" width="13.42578125" style="15" customWidth="1"/>
    <col min="3842" max="3846" width="13.85546875" style="15" bestFit="1" customWidth="1"/>
    <col min="3847" max="3847" width="14" style="15" bestFit="1" customWidth="1"/>
    <col min="3848" max="3849" width="13.85546875" style="15" bestFit="1" customWidth="1"/>
    <col min="3850" max="3853" width="14" style="15" bestFit="1" customWidth="1"/>
    <col min="3854" max="3854" width="13.5703125" style="15" customWidth="1"/>
    <col min="3855" max="4096" width="9.140625" style="15"/>
    <col min="4097" max="4097" width="13.42578125" style="15" customWidth="1"/>
    <col min="4098" max="4102" width="13.85546875" style="15" bestFit="1" customWidth="1"/>
    <col min="4103" max="4103" width="14" style="15" bestFit="1" customWidth="1"/>
    <col min="4104" max="4105" width="13.85546875" style="15" bestFit="1" customWidth="1"/>
    <col min="4106" max="4109" width="14" style="15" bestFit="1" customWidth="1"/>
    <col min="4110" max="4110" width="13.5703125" style="15" customWidth="1"/>
    <col min="4111" max="4352" width="9.140625" style="15"/>
    <col min="4353" max="4353" width="13.42578125" style="15" customWidth="1"/>
    <col min="4354" max="4358" width="13.85546875" style="15" bestFit="1" customWidth="1"/>
    <col min="4359" max="4359" width="14" style="15" bestFit="1" customWidth="1"/>
    <col min="4360" max="4361" width="13.85546875" style="15" bestFit="1" customWidth="1"/>
    <col min="4362" max="4365" width="14" style="15" bestFit="1" customWidth="1"/>
    <col min="4366" max="4366" width="13.5703125" style="15" customWidth="1"/>
    <col min="4367" max="4608" width="9.140625" style="15"/>
    <col min="4609" max="4609" width="13.42578125" style="15" customWidth="1"/>
    <col min="4610" max="4614" width="13.85546875" style="15" bestFit="1" customWidth="1"/>
    <col min="4615" max="4615" width="14" style="15" bestFit="1" customWidth="1"/>
    <col min="4616" max="4617" width="13.85546875" style="15" bestFit="1" customWidth="1"/>
    <col min="4618" max="4621" width="14" style="15" bestFit="1" customWidth="1"/>
    <col min="4622" max="4622" width="13.5703125" style="15" customWidth="1"/>
    <col min="4623" max="4864" width="9.140625" style="15"/>
    <col min="4865" max="4865" width="13.42578125" style="15" customWidth="1"/>
    <col min="4866" max="4870" width="13.85546875" style="15" bestFit="1" customWidth="1"/>
    <col min="4871" max="4871" width="14" style="15" bestFit="1" customWidth="1"/>
    <col min="4872" max="4873" width="13.85546875" style="15" bestFit="1" customWidth="1"/>
    <col min="4874" max="4877" width="14" style="15" bestFit="1" customWidth="1"/>
    <col min="4878" max="4878" width="13.5703125" style="15" customWidth="1"/>
    <col min="4879" max="5120" width="9.140625" style="15"/>
    <col min="5121" max="5121" width="13.42578125" style="15" customWidth="1"/>
    <col min="5122" max="5126" width="13.85546875" style="15" bestFit="1" customWidth="1"/>
    <col min="5127" max="5127" width="14" style="15" bestFit="1" customWidth="1"/>
    <col min="5128" max="5129" width="13.85546875" style="15" bestFit="1" customWidth="1"/>
    <col min="5130" max="5133" width="14" style="15" bestFit="1" customWidth="1"/>
    <col min="5134" max="5134" width="13.5703125" style="15" customWidth="1"/>
    <col min="5135" max="5376" width="9.140625" style="15"/>
    <col min="5377" max="5377" width="13.42578125" style="15" customWidth="1"/>
    <col min="5378" max="5382" width="13.85546875" style="15" bestFit="1" customWidth="1"/>
    <col min="5383" max="5383" width="14" style="15" bestFit="1" customWidth="1"/>
    <col min="5384" max="5385" width="13.85546875" style="15" bestFit="1" customWidth="1"/>
    <col min="5386" max="5389" width="14" style="15" bestFit="1" customWidth="1"/>
    <col min="5390" max="5390" width="13.5703125" style="15" customWidth="1"/>
    <col min="5391" max="5632" width="9.140625" style="15"/>
    <col min="5633" max="5633" width="13.42578125" style="15" customWidth="1"/>
    <col min="5634" max="5638" width="13.85546875" style="15" bestFit="1" customWidth="1"/>
    <col min="5639" max="5639" width="14" style="15" bestFit="1" customWidth="1"/>
    <col min="5640" max="5641" width="13.85546875" style="15" bestFit="1" customWidth="1"/>
    <col min="5642" max="5645" width="14" style="15" bestFit="1" customWidth="1"/>
    <col min="5646" max="5646" width="13.5703125" style="15" customWidth="1"/>
    <col min="5647" max="5888" width="9.140625" style="15"/>
    <col min="5889" max="5889" width="13.42578125" style="15" customWidth="1"/>
    <col min="5890" max="5894" width="13.85546875" style="15" bestFit="1" customWidth="1"/>
    <col min="5895" max="5895" width="14" style="15" bestFit="1" customWidth="1"/>
    <col min="5896" max="5897" width="13.85546875" style="15" bestFit="1" customWidth="1"/>
    <col min="5898" max="5901" width="14" style="15" bestFit="1" customWidth="1"/>
    <col min="5902" max="5902" width="13.5703125" style="15" customWidth="1"/>
    <col min="5903" max="6144" width="9.140625" style="15"/>
    <col min="6145" max="6145" width="13.42578125" style="15" customWidth="1"/>
    <col min="6146" max="6150" width="13.85546875" style="15" bestFit="1" customWidth="1"/>
    <col min="6151" max="6151" width="14" style="15" bestFit="1" customWidth="1"/>
    <col min="6152" max="6153" width="13.85546875" style="15" bestFit="1" customWidth="1"/>
    <col min="6154" max="6157" width="14" style="15" bestFit="1" customWidth="1"/>
    <col min="6158" max="6158" width="13.5703125" style="15" customWidth="1"/>
    <col min="6159" max="6400" width="9.140625" style="15"/>
    <col min="6401" max="6401" width="13.42578125" style="15" customWidth="1"/>
    <col min="6402" max="6406" width="13.85546875" style="15" bestFit="1" customWidth="1"/>
    <col min="6407" max="6407" width="14" style="15" bestFit="1" customWidth="1"/>
    <col min="6408" max="6409" width="13.85546875" style="15" bestFit="1" customWidth="1"/>
    <col min="6410" max="6413" width="14" style="15" bestFit="1" customWidth="1"/>
    <col min="6414" max="6414" width="13.5703125" style="15" customWidth="1"/>
    <col min="6415" max="6656" width="9.140625" style="15"/>
    <col min="6657" max="6657" width="13.42578125" style="15" customWidth="1"/>
    <col min="6658" max="6662" width="13.85546875" style="15" bestFit="1" customWidth="1"/>
    <col min="6663" max="6663" width="14" style="15" bestFit="1" customWidth="1"/>
    <col min="6664" max="6665" width="13.85546875" style="15" bestFit="1" customWidth="1"/>
    <col min="6666" max="6669" width="14" style="15" bestFit="1" customWidth="1"/>
    <col min="6670" max="6670" width="13.5703125" style="15" customWidth="1"/>
    <col min="6671" max="6912" width="9.140625" style="15"/>
    <col min="6913" max="6913" width="13.42578125" style="15" customWidth="1"/>
    <col min="6914" max="6918" width="13.85546875" style="15" bestFit="1" customWidth="1"/>
    <col min="6919" max="6919" width="14" style="15" bestFit="1" customWidth="1"/>
    <col min="6920" max="6921" width="13.85546875" style="15" bestFit="1" customWidth="1"/>
    <col min="6922" max="6925" width="14" style="15" bestFit="1" customWidth="1"/>
    <col min="6926" max="6926" width="13.5703125" style="15" customWidth="1"/>
    <col min="6927" max="7168" width="9.140625" style="15"/>
    <col min="7169" max="7169" width="13.42578125" style="15" customWidth="1"/>
    <col min="7170" max="7174" width="13.85546875" style="15" bestFit="1" customWidth="1"/>
    <col min="7175" max="7175" width="14" style="15" bestFit="1" customWidth="1"/>
    <col min="7176" max="7177" width="13.85546875" style="15" bestFit="1" customWidth="1"/>
    <col min="7178" max="7181" width="14" style="15" bestFit="1" customWidth="1"/>
    <col min="7182" max="7182" width="13.5703125" style="15" customWidth="1"/>
    <col min="7183" max="7424" width="9.140625" style="15"/>
    <col min="7425" max="7425" width="13.42578125" style="15" customWidth="1"/>
    <col min="7426" max="7430" width="13.85546875" style="15" bestFit="1" customWidth="1"/>
    <col min="7431" max="7431" width="14" style="15" bestFit="1" customWidth="1"/>
    <col min="7432" max="7433" width="13.85546875" style="15" bestFit="1" customWidth="1"/>
    <col min="7434" max="7437" width="14" style="15" bestFit="1" customWidth="1"/>
    <col min="7438" max="7438" width="13.5703125" style="15" customWidth="1"/>
    <col min="7439" max="7680" width="9.140625" style="15"/>
    <col min="7681" max="7681" width="13.42578125" style="15" customWidth="1"/>
    <col min="7682" max="7686" width="13.85546875" style="15" bestFit="1" customWidth="1"/>
    <col min="7687" max="7687" width="14" style="15" bestFit="1" customWidth="1"/>
    <col min="7688" max="7689" width="13.85546875" style="15" bestFit="1" customWidth="1"/>
    <col min="7690" max="7693" width="14" style="15" bestFit="1" customWidth="1"/>
    <col min="7694" max="7694" width="13.5703125" style="15" customWidth="1"/>
    <col min="7695" max="7936" width="9.140625" style="15"/>
    <col min="7937" max="7937" width="13.42578125" style="15" customWidth="1"/>
    <col min="7938" max="7942" width="13.85546875" style="15" bestFit="1" customWidth="1"/>
    <col min="7943" max="7943" width="14" style="15" bestFit="1" customWidth="1"/>
    <col min="7944" max="7945" width="13.85546875" style="15" bestFit="1" customWidth="1"/>
    <col min="7946" max="7949" width="14" style="15" bestFit="1" customWidth="1"/>
    <col min="7950" max="7950" width="13.5703125" style="15" customWidth="1"/>
    <col min="7951" max="8192" width="9.140625" style="15"/>
    <col min="8193" max="8193" width="13.42578125" style="15" customWidth="1"/>
    <col min="8194" max="8198" width="13.85546875" style="15" bestFit="1" customWidth="1"/>
    <col min="8199" max="8199" width="14" style="15" bestFit="1" customWidth="1"/>
    <col min="8200" max="8201" width="13.85546875" style="15" bestFit="1" customWidth="1"/>
    <col min="8202" max="8205" width="14" style="15" bestFit="1" customWidth="1"/>
    <col min="8206" max="8206" width="13.5703125" style="15" customWidth="1"/>
    <col min="8207" max="8448" width="9.140625" style="15"/>
    <col min="8449" max="8449" width="13.42578125" style="15" customWidth="1"/>
    <col min="8450" max="8454" width="13.85546875" style="15" bestFit="1" customWidth="1"/>
    <col min="8455" max="8455" width="14" style="15" bestFit="1" customWidth="1"/>
    <col min="8456" max="8457" width="13.85546875" style="15" bestFit="1" customWidth="1"/>
    <col min="8458" max="8461" width="14" style="15" bestFit="1" customWidth="1"/>
    <col min="8462" max="8462" width="13.5703125" style="15" customWidth="1"/>
    <col min="8463" max="8704" width="9.140625" style="15"/>
    <col min="8705" max="8705" width="13.42578125" style="15" customWidth="1"/>
    <col min="8706" max="8710" width="13.85546875" style="15" bestFit="1" customWidth="1"/>
    <col min="8711" max="8711" width="14" style="15" bestFit="1" customWidth="1"/>
    <col min="8712" max="8713" width="13.85546875" style="15" bestFit="1" customWidth="1"/>
    <col min="8714" max="8717" width="14" style="15" bestFit="1" customWidth="1"/>
    <col min="8718" max="8718" width="13.5703125" style="15" customWidth="1"/>
    <col min="8719" max="8960" width="9.140625" style="15"/>
    <col min="8961" max="8961" width="13.42578125" style="15" customWidth="1"/>
    <col min="8962" max="8966" width="13.85546875" style="15" bestFit="1" customWidth="1"/>
    <col min="8967" max="8967" width="14" style="15" bestFit="1" customWidth="1"/>
    <col min="8968" max="8969" width="13.85546875" style="15" bestFit="1" customWidth="1"/>
    <col min="8970" max="8973" width="14" style="15" bestFit="1" customWidth="1"/>
    <col min="8974" max="8974" width="13.5703125" style="15" customWidth="1"/>
    <col min="8975" max="9216" width="9.140625" style="15"/>
    <col min="9217" max="9217" width="13.42578125" style="15" customWidth="1"/>
    <col min="9218" max="9222" width="13.85546875" style="15" bestFit="1" customWidth="1"/>
    <col min="9223" max="9223" width="14" style="15" bestFit="1" customWidth="1"/>
    <col min="9224" max="9225" width="13.85546875" style="15" bestFit="1" customWidth="1"/>
    <col min="9226" max="9229" width="14" style="15" bestFit="1" customWidth="1"/>
    <col min="9230" max="9230" width="13.5703125" style="15" customWidth="1"/>
    <col min="9231" max="9472" width="9.140625" style="15"/>
    <col min="9473" max="9473" width="13.42578125" style="15" customWidth="1"/>
    <col min="9474" max="9478" width="13.85546875" style="15" bestFit="1" customWidth="1"/>
    <col min="9479" max="9479" width="14" style="15" bestFit="1" customWidth="1"/>
    <col min="9480" max="9481" width="13.85546875" style="15" bestFit="1" customWidth="1"/>
    <col min="9482" max="9485" width="14" style="15" bestFit="1" customWidth="1"/>
    <col min="9486" max="9486" width="13.5703125" style="15" customWidth="1"/>
    <col min="9487" max="9728" width="9.140625" style="15"/>
    <col min="9729" max="9729" width="13.42578125" style="15" customWidth="1"/>
    <col min="9730" max="9734" width="13.85546875" style="15" bestFit="1" customWidth="1"/>
    <col min="9735" max="9735" width="14" style="15" bestFit="1" customWidth="1"/>
    <col min="9736" max="9737" width="13.85546875" style="15" bestFit="1" customWidth="1"/>
    <col min="9738" max="9741" width="14" style="15" bestFit="1" customWidth="1"/>
    <col min="9742" max="9742" width="13.5703125" style="15" customWidth="1"/>
    <col min="9743" max="9984" width="9.140625" style="15"/>
    <col min="9985" max="9985" width="13.42578125" style="15" customWidth="1"/>
    <col min="9986" max="9990" width="13.85546875" style="15" bestFit="1" customWidth="1"/>
    <col min="9991" max="9991" width="14" style="15" bestFit="1" customWidth="1"/>
    <col min="9992" max="9993" width="13.85546875" style="15" bestFit="1" customWidth="1"/>
    <col min="9994" max="9997" width="14" style="15" bestFit="1" customWidth="1"/>
    <col min="9998" max="9998" width="13.5703125" style="15" customWidth="1"/>
    <col min="9999" max="10240" width="9.140625" style="15"/>
    <col min="10241" max="10241" width="13.42578125" style="15" customWidth="1"/>
    <col min="10242" max="10246" width="13.85546875" style="15" bestFit="1" customWidth="1"/>
    <col min="10247" max="10247" width="14" style="15" bestFit="1" customWidth="1"/>
    <col min="10248" max="10249" width="13.85546875" style="15" bestFit="1" customWidth="1"/>
    <col min="10250" max="10253" width="14" style="15" bestFit="1" customWidth="1"/>
    <col min="10254" max="10254" width="13.5703125" style="15" customWidth="1"/>
    <col min="10255" max="10496" width="9.140625" style="15"/>
    <col min="10497" max="10497" width="13.42578125" style="15" customWidth="1"/>
    <col min="10498" max="10502" width="13.85546875" style="15" bestFit="1" customWidth="1"/>
    <col min="10503" max="10503" width="14" style="15" bestFit="1" customWidth="1"/>
    <col min="10504" max="10505" width="13.85546875" style="15" bestFit="1" customWidth="1"/>
    <col min="10506" max="10509" width="14" style="15" bestFit="1" customWidth="1"/>
    <col min="10510" max="10510" width="13.5703125" style="15" customWidth="1"/>
    <col min="10511" max="10752" width="9.140625" style="15"/>
    <col min="10753" max="10753" width="13.42578125" style="15" customWidth="1"/>
    <col min="10754" max="10758" width="13.85546875" style="15" bestFit="1" customWidth="1"/>
    <col min="10759" max="10759" width="14" style="15" bestFit="1" customWidth="1"/>
    <col min="10760" max="10761" width="13.85546875" style="15" bestFit="1" customWidth="1"/>
    <col min="10762" max="10765" width="14" style="15" bestFit="1" customWidth="1"/>
    <col min="10766" max="10766" width="13.5703125" style="15" customWidth="1"/>
    <col min="10767" max="11008" width="9.140625" style="15"/>
    <col min="11009" max="11009" width="13.42578125" style="15" customWidth="1"/>
    <col min="11010" max="11014" width="13.85546875" style="15" bestFit="1" customWidth="1"/>
    <col min="11015" max="11015" width="14" style="15" bestFit="1" customWidth="1"/>
    <col min="11016" max="11017" width="13.85546875" style="15" bestFit="1" customWidth="1"/>
    <col min="11018" max="11021" width="14" style="15" bestFit="1" customWidth="1"/>
    <col min="11022" max="11022" width="13.5703125" style="15" customWidth="1"/>
    <col min="11023" max="11264" width="9.140625" style="15"/>
    <col min="11265" max="11265" width="13.42578125" style="15" customWidth="1"/>
    <col min="11266" max="11270" width="13.85546875" style="15" bestFit="1" customWidth="1"/>
    <col min="11271" max="11271" width="14" style="15" bestFit="1" customWidth="1"/>
    <col min="11272" max="11273" width="13.85546875" style="15" bestFit="1" customWidth="1"/>
    <col min="11274" max="11277" width="14" style="15" bestFit="1" customWidth="1"/>
    <col min="11278" max="11278" width="13.5703125" style="15" customWidth="1"/>
    <col min="11279" max="11520" width="9.140625" style="15"/>
    <col min="11521" max="11521" width="13.42578125" style="15" customWidth="1"/>
    <col min="11522" max="11526" width="13.85546875" style="15" bestFit="1" customWidth="1"/>
    <col min="11527" max="11527" width="14" style="15" bestFit="1" customWidth="1"/>
    <col min="11528" max="11529" width="13.85546875" style="15" bestFit="1" customWidth="1"/>
    <col min="11530" max="11533" width="14" style="15" bestFit="1" customWidth="1"/>
    <col min="11534" max="11534" width="13.5703125" style="15" customWidth="1"/>
    <col min="11535" max="11776" width="9.140625" style="15"/>
    <col min="11777" max="11777" width="13.42578125" style="15" customWidth="1"/>
    <col min="11778" max="11782" width="13.85546875" style="15" bestFit="1" customWidth="1"/>
    <col min="11783" max="11783" width="14" style="15" bestFit="1" customWidth="1"/>
    <col min="11784" max="11785" width="13.85546875" style="15" bestFit="1" customWidth="1"/>
    <col min="11786" max="11789" width="14" style="15" bestFit="1" customWidth="1"/>
    <col min="11790" max="11790" width="13.5703125" style="15" customWidth="1"/>
    <col min="11791" max="12032" width="9.140625" style="15"/>
    <col min="12033" max="12033" width="13.42578125" style="15" customWidth="1"/>
    <col min="12034" max="12038" width="13.85546875" style="15" bestFit="1" customWidth="1"/>
    <col min="12039" max="12039" width="14" style="15" bestFit="1" customWidth="1"/>
    <col min="12040" max="12041" width="13.85546875" style="15" bestFit="1" customWidth="1"/>
    <col min="12042" max="12045" width="14" style="15" bestFit="1" customWidth="1"/>
    <col min="12046" max="12046" width="13.5703125" style="15" customWidth="1"/>
    <col min="12047" max="12288" width="9.140625" style="15"/>
    <col min="12289" max="12289" width="13.42578125" style="15" customWidth="1"/>
    <col min="12290" max="12294" width="13.85546875" style="15" bestFit="1" customWidth="1"/>
    <col min="12295" max="12295" width="14" style="15" bestFit="1" customWidth="1"/>
    <col min="12296" max="12297" width="13.85546875" style="15" bestFit="1" customWidth="1"/>
    <col min="12298" max="12301" width="14" style="15" bestFit="1" customWidth="1"/>
    <col min="12302" max="12302" width="13.5703125" style="15" customWidth="1"/>
    <col min="12303" max="12544" width="9.140625" style="15"/>
    <col min="12545" max="12545" width="13.42578125" style="15" customWidth="1"/>
    <col min="12546" max="12550" width="13.85546875" style="15" bestFit="1" customWidth="1"/>
    <col min="12551" max="12551" width="14" style="15" bestFit="1" customWidth="1"/>
    <col min="12552" max="12553" width="13.85546875" style="15" bestFit="1" customWidth="1"/>
    <col min="12554" max="12557" width="14" style="15" bestFit="1" customWidth="1"/>
    <col min="12558" max="12558" width="13.5703125" style="15" customWidth="1"/>
    <col min="12559" max="12800" width="9.140625" style="15"/>
    <col min="12801" max="12801" width="13.42578125" style="15" customWidth="1"/>
    <col min="12802" max="12806" width="13.85546875" style="15" bestFit="1" customWidth="1"/>
    <col min="12807" max="12807" width="14" style="15" bestFit="1" customWidth="1"/>
    <col min="12808" max="12809" width="13.85546875" style="15" bestFit="1" customWidth="1"/>
    <col min="12810" max="12813" width="14" style="15" bestFit="1" customWidth="1"/>
    <col min="12814" max="12814" width="13.5703125" style="15" customWidth="1"/>
    <col min="12815" max="13056" width="9.140625" style="15"/>
    <col min="13057" max="13057" width="13.42578125" style="15" customWidth="1"/>
    <col min="13058" max="13062" width="13.85546875" style="15" bestFit="1" customWidth="1"/>
    <col min="13063" max="13063" width="14" style="15" bestFit="1" customWidth="1"/>
    <col min="13064" max="13065" width="13.85546875" style="15" bestFit="1" customWidth="1"/>
    <col min="13066" max="13069" width="14" style="15" bestFit="1" customWidth="1"/>
    <col min="13070" max="13070" width="13.5703125" style="15" customWidth="1"/>
    <col min="13071" max="13312" width="9.140625" style="15"/>
    <col min="13313" max="13313" width="13.42578125" style="15" customWidth="1"/>
    <col min="13314" max="13318" width="13.85546875" style="15" bestFit="1" customWidth="1"/>
    <col min="13319" max="13319" width="14" style="15" bestFit="1" customWidth="1"/>
    <col min="13320" max="13321" width="13.85546875" style="15" bestFit="1" customWidth="1"/>
    <col min="13322" max="13325" width="14" style="15" bestFit="1" customWidth="1"/>
    <col min="13326" max="13326" width="13.5703125" style="15" customWidth="1"/>
    <col min="13327" max="13568" width="9.140625" style="15"/>
    <col min="13569" max="13569" width="13.42578125" style="15" customWidth="1"/>
    <col min="13570" max="13574" width="13.85546875" style="15" bestFit="1" customWidth="1"/>
    <col min="13575" max="13575" width="14" style="15" bestFit="1" customWidth="1"/>
    <col min="13576" max="13577" width="13.85546875" style="15" bestFit="1" customWidth="1"/>
    <col min="13578" max="13581" width="14" style="15" bestFit="1" customWidth="1"/>
    <col min="13582" max="13582" width="13.5703125" style="15" customWidth="1"/>
    <col min="13583" max="13824" width="9.140625" style="15"/>
    <col min="13825" max="13825" width="13.42578125" style="15" customWidth="1"/>
    <col min="13826" max="13830" width="13.85546875" style="15" bestFit="1" customWidth="1"/>
    <col min="13831" max="13831" width="14" style="15" bestFit="1" customWidth="1"/>
    <col min="13832" max="13833" width="13.85546875" style="15" bestFit="1" customWidth="1"/>
    <col min="13834" max="13837" width="14" style="15" bestFit="1" customWidth="1"/>
    <col min="13838" max="13838" width="13.5703125" style="15" customWidth="1"/>
    <col min="13839" max="14080" width="9.140625" style="15"/>
    <col min="14081" max="14081" width="13.42578125" style="15" customWidth="1"/>
    <col min="14082" max="14086" width="13.85546875" style="15" bestFit="1" customWidth="1"/>
    <col min="14087" max="14087" width="14" style="15" bestFit="1" customWidth="1"/>
    <col min="14088" max="14089" width="13.85546875" style="15" bestFit="1" customWidth="1"/>
    <col min="14090" max="14093" width="14" style="15" bestFit="1" customWidth="1"/>
    <col min="14094" max="14094" width="13.5703125" style="15" customWidth="1"/>
    <col min="14095" max="14336" width="9.140625" style="15"/>
    <col min="14337" max="14337" width="13.42578125" style="15" customWidth="1"/>
    <col min="14338" max="14342" width="13.85546875" style="15" bestFit="1" customWidth="1"/>
    <col min="14343" max="14343" width="14" style="15" bestFit="1" customWidth="1"/>
    <col min="14344" max="14345" width="13.85546875" style="15" bestFit="1" customWidth="1"/>
    <col min="14346" max="14349" width="14" style="15" bestFit="1" customWidth="1"/>
    <col min="14350" max="14350" width="13.5703125" style="15" customWidth="1"/>
    <col min="14351" max="14592" width="9.140625" style="15"/>
    <col min="14593" max="14593" width="13.42578125" style="15" customWidth="1"/>
    <col min="14594" max="14598" width="13.85546875" style="15" bestFit="1" customWidth="1"/>
    <col min="14599" max="14599" width="14" style="15" bestFit="1" customWidth="1"/>
    <col min="14600" max="14601" width="13.85546875" style="15" bestFit="1" customWidth="1"/>
    <col min="14602" max="14605" width="14" style="15" bestFit="1" customWidth="1"/>
    <col min="14606" max="14606" width="13.5703125" style="15" customWidth="1"/>
    <col min="14607" max="14848" width="9.140625" style="15"/>
    <col min="14849" max="14849" width="13.42578125" style="15" customWidth="1"/>
    <col min="14850" max="14854" width="13.85546875" style="15" bestFit="1" customWidth="1"/>
    <col min="14855" max="14855" width="14" style="15" bestFit="1" customWidth="1"/>
    <col min="14856" max="14857" width="13.85546875" style="15" bestFit="1" customWidth="1"/>
    <col min="14858" max="14861" width="14" style="15" bestFit="1" customWidth="1"/>
    <col min="14862" max="14862" width="13.5703125" style="15" customWidth="1"/>
    <col min="14863" max="15104" width="9.140625" style="15"/>
    <col min="15105" max="15105" width="13.42578125" style="15" customWidth="1"/>
    <col min="15106" max="15110" width="13.85546875" style="15" bestFit="1" customWidth="1"/>
    <col min="15111" max="15111" width="14" style="15" bestFit="1" customWidth="1"/>
    <col min="15112" max="15113" width="13.85546875" style="15" bestFit="1" customWidth="1"/>
    <col min="15114" max="15117" width="14" style="15" bestFit="1" customWidth="1"/>
    <col min="15118" max="15118" width="13.5703125" style="15" customWidth="1"/>
    <col min="15119" max="15360" width="9.140625" style="15"/>
    <col min="15361" max="15361" width="13.42578125" style="15" customWidth="1"/>
    <col min="15362" max="15366" width="13.85546875" style="15" bestFit="1" customWidth="1"/>
    <col min="15367" max="15367" width="14" style="15" bestFit="1" customWidth="1"/>
    <col min="15368" max="15369" width="13.85546875" style="15" bestFit="1" customWidth="1"/>
    <col min="15370" max="15373" width="14" style="15" bestFit="1" customWidth="1"/>
    <col min="15374" max="15374" width="13.5703125" style="15" customWidth="1"/>
    <col min="15375" max="15616" width="9.140625" style="15"/>
    <col min="15617" max="15617" width="13.42578125" style="15" customWidth="1"/>
    <col min="15618" max="15622" width="13.85546875" style="15" bestFit="1" customWidth="1"/>
    <col min="15623" max="15623" width="14" style="15" bestFit="1" customWidth="1"/>
    <col min="15624" max="15625" width="13.85546875" style="15" bestFit="1" customWidth="1"/>
    <col min="15626" max="15629" width="14" style="15" bestFit="1" customWidth="1"/>
    <col min="15630" max="15630" width="13.5703125" style="15" customWidth="1"/>
    <col min="15631" max="15872" width="9.140625" style="15"/>
    <col min="15873" max="15873" width="13.42578125" style="15" customWidth="1"/>
    <col min="15874" max="15878" width="13.85546875" style="15" bestFit="1" customWidth="1"/>
    <col min="15879" max="15879" width="14" style="15" bestFit="1" customWidth="1"/>
    <col min="15880" max="15881" width="13.85546875" style="15" bestFit="1" customWidth="1"/>
    <col min="15882" max="15885" width="14" style="15" bestFit="1" customWidth="1"/>
    <col min="15886" max="15886" width="13.5703125" style="15" customWidth="1"/>
    <col min="15887" max="16128" width="9.140625" style="15"/>
    <col min="16129" max="16129" width="13.42578125" style="15" customWidth="1"/>
    <col min="16130" max="16134" width="13.85546875" style="15" bestFit="1" customWidth="1"/>
    <col min="16135" max="16135" width="14" style="15" bestFit="1" customWidth="1"/>
    <col min="16136" max="16137" width="13.85546875" style="15" bestFit="1" customWidth="1"/>
    <col min="16138" max="16141" width="14" style="15" bestFit="1" customWidth="1"/>
    <col min="16142" max="16142" width="13.5703125" style="15" customWidth="1"/>
    <col min="16143" max="16384" width="9.140625" style="15"/>
  </cols>
  <sheetData>
    <row r="2" spans="1:14" ht="20.25" x14ac:dyDescent="0.3">
      <c r="A2" s="14" t="s">
        <v>267</v>
      </c>
    </row>
    <row r="3" spans="1:14" x14ac:dyDescent="0.2">
      <c r="N3" s="246" t="s">
        <v>253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246"/>
    </row>
    <row r="6" spans="1:14" x14ac:dyDescent="0.2">
      <c r="A6" s="15" t="s">
        <v>10</v>
      </c>
      <c r="B6" s="17">
        <v>107230.87</v>
      </c>
      <c r="C6" s="17">
        <v>110653.65</v>
      </c>
      <c r="D6" s="131">
        <v>153736.19</v>
      </c>
      <c r="E6" s="131">
        <v>114073.05</v>
      </c>
      <c r="F6" s="131">
        <v>129382.72</v>
      </c>
      <c r="G6" s="131">
        <v>30055.16</v>
      </c>
      <c r="H6" s="131">
        <v>108998.86</v>
      </c>
      <c r="I6" s="131">
        <v>106747.86</v>
      </c>
      <c r="J6" s="200">
        <v>299368.53000000003</v>
      </c>
      <c r="K6" s="131">
        <v>116759.89</v>
      </c>
      <c r="L6" s="131">
        <v>128886.2</v>
      </c>
      <c r="M6" s="131">
        <v>150619.51999999999</v>
      </c>
      <c r="N6" s="17">
        <f>SUM(B6:M6)</f>
        <v>1556512.5</v>
      </c>
    </row>
    <row r="7" spans="1:14" x14ac:dyDescent="0.2">
      <c r="A7" s="15" t="s">
        <v>11</v>
      </c>
      <c r="B7" s="17">
        <v>47252.47</v>
      </c>
      <c r="C7" s="17">
        <v>45436.05</v>
      </c>
      <c r="D7" s="131">
        <v>48036.32</v>
      </c>
      <c r="E7" s="131">
        <v>48642.46</v>
      </c>
      <c r="F7" s="131">
        <v>61177.64</v>
      </c>
      <c r="G7" s="131">
        <v>14437.63</v>
      </c>
      <c r="H7" s="131">
        <v>48007.28</v>
      </c>
      <c r="I7" s="131">
        <v>47265.34</v>
      </c>
      <c r="J7" s="200">
        <v>153898.85999999999</v>
      </c>
      <c r="K7" s="131">
        <v>56323.38</v>
      </c>
      <c r="L7" s="131">
        <v>51634.33</v>
      </c>
      <c r="M7" s="131">
        <v>63145.94</v>
      </c>
      <c r="N7" s="17">
        <f t="shared" ref="N7:N22" si="0">SUM(B7:M7)</f>
        <v>685257.7</v>
      </c>
    </row>
    <row r="8" spans="1:14" x14ac:dyDescent="0.2">
      <c r="A8" s="15" t="s">
        <v>12</v>
      </c>
      <c r="B8" s="17">
        <v>6200289.5800000001</v>
      </c>
      <c r="C8" s="17">
        <v>6207329.0599999996</v>
      </c>
      <c r="D8" s="131">
        <v>6359153.2000000002</v>
      </c>
      <c r="E8" s="131">
        <v>6829967.4299999997</v>
      </c>
      <c r="F8" s="131">
        <v>7255722.6399999997</v>
      </c>
      <c r="G8" s="131">
        <v>4053561.13</v>
      </c>
      <c r="H8" s="131">
        <v>6761313.4900000002</v>
      </c>
      <c r="I8" s="131">
        <v>6655508.3700000001</v>
      </c>
      <c r="J8" s="200">
        <v>13485967.720000001</v>
      </c>
      <c r="K8" s="131">
        <v>7176497.3600000003</v>
      </c>
      <c r="L8" s="131">
        <v>7088111.3200000003</v>
      </c>
      <c r="M8" s="131">
        <v>7672559.6900000004</v>
      </c>
      <c r="N8" s="17">
        <f t="shared" si="0"/>
        <v>85745980.99000001</v>
      </c>
    </row>
    <row r="9" spans="1:14" x14ac:dyDescent="0.2">
      <c r="A9" s="15" t="s">
        <v>13</v>
      </c>
      <c r="B9" s="17">
        <v>666850.64</v>
      </c>
      <c r="C9" s="17">
        <v>219843.83</v>
      </c>
      <c r="D9" s="131">
        <v>218185.53</v>
      </c>
      <c r="E9" s="131">
        <v>184370.39</v>
      </c>
      <c r="F9" s="131">
        <v>176799.11</v>
      </c>
      <c r="G9" s="131">
        <v>-774226.82</v>
      </c>
      <c r="H9" s="131">
        <v>115136.61</v>
      </c>
      <c r="I9" s="131">
        <v>115259.95</v>
      </c>
      <c r="J9" s="200">
        <v>373840.34</v>
      </c>
      <c r="K9" s="131">
        <v>150078.07999999999</v>
      </c>
      <c r="L9" s="131">
        <v>161584.65</v>
      </c>
      <c r="M9" s="131">
        <v>197310.7</v>
      </c>
      <c r="N9" s="17">
        <f t="shared" si="0"/>
        <v>1805033.01</v>
      </c>
    </row>
    <row r="10" spans="1:14" x14ac:dyDescent="0.2">
      <c r="A10" s="15" t="s">
        <v>14</v>
      </c>
      <c r="B10" s="17">
        <v>281054.09999999998</v>
      </c>
      <c r="C10" s="17">
        <v>341489.66</v>
      </c>
      <c r="D10" s="131">
        <v>298971.84000000003</v>
      </c>
      <c r="E10" s="131">
        <v>316256.62</v>
      </c>
      <c r="F10" s="131">
        <v>343868.25</v>
      </c>
      <c r="G10" s="131">
        <v>214013.96</v>
      </c>
      <c r="H10" s="131">
        <v>360646.34</v>
      </c>
      <c r="I10" s="131">
        <v>232668.48</v>
      </c>
      <c r="J10" s="200">
        <v>542438.93000000005</v>
      </c>
      <c r="K10" s="131">
        <v>291883.02</v>
      </c>
      <c r="L10" s="131">
        <v>353634.84</v>
      </c>
      <c r="M10" s="131">
        <v>337109.19</v>
      </c>
      <c r="N10" s="17">
        <f t="shared" si="0"/>
        <v>3914035.23</v>
      </c>
    </row>
    <row r="11" spans="1:14" x14ac:dyDescent="0.2">
      <c r="A11" s="15" t="s">
        <v>15</v>
      </c>
      <c r="B11" s="17">
        <v>1992.82</v>
      </c>
      <c r="C11" s="17">
        <v>2331.13</v>
      </c>
      <c r="D11" s="131">
        <v>7799.8</v>
      </c>
      <c r="E11" s="131">
        <v>4924.9799999999996</v>
      </c>
      <c r="F11" s="131">
        <v>2658.29</v>
      </c>
      <c r="G11" s="131">
        <v>10866.93</v>
      </c>
      <c r="H11" s="131">
        <v>6422.65</v>
      </c>
      <c r="I11" s="131">
        <v>7879.83</v>
      </c>
      <c r="J11" s="200">
        <v>8873.01</v>
      </c>
      <c r="K11" s="131">
        <v>8549.16</v>
      </c>
      <c r="L11" s="131">
        <v>5748.13</v>
      </c>
      <c r="M11" s="131">
        <v>8704.9699999999993</v>
      </c>
      <c r="N11" s="17">
        <f t="shared" si="0"/>
        <v>76751.700000000012</v>
      </c>
    </row>
    <row r="12" spans="1:14" x14ac:dyDescent="0.2">
      <c r="A12" s="15" t="s">
        <v>16</v>
      </c>
      <c r="B12" s="17">
        <v>147369.56</v>
      </c>
      <c r="C12" s="17">
        <v>157957.70000000001</v>
      </c>
      <c r="D12" s="131">
        <v>169606.41</v>
      </c>
      <c r="E12" s="131">
        <v>165708.01</v>
      </c>
      <c r="F12" s="131">
        <v>128312.08</v>
      </c>
      <c r="G12" s="131">
        <v>93756.29</v>
      </c>
      <c r="H12" s="131">
        <v>126535.83</v>
      </c>
      <c r="I12" s="131">
        <v>89987.42</v>
      </c>
      <c r="J12" s="200">
        <v>107273.71</v>
      </c>
      <c r="K12" s="131">
        <v>121502.17</v>
      </c>
      <c r="L12" s="131">
        <v>109277.49</v>
      </c>
      <c r="M12" s="131">
        <v>130640.01</v>
      </c>
      <c r="N12" s="17">
        <f t="shared" si="0"/>
        <v>1547926.68</v>
      </c>
    </row>
    <row r="13" spans="1:14" x14ac:dyDescent="0.2">
      <c r="A13" s="15" t="s">
        <v>17</v>
      </c>
      <c r="B13" s="17">
        <v>96810.86</v>
      </c>
      <c r="C13" s="17">
        <v>73517.87</v>
      </c>
      <c r="D13" s="131">
        <v>78957.440000000002</v>
      </c>
      <c r="E13" s="131">
        <v>69767.41</v>
      </c>
      <c r="F13" s="131">
        <v>128053.26</v>
      </c>
      <c r="G13" s="131">
        <v>178196.8</v>
      </c>
      <c r="H13" s="131">
        <v>94320.7</v>
      </c>
      <c r="I13" s="131">
        <v>114668.47</v>
      </c>
      <c r="J13" s="200">
        <v>194874.41</v>
      </c>
      <c r="K13" s="131">
        <v>104579.35</v>
      </c>
      <c r="L13" s="131">
        <v>109614.58</v>
      </c>
      <c r="M13" s="131">
        <v>191155.38</v>
      </c>
      <c r="N13" s="17">
        <f t="shared" si="0"/>
        <v>1434516.5299999998</v>
      </c>
    </row>
    <row r="14" spans="1:14" x14ac:dyDescent="0.2">
      <c r="A14" s="15" t="s">
        <v>18</v>
      </c>
      <c r="B14" s="17">
        <v>77852.28</v>
      </c>
      <c r="C14" s="17">
        <v>99667.19</v>
      </c>
      <c r="D14" s="131">
        <v>75330</v>
      </c>
      <c r="E14" s="131">
        <v>89280.59</v>
      </c>
      <c r="F14" s="131">
        <v>92029.69</v>
      </c>
      <c r="G14" s="131">
        <v>154999.1</v>
      </c>
      <c r="H14" s="131">
        <v>179408.1</v>
      </c>
      <c r="I14" s="131">
        <v>88950.43</v>
      </c>
      <c r="J14" s="200">
        <v>144281.62</v>
      </c>
      <c r="K14" s="131">
        <v>89731.94</v>
      </c>
      <c r="L14" s="131">
        <v>118351.42</v>
      </c>
      <c r="M14" s="131">
        <v>89050.98</v>
      </c>
      <c r="N14" s="17">
        <f t="shared" si="0"/>
        <v>1298933.3399999999</v>
      </c>
    </row>
    <row r="15" spans="1:14" x14ac:dyDescent="0.2">
      <c r="A15" s="15" t="s">
        <v>19</v>
      </c>
      <c r="B15" s="17">
        <v>13374.9</v>
      </c>
      <c r="C15" s="17">
        <v>9020.1200000000008</v>
      </c>
      <c r="D15" s="131">
        <v>9736.7099999999991</v>
      </c>
      <c r="E15" s="131">
        <v>11676.03</v>
      </c>
      <c r="F15" s="131">
        <v>28077.54</v>
      </c>
      <c r="G15" s="131">
        <v>3798.76</v>
      </c>
      <c r="H15" s="131">
        <v>7653.92</v>
      </c>
      <c r="I15" s="131">
        <v>9183.52</v>
      </c>
      <c r="J15" s="200">
        <v>32827.699999999997</v>
      </c>
      <c r="K15" s="131">
        <v>11280.51</v>
      </c>
      <c r="L15" s="131">
        <v>11435.45</v>
      </c>
      <c r="M15" s="131">
        <v>17392.560000000001</v>
      </c>
      <c r="N15" s="17">
        <f t="shared" si="0"/>
        <v>165457.72</v>
      </c>
    </row>
    <row r="16" spans="1:14" x14ac:dyDescent="0.2">
      <c r="A16" s="15" t="s">
        <v>20</v>
      </c>
      <c r="B16" s="17">
        <v>94546.25</v>
      </c>
      <c r="C16" s="17">
        <v>92934.21</v>
      </c>
      <c r="D16" s="131">
        <v>85707.49</v>
      </c>
      <c r="E16" s="131">
        <v>114474.21</v>
      </c>
      <c r="F16" s="131">
        <v>127165.65</v>
      </c>
      <c r="G16" s="131">
        <v>-12075.19</v>
      </c>
      <c r="H16" s="131">
        <v>57275.26</v>
      </c>
      <c r="I16" s="131">
        <v>117750.85</v>
      </c>
      <c r="J16" s="200">
        <v>333420.09999999998</v>
      </c>
      <c r="K16" s="131">
        <v>120204.53</v>
      </c>
      <c r="L16" s="131">
        <v>154164.6</v>
      </c>
      <c r="M16" s="131">
        <v>145328.64000000001</v>
      </c>
      <c r="N16" s="17">
        <f t="shared" si="0"/>
        <v>1430896.6</v>
      </c>
    </row>
    <row r="17" spans="1:14" x14ac:dyDescent="0.2">
      <c r="A17" s="15" t="s">
        <v>21</v>
      </c>
      <c r="B17" s="17">
        <v>10526.24</v>
      </c>
      <c r="C17" s="17">
        <v>13874.82</v>
      </c>
      <c r="D17" s="131">
        <v>7844.02</v>
      </c>
      <c r="E17" s="131">
        <v>9064.26</v>
      </c>
      <c r="F17" s="131">
        <v>12752.06</v>
      </c>
      <c r="G17" s="131">
        <v>3661.5</v>
      </c>
      <c r="H17" s="131">
        <v>6477.66</v>
      </c>
      <c r="I17" s="131">
        <v>19020.330000000002</v>
      </c>
      <c r="J17" s="200">
        <v>24149.16</v>
      </c>
      <c r="K17" s="131">
        <v>10375.35</v>
      </c>
      <c r="L17" s="131">
        <v>9171.91</v>
      </c>
      <c r="M17" s="131">
        <v>11140.27</v>
      </c>
      <c r="N17" s="17">
        <f t="shared" si="0"/>
        <v>138057.58000000002</v>
      </c>
    </row>
    <row r="18" spans="1:14" x14ac:dyDescent="0.2">
      <c r="A18" s="15" t="s">
        <v>22</v>
      </c>
      <c r="B18" s="17">
        <v>96206.49</v>
      </c>
      <c r="C18" s="17">
        <v>108856.71</v>
      </c>
      <c r="D18" s="131">
        <v>102658.35</v>
      </c>
      <c r="E18" s="131">
        <v>139470.37</v>
      </c>
      <c r="F18" s="131">
        <v>153115.32</v>
      </c>
      <c r="G18" s="131">
        <v>33498.57</v>
      </c>
      <c r="H18" s="131">
        <v>97866.19</v>
      </c>
      <c r="I18" s="131">
        <v>108681.41</v>
      </c>
      <c r="J18" s="200">
        <v>283924.24</v>
      </c>
      <c r="K18" s="131">
        <v>137968.35999999999</v>
      </c>
      <c r="L18" s="131">
        <v>135489.18</v>
      </c>
      <c r="M18" s="131">
        <v>157395.15</v>
      </c>
      <c r="N18" s="17">
        <f>SUM(B18:M18)</f>
        <v>1555130.3399999996</v>
      </c>
    </row>
    <row r="19" spans="1:14" x14ac:dyDescent="0.2">
      <c r="A19" s="15" t="s">
        <v>23</v>
      </c>
      <c r="B19" s="17">
        <v>173746.23</v>
      </c>
      <c r="C19" s="17">
        <v>114904.83</v>
      </c>
      <c r="D19" s="131">
        <v>44321.56</v>
      </c>
      <c r="E19" s="131">
        <v>17032.25</v>
      </c>
      <c r="F19" s="131">
        <v>33069.97</v>
      </c>
      <c r="G19" s="131">
        <v>29254.6</v>
      </c>
      <c r="H19" s="131">
        <v>9770.43</v>
      </c>
      <c r="I19" s="131">
        <v>17223.919999999998</v>
      </c>
      <c r="J19" s="200">
        <v>51307.199999999997</v>
      </c>
      <c r="K19" s="131">
        <v>27097.99</v>
      </c>
      <c r="L19" s="131">
        <v>14170.4</v>
      </c>
      <c r="M19" s="131">
        <v>38698.589999999997</v>
      </c>
      <c r="N19" s="17">
        <f t="shared" si="0"/>
        <v>570597.96999999986</v>
      </c>
    </row>
    <row r="20" spans="1:14" x14ac:dyDescent="0.2">
      <c r="A20" s="15" t="s">
        <v>24</v>
      </c>
      <c r="B20" s="17">
        <v>42382.92</v>
      </c>
      <c r="C20" s="17">
        <v>41458.25</v>
      </c>
      <c r="D20" s="131">
        <v>25408.59</v>
      </c>
      <c r="E20" s="131">
        <v>56306.84</v>
      </c>
      <c r="F20" s="131">
        <v>66306.48</v>
      </c>
      <c r="G20" s="131">
        <v>47827.16</v>
      </c>
      <c r="H20" s="131">
        <v>31171.96</v>
      </c>
      <c r="I20" s="131">
        <v>88006.87</v>
      </c>
      <c r="J20" s="200">
        <v>211832.43</v>
      </c>
      <c r="K20" s="131">
        <v>81853.48</v>
      </c>
      <c r="L20" s="131">
        <v>97629.43</v>
      </c>
      <c r="M20" s="131">
        <v>78182.89</v>
      </c>
      <c r="N20" s="17">
        <f t="shared" si="0"/>
        <v>868367.29999999993</v>
      </c>
    </row>
    <row r="21" spans="1:14" x14ac:dyDescent="0.2">
      <c r="A21" s="15" t="s">
        <v>25</v>
      </c>
      <c r="B21" s="17">
        <v>1255711.26</v>
      </c>
      <c r="C21" s="17">
        <v>1314927.49</v>
      </c>
      <c r="D21" s="131">
        <v>1332286.8700000001</v>
      </c>
      <c r="E21" s="131">
        <v>1400867.49</v>
      </c>
      <c r="F21" s="131">
        <v>1529339.68</v>
      </c>
      <c r="G21" s="131">
        <v>801874.06</v>
      </c>
      <c r="H21" s="131">
        <v>1700195.62</v>
      </c>
      <c r="I21" s="131">
        <v>1247756.45</v>
      </c>
      <c r="J21" s="200">
        <v>3432386.52</v>
      </c>
      <c r="K21" s="131">
        <v>1555572.38</v>
      </c>
      <c r="L21" s="131">
        <v>1436104.87</v>
      </c>
      <c r="M21" s="131">
        <v>1749264.98</v>
      </c>
      <c r="N21" s="17">
        <f t="shared" si="0"/>
        <v>18756287.669999998</v>
      </c>
    </row>
    <row r="22" spans="1:14" x14ac:dyDescent="0.2">
      <c r="A22" s="15" t="s">
        <v>26</v>
      </c>
      <c r="B22" s="43">
        <v>36935.18</v>
      </c>
      <c r="C22" s="43">
        <v>58441.34</v>
      </c>
      <c r="D22" s="43">
        <v>66899.98</v>
      </c>
      <c r="E22" s="43">
        <v>67324.479999999996</v>
      </c>
      <c r="F22" s="43">
        <v>70549.02</v>
      </c>
      <c r="G22" s="43">
        <v>47247.24</v>
      </c>
      <c r="H22" s="43">
        <v>51543.93</v>
      </c>
      <c r="I22" s="43">
        <v>52018.49</v>
      </c>
      <c r="J22" s="43">
        <v>260440.08</v>
      </c>
      <c r="K22" s="43">
        <v>51098.18</v>
      </c>
      <c r="L22" s="43">
        <v>49570.14</v>
      </c>
      <c r="M22" s="43">
        <v>86094.26</v>
      </c>
      <c r="N22" s="43">
        <f t="shared" si="0"/>
        <v>898162.32000000007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17">
        <f>SUM(B6:B23)</f>
        <v>9350132.6500000004</v>
      </c>
      <c r="C24" s="17">
        <f>SUM(C6:C23)</f>
        <v>9012643.9100000001</v>
      </c>
      <c r="D24" s="17">
        <f>SUM(D6:D23)</f>
        <v>9084640.3000000007</v>
      </c>
      <c r="E24" s="17">
        <f t="shared" ref="E24:N24" si="1">SUM(E6:E23)</f>
        <v>9639206.8699999992</v>
      </c>
      <c r="F24" s="17">
        <f t="shared" si="1"/>
        <v>10338379.400000002</v>
      </c>
      <c r="G24" s="17">
        <f t="shared" si="1"/>
        <v>4930746.8800000008</v>
      </c>
      <c r="H24" s="17">
        <f>SUM(H6:H23)</f>
        <v>9762744.8300000001</v>
      </c>
      <c r="I24" s="17">
        <f t="shared" si="1"/>
        <v>9118577.9900000002</v>
      </c>
      <c r="J24" s="17">
        <f t="shared" si="1"/>
        <v>19941104.559999999</v>
      </c>
      <c r="K24" s="17">
        <f t="shared" si="1"/>
        <v>10111355.129999999</v>
      </c>
      <c r="L24" s="17">
        <f t="shared" si="1"/>
        <v>10034578.940000001</v>
      </c>
      <c r="M24" s="17">
        <f t="shared" si="1"/>
        <v>11123793.720000004</v>
      </c>
      <c r="N24" s="17">
        <f t="shared" si="1"/>
        <v>122447905.18000002</v>
      </c>
    </row>
    <row r="25" spans="1:14" x14ac:dyDescent="0.2">
      <c r="B25" s="17"/>
      <c r="C25" s="17"/>
      <c r="D25" s="17"/>
      <c r="E25" s="17"/>
      <c r="F25" s="17"/>
      <c r="G25" s="17"/>
      <c r="H25" s="17"/>
      <c r="I25" s="17"/>
      <c r="M25" s="17"/>
      <c r="N25" s="17"/>
    </row>
    <row r="26" spans="1:14" x14ac:dyDescent="0.2">
      <c r="N26" s="1"/>
    </row>
    <row r="34" ht="12" customHeight="1" x14ac:dyDescent="0.2"/>
  </sheetData>
  <mergeCells count="1">
    <mergeCell ref="N3:N4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L6" sqref="L6"/>
    </sheetView>
  </sheetViews>
  <sheetFormatPr defaultRowHeight="12.75" x14ac:dyDescent="0.2"/>
  <cols>
    <col min="1" max="1" width="13.28515625" style="15" customWidth="1"/>
    <col min="2" max="2" width="14" style="15" bestFit="1" customWidth="1"/>
    <col min="3" max="10" width="13.85546875" style="15" bestFit="1" customWidth="1"/>
    <col min="11" max="12" width="14" style="15" bestFit="1" customWidth="1"/>
    <col min="13" max="13" width="14.28515625" style="15" bestFit="1" customWidth="1"/>
    <col min="14" max="14" width="16" style="15" bestFit="1" customWidth="1"/>
    <col min="15" max="256" width="9.140625" style="15"/>
    <col min="257" max="257" width="13.28515625" style="15" customWidth="1"/>
    <col min="258" max="258" width="14" style="15" bestFit="1" customWidth="1"/>
    <col min="259" max="266" width="13.85546875" style="15" bestFit="1" customWidth="1"/>
    <col min="267" max="268" width="14" style="15" bestFit="1" customWidth="1"/>
    <col min="269" max="269" width="13.5703125" style="15" customWidth="1"/>
    <col min="270" max="270" width="16" style="15" bestFit="1" customWidth="1"/>
    <col min="271" max="512" width="9.140625" style="15"/>
    <col min="513" max="513" width="13.28515625" style="15" customWidth="1"/>
    <col min="514" max="514" width="14" style="15" bestFit="1" customWidth="1"/>
    <col min="515" max="522" width="13.85546875" style="15" bestFit="1" customWidth="1"/>
    <col min="523" max="524" width="14" style="15" bestFit="1" customWidth="1"/>
    <col min="525" max="525" width="13.5703125" style="15" customWidth="1"/>
    <col min="526" max="526" width="16" style="15" bestFit="1" customWidth="1"/>
    <col min="527" max="768" width="9.140625" style="15"/>
    <col min="769" max="769" width="13.28515625" style="15" customWidth="1"/>
    <col min="770" max="770" width="14" style="15" bestFit="1" customWidth="1"/>
    <col min="771" max="778" width="13.85546875" style="15" bestFit="1" customWidth="1"/>
    <col min="779" max="780" width="14" style="15" bestFit="1" customWidth="1"/>
    <col min="781" max="781" width="13.5703125" style="15" customWidth="1"/>
    <col min="782" max="782" width="16" style="15" bestFit="1" customWidth="1"/>
    <col min="783" max="1024" width="9.140625" style="15"/>
    <col min="1025" max="1025" width="13.28515625" style="15" customWidth="1"/>
    <col min="1026" max="1026" width="14" style="15" bestFit="1" customWidth="1"/>
    <col min="1027" max="1034" width="13.85546875" style="15" bestFit="1" customWidth="1"/>
    <col min="1035" max="1036" width="14" style="15" bestFit="1" customWidth="1"/>
    <col min="1037" max="1037" width="13.5703125" style="15" customWidth="1"/>
    <col min="1038" max="1038" width="16" style="15" bestFit="1" customWidth="1"/>
    <col min="1039" max="1280" width="9.140625" style="15"/>
    <col min="1281" max="1281" width="13.28515625" style="15" customWidth="1"/>
    <col min="1282" max="1282" width="14" style="15" bestFit="1" customWidth="1"/>
    <col min="1283" max="1290" width="13.85546875" style="15" bestFit="1" customWidth="1"/>
    <col min="1291" max="1292" width="14" style="15" bestFit="1" customWidth="1"/>
    <col min="1293" max="1293" width="13.5703125" style="15" customWidth="1"/>
    <col min="1294" max="1294" width="16" style="15" bestFit="1" customWidth="1"/>
    <col min="1295" max="1536" width="9.140625" style="15"/>
    <col min="1537" max="1537" width="13.28515625" style="15" customWidth="1"/>
    <col min="1538" max="1538" width="14" style="15" bestFit="1" customWidth="1"/>
    <col min="1539" max="1546" width="13.85546875" style="15" bestFit="1" customWidth="1"/>
    <col min="1547" max="1548" width="14" style="15" bestFit="1" customWidth="1"/>
    <col min="1549" max="1549" width="13.5703125" style="15" customWidth="1"/>
    <col min="1550" max="1550" width="16" style="15" bestFit="1" customWidth="1"/>
    <col min="1551" max="1792" width="9.140625" style="15"/>
    <col min="1793" max="1793" width="13.28515625" style="15" customWidth="1"/>
    <col min="1794" max="1794" width="14" style="15" bestFit="1" customWidth="1"/>
    <col min="1795" max="1802" width="13.85546875" style="15" bestFit="1" customWidth="1"/>
    <col min="1803" max="1804" width="14" style="15" bestFit="1" customWidth="1"/>
    <col min="1805" max="1805" width="13.5703125" style="15" customWidth="1"/>
    <col min="1806" max="1806" width="16" style="15" bestFit="1" customWidth="1"/>
    <col min="1807" max="2048" width="9.140625" style="15"/>
    <col min="2049" max="2049" width="13.28515625" style="15" customWidth="1"/>
    <col min="2050" max="2050" width="14" style="15" bestFit="1" customWidth="1"/>
    <col min="2051" max="2058" width="13.85546875" style="15" bestFit="1" customWidth="1"/>
    <col min="2059" max="2060" width="14" style="15" bestFit="1" customWidth="1"/>
    <col min="2061" max="2061" width="13.5703125" style="15" customWidth="1"/>
    <col min="2062" max="2062" width="16" style="15" bestFit="1" customWidth="1"/>
    <col min="2063" max="2304" width="9.140625" style="15"/>
    <col min="2305" max="2305" width="13.28515625" style="15" customWidth="1"/>
    <col min="2306" max="2306" width="14" style="15" bestFit="1" customWidth="1"/>
    <col min="2307" max="2314" width="13.85546875" style="15" bestFit="1" customWidth="1"/>
    <col min="2315" max="2316" width="14" style="15" bestFit="1" customWidth="1"/>
    <col min="2317" max="2317" width="13.5703125" style="15" customWidth="1"/>
    <col min="2318" max="2318" width="16" style="15" bestFit="1" customWidth="1"/>
    <col min="2319" max="2560" width="9.140625" style="15"/>
    <col min="2561" max="2561" width="13.28515625" style="15" customWidth="1"/>
    <col min="2562" max="2562" width="14" style="15" bestFit="1" customWidth="1"/>
    <col min="2563" max="2570" width="13.85546875" style="15" bestFit="1" customWidth="1"/>
    <col min="2571" max="2572" width="14" style="15" bestFit="1" customWidth="1"/>
    <col min="2573" max="2573" width="13.5703125" style="15" customWidth="1"/>
    <col min="2574" max="2574" width="16" style="15" bestFit="1" customWidth="1"/>
    <col min="2575" max="2816" width="9.140625" style="15"/>
    <col min="2817" max="2817" width="13.28515625" style="15" customWidth="1"/>
    <col min="2818" max="2818" width="14" style="15" bestFit="1" customWidth="1"/>
    <col min="2819" max="2826" width="13.85546875" style="15" bestFit="1" customWidth="1"/>
    <col min="2827" max="2828" width="14" style="15" bestFit="1" customWidth="1"/>
    <col min="2829" max="2829" width="13.5703125" style="15" customWidth="1"/>
    <col min="2830" max="2830" width="16" style="15" bestFit="1" customWidth="1"/>
    <col min="2831" max="3072" width="9.140625" style="15"/>
    <col min="3073" max="3073" width="13.28515625" style="15" customWidth="1"/>
    <col min="3074" max="3074" width="14" style="15" bestFit="1" customWidth="1"/>
    <col min="3075" max="3082" width="13.85546875" style="15" bestFit="1" customWidth="1"/>
    <col min="3083" max="3084" width="14" style="15" bestFit="1" customWidth="1"/>
    <col min="3085" max="3085" width="13.5703125" style="15" customWidth="1"/>
    <col min="3086" max="3086" width="16" style="15" bestFit="1" customWidth="1"/>
    <col min="3087" max="3328" width="9.140625" style="15"/>
    <col min="3329" max="3329" width="13.28515625" style="15" customWidth="1"/>
    <col min="3330" max="3330" width="14" style="15" bestFit="1" customWidth="1"/>
    <col min="3331" max="3338" width="13.85546875" style="15" bestFit="1" customWidth="1"/>
    <col min="3339" max="3340" width="14" style="15" bestFit="1" customWidth="1"/>
    <col min="3341" max="3341" width="13.5703125" style="15" customWidth="1"/>
    <col min="3342" max="3342" width="16" style="15" bestFit="1" customWidth="1"/>
    <col min="3343" max="3584" width="9.140625" style="15"/>
    <col min="3585" max="3585" width="13.28515625" style="15" customWidth="1"/>
    <col min="3586" max="3586" width="14" style="15" bestFit="1" customWidth="1"/>
    <col min="3587" max="3594" width="13.85546875" style="15" bestFit="1" customWidth="1"/>
    <col min="3595" max="3596" width="14" style="15" bestFit="1" customWidth="1"/>
    <col min="3597" max="3597" width="13.5703125" style="15" customWidth="1"/>
    <col min="3598" max="3598" width="16" style="15" bestFit="1" customWidth="1"/>
    <col min="3599" max="3840" width="9.140625" style="15"/>
    <col min="3841" max="3841" width="13.28515625" style="15" customWidth="1"/>
    <col min="3842" max="3842" width="14" style="15" bestFit="1" customWidth="1"/>
    <col min="3843" max="3850" width="13.85546875" style="15" bestFit="1" customWidth="1"/>
    <col min="3851" max="3852" width="14" style="15" bestFit="1" customWidth="1"/>
    <col min="3853" max="3853" width="13.5703125" style="15" customWidth="1"/>
    <col min="3854" max="3854" width="16" style="15" bestFit="1" customWidth="1"/>
    <col min="3855" max="4096" width="9.140625" style="15"/>
    <col min="4097" max="4097" width="13.28515625" style="15" customWidth="1"/>
    <col min="4098" max="4098" width="14" style="15" bestFit="1" customWidth="1"/>
    <col min="4099" max="4106" width="13.85546875" style="15" bestFit="1" customWidth="1"/>
    <col min="4107" max="4108" width="14" style="15" bestFit="1" customWidth="1"/>
    <col min="4109" max="4109" width="13.5703125" style="15" customWidth="1"/>
    <col min="4110" max="4110" width="16" style="15" bestFit="1" customWidth="1"/>
    <col min="4111" max="4352" width="9.140625" style="15"/>
    <col min="4353" max="4353" width="13.28515625" style="15" customWidth="1"/>
    <col min="4354" max="4354" width="14" style="15" bestFit="1" customWidth="1"/>
    <col min="4355" max="4362" width="13.85546875" style="15" bestFit="1" customWidth="1"/>
    <col min="4363" max="4364" width="14" style="15" bestFit="1" customWidth="1"/>
    <col min="4365" max="4365" width="13.5703125" style="15" customWidth="1"/>
    <col min="4366" max="4366" width="16" style="15" bestFit="1" customWidth="1"/>
    <col min="4367" max="4608" width="9.140625" style="15"/>
    <col min="4609" max="4609" width="13.28515625" style="15" customWidth="1"/>
    <col min="4610" max="4610" width="14" style="15" bestFit="1" customWidth="1"/>
    <col min="4611" max="4618" width="13.85546875" style="15" bestFit="1" customWidth="1"/>
    <col min="4619" max="4620" width="14" style="15" bestFit="1" customWidth="1"/>
    <col min="4621" max="4621" width="13.5703125" style="15" customWidth="1"/>
    <col min="4622" max="4622" width="16" style="15" bestFit="1" customWidth="1"/>
    <col min="4623" max="4864" width="9.140625" style="15"/>
    <col min="4865" max="4865" width="13.28515625" style="15" customWidth="1"/>
    <col min="4866" max="4866" width="14" style="15" bestFit="1" customWidth="1"/>
    <col min="4867" max="4874" width="13.85546875" style="15" bestFit="1" customWidth="1"/>
    <col min="4875" max="4876" width="14" style="15" bestFit="1" customWidth="1"/>
    <col min="4877" max="4877" width="13.5703125" style="15" customWidth="1"/>
    <col min="4878" max="4878" width="16" style="15" bestFit="1" customWidth="1"/>
    <col min="4879" max="5120" width="9.140625" style="15"/>
    <col min="5121" max="5121" width="13.28515625" style="15" customWidth="1"/>
    <col min="5122" max="5122" width="14" style="15" bestFit="1" customWidth="1"/>
    <col min="5123" max="5130" width="13.85546875" style="15" bestFit="1" customWidth="1"/>
    <col min="5131" max="5132" width="14" style="15" bestFit="1" customWidth="1"/>
    <col min="5133" max="5133" width="13.5703125" style="15" customWidth="1"/>
    <col min="5134" max="5134" width="16" style="15" bestFit="1" customWidth="1"/>
    <col min="5135" max="5376" width="9.140625" style="15"/>
    <col min="5377" max="5377" width="13.28515625" style="15" customWidth="1"/>
    <col min="5378" max="5378" width="14" style="15" bestFit="1" customWidth="1"/>
    <col min="5379" max="5386" width="13.85546875" style="15" bestFit="1" customWidth="1"/>
    <col min="5387" max="5388" width="14" style="15" bestFit="1" customWidth="1"/>
    <col min="5389" max="5389" width="13.5703125" style="15" customWidth="1"/>
    <col min="5390" max="5390" width="16" style="15" bestFit="1" customWidth="1"/>
    <col min="5391" max="5632" width="9.140625" style="15"/>
    <col min="5633" max="5633" width="13.28515625" style="15" customWidth="1"/>
    <col min="5634" max="5634" width="14" style="15" bestFit="1" customWidth="1"/>
    <col min="5635" max="5642" width="13.85546875" style="15" bestFit="1" customWidth="1"/>
    <col min="5643" max="5644" width="14" style="15" bestFit="1" customWidth="1"/>
    <col min="5645" max="5645" width="13.5703125" style="15" customWidth="1"/>
    <col min="5646" max="5646" width="16" style="15" bestFit="1" customWidth="1"/>
    <col min="5647" max="5888" width="9.140625" style="15"/>
    <col min="5889" max="5889" width="13.28515625" style="15" customWidth="1"/>
    <col min="5890" max="5890" width="14" style="15" bestFit="1" customWidth="1"/>
    <col min="5891" max="5898" width="13.85546875" style="15" bestFit="1" customWidth="1"/>
    <col min="5899" max="5900" width="14" style="15" bestFit="1" customWidth="1"/>
    <col min="5901" max="5901" width="13.5703125" style="15" customWidth="1"/>
    <col min="5902" max="5902" width="16" style="15" bestFit="1" customWidth="1"/>
    <col min="5903" max="6144" width="9.140625" style="15"/>
    <col min="6145" max="6145" width="13.28515625" style="15" customWidth="1"/>
    <col min="6146" max="6146" width="14" style="15" bestFit="1" customWidth="1"/>
    <col min="6147" max="6154" width="13.85546875" style="15" bestFit="1" customWidth="1"/>
    <col min="6155" max="6156" width="14" style="15" bestFit="1" customWidth="1"/>
    <col min="6157" max="6157" width="13.5703125" style="15" customWidth="1"/>
    <col min="6158" max="6158" width="16" style="15" bestFit="1" customWidth="1"/>
    <col min="6159" max="6400" width="9.140625" style="15"/>
    <col min="6401" max="6401" width="13.28515625" style="15" customWidth="1"/>
    <col min="6402" max="6402" width="14" style="15" bestFit="1" customWidth="1"/>
    <col min="6403" max="6410" width="13.85546875" style="15" bestFit="1" customWidth="1"/>
    <col min="6411" max="6412" width="14" style="15" bestFit="1" customWidth="1"/>
    <col min="6413" max="6413" width="13.5703125" style="15" customWidth="1"/>
    <col min="6414" max="6414" width="16" style="15" bestFit="1" customWidth="1"/>
    <col min="6415" max="6656" width="9.140625" style="15"/>
    <col min="6657" max="6657" width="13.28515625" style="15" customWidth="1"/>
    <col min="6658" max="6658" width="14" style="15" bestFit="1" customWidth="1"/>
    <col min="6659" max="6666" width="13.85546875" style="15" bestFit="1" customWidth="1"/>
    <col min="6667" max="6668" width="14" style="15" bestFit="1" customWidth="1"/>
    <col min="6669" max="6669" width="13.5703125" style="15" customWidth="1"/>
    <col min="6670" max="6670" width="16" style="15" bestFit="1" customWidth="1"/>
    <col min="6671" max="6912" width="9.140625" style="15"/>
    <col min="6913" max="6913" width="13.28515625" style="15" customWidth="1"/>
    <col min="6914" max="6914" width="14" style="15" bestFit="1" customWidth="1"/>
    <col min="6915" max="6922" width="13.85546875" style="15" bestFit="1" customWidth="1"/>
    <col min="6923" max="6924" width="14" style="15" bestFit="1" customWidth="1"/>
    <col min="6925" max="6925" width="13.5703125" style="15" customWidth="1"/>
    <col min="6926" max="6926" width="16" style="15" bestFit="1" customWidth="1"/>
    <col min="6927" max="7168" width="9.140625" style="15"/>
    <col min="7169" max="7169" width="13.28515625" style="15" customWidth="1"/>
    <col min="7170" max="7170" width="14" style="15" bestFit="1" customWidth="1"/>
    <col min="7171" max="7178" width="13.85546875" style="15" bestFit="1" customWidth="1"/>
    <col min="7179" max="7180" width="14" style="15" bestFit="1" customWidth="1"/>
    <col min="7181" max="7181" width="13.5703125" style="15" customWidth="1"/>
    <col min="7182" max="7182" width="16" style="15" bestFit="1" customWidth="1"/>
    <col min="7183" max="7424" width="9.140625" style="15"/>
    <col min="7425" max="7425" width="13.28515625" style="15" customWidth="1"/>
    <col min="7426" max="7426" width="14" style="15" bestFit="1" customWidth="1"/>
    <col min="7427" max="7434" width="13.85546875" style="15" bestFit="1" customWidth="1"/>
    <col min="7435" max="7436" width="14" style="15" bestFit="1" customWidth="1"/>
    <col min="7437" max="7437" width="13.5703125" style="15" customWidth="1"/>
    <col min="7438" max="7438" width="16" style="15" bestFit="1" customWidth="1"/>
    <col min="7439" max="7680" width="9.140625" style="15"/>
    <col min="7681" max="7681" width="13.28515625" style="15" customWidth="1"/>
    <col min="7682" max="7682" width="14" style="15" bestFit="1" customWidth="1"/>
    <col min="7683" max="7690" width="13.85546875" style="15" bestFit="1" customWidth="1"/>
    <col min="7691" max="7692" width="14" style="15" bestFit="1" customWidth="1"/>
    <col min="7693" max="7693" width="13.5703125" style="15" customWidth="1"/>
    <col min="7694" max="7694" width="16" style="15" bestFit="1" customWidth="1"/>
    <col min="7695" max="7936" width="9.140625" style="15"/>
    <col min="7937" max="7937" width="13.28515625" style="15" customWidth="1"/>
    <col min="7938" max="7938" width="14" style="15" bestFit="1" customWidth="1"/>
    <col min="7939" max="7946" width="13.85546875" style="15" bestFit="1" customWidth="1"/>
    <col min="7947" max="7948" width="14" style="15" bestFit="1" customWidth="1"/>
    <col min="7949" max="7949" width="13.5703125" style="15" customWidth="1"/>
    <col min="7950" max="7950" width="16" style="15" bestFit="1" customWidth="1"/>
    <col min="7951" max="8192" width="9.140625" style="15"/>
    <col min="8193" max="8193" width="13.28515625" style="15" customWidth="1"/>
    <col min="8194" max="8194" width="14" style="15" bestFit="1" customWidth="1"/>
    <col min="8195" max="8202" width="13.85546875" style="15" bestFit="1" customWidth="1"/>
    <col min="8203" max="8204" width="14" style="15" bestFit="1" customWidth="1"/>
    <col min="8205" max="8205" width="13.5703125" style="15" customWidth="1"/>
    <col min="8206" max="8206" width="16" style="15" bestFit="1" customWidth="1"/>
    <col min="8207" max="8448" width="9.140625" style="15"/>
    <col min="8449" max="8449" width="13.28515625" style="15" customWidth="1"/>
    <col min="8450" max="8450" width="14" style="15" bestFit="1" customWidth="1"/>
    <col min="8451" max="8458" width="13.85546875" style="15" bestFit="1" customWidth="1"/>
    <col min="8459" max="8460" width="14" style="15" bestFit="1" customWidth="1"/>
    <col min="8461" max="8461" width="13.5703125" style="15" customWidth="1"/>
    <col min="8462" max="8462" width="16" style="15" bestFit="1" customWidth="1"/>
    <col min="8463" max="8704" width="9.140625" style="15"/>
    <col min="8705" max="8705" width="13.28515625" style="15" customWidth="1"/>
    <col min="8706" max="8706" width="14" style="15" bestFit="1" customWidth="1"/>
    <col min="8707" max="8714" width="13.85546875" style="15" bestFit="1" customWidth="1"/>
    <col min="8715" max="8716" width="14" style="15" bestFit="1" customWidth="1"/>
    <col min="8717" max="8717" width="13.5703125" style="15" customWidth="1"/>
    <col min="8718" max="8718" width="16" style="15" bestFit="1" customWidth="1"/>
    <col min="8719" max="8960" width="9.140625" style="15"/>
    <col min="8961" max="8961" width="13.28515625" style="15" customWidth="1"/>
    <col min="8962" max="8962" width="14" style="15" bestFit="1" customWidth="1"/>
    <col min="8963" max="8970" width="13.85546875" style="15" bestFit="1" customWidth="1"/>
    <col min="8971" max="8972" width="14" style="15" bestFit="1" customWidth="1"/>
    <col min="8973" max="8973" width="13.5703125" style="15" customWidth="1"/>
    <col min="8974" max="8974" width="16" style="15" bestFit="1" customWidth="1"/>
    <col min="8975" max="9216" width="9.140625" style="15"/>
    <col min="9217" max="9217" width="13.28515625" style="15" customWidth="1"/>
    <col min="9218" max="9218" width="14" style="15" bestFit="1" customWidth="1"/>
    <col min="9219" max="9226" width="13.85546875" style="15" bestFit="1" customWidth="1"/>
    <col min="9227" max="9228" width="14" style="15" bestFit="1" customWidth="1"/>
    <col min="9229" max="9229" width="13.5703125" style="15" customWidth="1"/>
    <col min="9230" max="9230" width="16" style="15" bestFit="1" customWidth="1"/>
    <col min="9231" max="9472" width="9.140625" style="15"/>
    <col min="9473" max="9473" width="13.28515625" style="15" customWidth="1"/>
    <col min="9474" max="9474" width="14" style="15" bestFit="1" customWidth="1"/>
    <col min="9475" max="9482" width="13.85546875" style="15" bestFit="1" customWidth="1"/>
    <col min="9483" max="9484" width="14" style="15" bestFit="1" customWidth="1"/>
    <col min="9485" max="9485" width="13.5703125" style="15" customWidth="1"/>
    <col min="9486" max="9486" width="16" style="15" bestFit="1" customWidth="1"/>
    <col min="9487" max="9728" width="9.140625" style="15"/>
    <col min="9729" max="9729" width="13.28515625" style="15" customWidth="1"/>
    <col min="9730" max="9730" width="14" style="15" bestFit="1" customWidth="1"/>
    <col min="9731" max="9738" width="13.85546875" style="15" bestFit="1" customWidth="1"/>
    <col min="9739" max="9740" width="14" style="15" bestFit="1" customWidth="1"/>
    <col min="9741" max="9741" width="13.5703125" style="15" customWidth="1"/>
    <col min="9742" max="9742" width="16" style="15" bestFit="1" customWidth="1"/>
    <col min="9743" max="9984" width="9.140625" style="15"/>
    <col min="9985" max="9985" width="13.28515625" style="15" customWidth="1"/>
    <col min="9986" max="9986" width="14" style="15" bestFit="1" customWidth="1"/>
    <col min="9987" max="9994" width="13.85546875" style="15" bestFit="1" customWidth="1"/>
    <col min="9995" max="9996" width="14" style="15" bestFit="1" customWidth="1"/>
    <col min="9997" max="9997" width="13.5703125" style="15" customWidth="1"/>
    <col min="9998" max="9998" width="16" style="15" bestFit="1" customWidth="1"/>
    <col min="9999" max="10240" width="9.140625" style="15"/>
    <col min="10241" max="10241" width="13.28515625" style="15" customWidth="1"/>
    <col min="10242" max="10242" width="14" style="15" bestFit="1" customWidth="1"/>
    <col min="10243" max="10250" width="13.85546875" style="15" bestFit="1" customWidth="1"/>
    <col min="10251" max="10252" width="14" style="15" bestFit="1" customWidth="1"/>
    <col min="10253" max="10253" width="13.5703125" style="15" customWidth="1"/>
    <col min="10254" max="10254" width="16" style="15" bestFit="1" customWidth="1"/>
    <col min="10255" max="10496" width="9.140625" style="15"/>
    <col min="10497" max="10497" width="13.28515625" style="15" customWidth="1"/>
    <col min="10498" max="10498" width="14" style="15" bestFit="1" customWidth="1"/>
    <col min="10499" max="10506" width="13.85546875" style="15" bestFit="1" customWidth="1"/>
    <col min="10507" max="10508" width="14" style="15" bestFit="1" customWidth="1"/>
    <col min="10509" max="10509" width="13.5703125" style="15" customWidth="1"/>
    <col min="10510" max="10510" width="16" style="15" bestFit="1" customWidth="1"/>
    <col min="10511" max="10752" width="9.140625" style="15"/>
    <col min="10753" max="10753" width="13.28515625" style="15" customWidth="1"/>
    <col min="10754" max="10754" width="14" style="15" bestFit="1" customWidth="1"/>
    <col min="10755" max="10762" width="13.85546875" style="15" bestFit="1" customWidth="1"/>
    <col min="10763" max="10764" width="14" style="15" bestFit="1" customWidth="1"/>
    <col min="10765" max="10765" width="13.5703125" style="15" customWidth="1"/>
    <col min="10766" max="10766" width="16" style="15" bestFit="1" customWidth="1"/>
    <col min="10767" max="11008" width="9.140625" style="15"/>
    <col min="11009" max="11009" width="13.28515625" style="15" customWidth="1"/>
    <col min="11010" max="11010" width="14" style="15" bestFit="1" customWidth="1"/>
    <col min="11011" max="11018" width="13.85546875" style="15" bestFit="1" customWidth="1"/>
    <col min="11019" max="11020" width="14" style="15" bestFit="1" customWidth="1"/>
    <col min="11021" max="11021" width="13.5703125" style="15" customWidth="1"/>
    <col min="11022" max="11022" width="16" style="15" bestFit="1" customWidth="1"/>
    <col min="11023" max="11264" width="9.140625" style="15"/>
    <col min="11265" max="11265" width="13.28515625" style="15" customWidth="1"/>
    <col min="11266" max="11266" width="14" style="15" bestFit="1" customWidth="1"/>
    <col min="11267" max="11274" width="13.85546875" style="15" bestFit="1" customWidth="1"/>
    <col min="11275" max="11276" width="14" style="15" bestFit="1" customWidth="1"/>
    <col min="11277" max="11277" width="13.5703125" style="15" customWidth="1"/>
    <col min="11278" max="11278" width="16" style="15" bestFit="1" customWidth="1"/>
    <col min="11279" max="11520" width="9.140625" style="15"/>
    <col min="11521" max="11521" width="13.28515625" style="15" customWidth="1"/>
    <col min="11522" max="11522" width="14" style="15" bestFit="1" customWidth="1"/>
    <col min="11523" max="11530" width="13.85546875" style="15" bestFit="1" customWidth="1"/>
    <col min="11531" max="11532" width="14" style="15" bestFit="1" customWidth="1"/>
    <col min="11533" max="11533" width="13.5703125" style="15" customWidth="1"/>
    <col min="11534" max="11534" width="16" style="15" bestFit="1" customWidth="1"/>
    <col min="11535" max="11776" width="9.140625" style="15"/>
    <col min="11777" max="11777" width="13.28515625" style="15" customWidth="1"/>
    <col min="11778" max="11778" width="14" style="15" bestFit="1" customWidth="1"/>
    <col min="11779" max="11786" width="13.85546875" style="15" bestFit="1" customWidth="1"/>
    <col min="11787" max="11788" width="14" style="15" bestFit="1" customWidth="1"/>
    <col min="11789" max="11789" width="13.5703125" style="15" customWidth="1"/>
    <col min="11790" max="11790" width="16" style="15" bestFit="1" customWidth="1"/>
    <col min="11791" max="12032" width="9.140625" style="15"/>
    <col min="12033" max="12033" width="13.28515625" style="15" customWidth="1"/>
    <col min="12034" max="12034" width="14" style="15" bestFit="1" customWidth="1"/>
    <col min="12035" max="12042" width="13.85546875" style="15" bestFit="1" customWidth="1"/>
    <col min="12043" max="12044" width="14" style="15" bestFit="1" customWidth="1"/>
    <col min="12045" max="12045" width="13.5703125" style="15" customWidth="1"/>
    <col min="12046" max="12046" width="16" style="15" bestFit="1" customWidth="1"/>
    <col min="12047" max="12288" width="9.140625" style="15"/>
    <col min="12289" max="12289" width="13.28515625" style="15" customWidth="1"/>
    <col min="12290" max="12290" width="14" style="15" bestFit="1" customWidth="1"/>
    <col min="12291" max="12298" width="13.85546875" style="15" bestFit="1" customWidth="1"/>
    <col min="12299" max="12300" width="14" style="15" bestFit="1" customWidth="1"/>
    <col min="12301" max="12301" width="13.5703125" style="15" customWidth="1"/>
    <col min="12302" max="12302" width="16" style="15" bestFit="1" customWidth="1"/>
    <col min="12303" max="12544" width="9.140625" style="15"/>
    <col min="12545" max="12545" width="13.28515625" style="15" customWidth="1"/>
    <col min="12546" max="12546" width="14" style="15" bestFit="1" customWidth="1"/>
    <col min="12547" max="12554" width="13.85546875" style="15" bestFit="1" customWidth="1"/>
    <col min="12555" max="12556" width="14" style="15" bestFit="1" customWidth="1"/>
    <col min="12557" max="12557" width="13.5703125" style="15" customWidth="1"/>
    <col min="12558" max="12558" width="16" style="15" bestFit="1" customWidth="1"/>
    <col min="12559" max="12800" width="9.140625" style="15"/>
    <col min="12801" max="12801" width="13.28515625" style="15" customWidth="1"/>
    <col min="12802" max="12802" width="14" style="15" bestFit="1" customWidth="1"/>
    <col min="12803" max="12810" width="13.85546875" style="15" bestFit="1" customWidth="1"/>
    <col min="12811" max="12812" width="14" style="15" bestFit="1" customWidth="1"/>
    <col min="12813" max="12813" width="13.5703125" style="15" customWidth="1"/>
    <col min="12814" max="12814" width="16" style="15" bestFit="1" customWidth="1"/>
    <col min="12815" max="13056" width="9.140625" style="15"/>
    <col min="13057" max="13057" width="13.28515625" style="15" customWidth="1"/>
    <col min="13058" max="13058" width="14" style="15" bestFit="1" customWidth="1"/>
    <col min="13059" max="13066" width="13.85546875" style="15" bestFit="1" customWidth="1"/>
    <col min="13067" max="13068" width="14" style="15" bestFit="1" customWidth="1"/>
    <col min="13069" max="13069" width="13.5703125" style="15" customWidth="1"/>
    <col min="13070" max="13070" width="16" style="15" bestFit="1" customWidth="1"/>
    <col min="13071" max="13312" width="9.140625" style="15"/>
    <col min="13313" max="13313" width="13.28515625" style="15" customWidth="1"/>
    <col min="13314" max="13314" width="14" style="15" bestFit="1" customWidth="1"/>
    <col min="13315" max="13322" width="13.85546875" style="15" bestFit="1" customWidth="1"/>
    <col min="13323" max="13324" width="14" style="15" bestFit="1" customWidth="1"/>
    <col min="13325" max="13325" width="13.5703125" style="15" customWidth="1"/>
    <col min="13326" max="13326" width="16" style="15" bestFit="1" customWidth="1"/>
    <col min="13327" max="13568" width="9.140625" style="15"/>
    <col min="13569" max="13569" width="13.28515625" style="15" customWidth="1"/>
    <col min="13570" max="13570" width="14" style="15" bestFit="1" customWidth="1"/>
    <col min="13571" max="13578" width="13.85546875" style="15" bestFit="1" customWidth="1"/>
    <col min="13579" max="13580" width="14" style="15" bestFit="1" customWidth="1"/>
    <col min="13581" max="13581" width="13.5703125" style="15" customWidth="1"/>
    <col min="13582" max="13582" width="16" style="15" bestFit="1" customWidth="1"/>
    <col min="13583" max="13824" width="9.140625" style="15"/>
    <col min="13825" max="13825" width="13.28515625" style="15" customWidth="1"/>
    <col min="13826" max="13826" width="14" style="15" bestFit="1" customWidth="1"/>
    <col min="13827" max="13834" width="13.85546875" style="15" bestFit="1" customWidth="1"/>
    <col min="13835" max="13836" width="14" style="15" bestFit="1" customWidth="1"/>
    <col min="13837" max="13837" width="13.5703125" style="15" customWidth="1"/>
    <col min="13838" max="13838" width="16" style="15" bestFit="1" customWidth="1"/>
    <col min="13839" max="14080" width="9.140625" style="15"/>
    <col min="14081" max="14081" width="13.28515625" style="15" customWidth="1"/>
    <col min="14082" max="14082" width="14" style="15" bestFit="1" customWidth="1"/>
    <col min="14083" max="14090" width="13.85546875" style="15" bestFit="1" customWidth="1"/>
    <col min="14091" max="14092" width="14" style="15" bestFit="1" customWidth="1"/>
    <col min="14093" max="14093" width="13.5703125" style="15" customWidth="1"/>
    <col min="14094" max="14094" width="16" style="15" bestFit="1" customWidth="1"/>
    <col min="14095" max="14336" width="9.140625" style="15"/>
    <col min="14337" max="14337" width="13.28515625" style="15" customWidth="1"/>
    <col min="14338" max="14338" width="14" style="15" bestFit="1" customWidth="1"/>
    <col min="14339" max="14346" width="13.85546875" style="15" bestFit="1" customWidth="1"/>
    <col min="14347" max="14348" width="14" style="15" bestFit="1" customWidth="1"/>
    <col min="14349" max="14349" width="13.5703125" style="15" customWidth="1"/>
    <col min="14350" max="14350" width="16" style="15" bestFit="1" customWidth="1"/>
    <col min="14351" max="14592" width="9.140625" style="15"/>
    <col min="14593" max="14593" width="13.28515625" style="15" customWidth="1"/>
    <col min="14594" max="14594" width="14" style="15" bestFit="1" customWidth="1"/>
    <col min="14595" max="14602" width="13.85546875" style="15" bestFit="1" customWidth="1"/>
    <col min="14603" max="14604" width="14" style="15" bestFit="1" customWidth="1"/>
    <col min="14605" max="14605" width="13.5703125" style="15" customWidth="1"/>
    <col min="14606" max="14606" width="16" style="15" bestFit="1" customWidth="1"/>
    <col min="14607" max="14848" width="9.140625" style="15"/>
    <col min="14849" max="14849" width="13.28515625" style="15" customWidth="1"/>
    <col min="14850" max="14850" width="14" style="15" bestFit="1" customWidth="1"/>
    <col min="14851" max="14858" width="13.85546875" style="15" bestFit="1" customWidth="1"/>
    <col min="14859" max="14860" width="14" style="15" bestFit="1" customWidth="1"/>
    <col min="14861" max="14861" width="13.5703125" style="15" customWidth="1"/>
    <col min="14862" max="14862" width="16" style="15" bestFit="1" customWidth="1"/>
    <col min="14863" max="15104" width="9.140625" style="15"/>
    <col min="15105" max="15105" width="13.28515625" style="15" customWidth="1"/>
    <col min="15106" max="15106" width="14" style="15" bestFit="1" customWidth="1"/>
    <col min="15107" max="15114" width="13.85546875" style="15" bestFit="1" customWidth="1"/>
    <col min="15115" max="15116" width="14" style="15" bestFit="1" customWidth="1"/>
    <col min="15117" max="15117" width="13.5703125" style="15" customWidth="1"/>
    <col min="15118" max="15118" width="16" style="15" bestFit="1" customWidth="1"/>
    <col min="15119" max="15360" width="9.140625" style="15"/>
    <col min="15361" max="15361" width="13.28515625" style="15" customWidth="1"/>
    <col min="15362" max="15362" width="14" style="15" bestFit="1" customWidth="1"/>
    <col min="15363" max="15370" width="13.85546875" style="15" bestFit="1" customWidth="1"/>
    <col min="15371" max="15372" width="14" style="15" bestFit="1" customWidth="1"/>
    <col min="15373" max="15373" width="13.5703125" style="15" customWidth="1"/>
    <col min="15374" max="15374" width="16" style="15" bestFit="1" customWidth="1"/>
    <col min="15375" max="15616" width="9.140625" style="15"/>
    <col min="15617" max="15617" width="13.28515625" style="15" customWidth="1"/>
    <col min="15618" max="15618" width="14" style="15" bestFit="1" customWidth="1"/>
    <col min="15619" max="15626" width="13.85546875" style="15" bestFit="1" customWidth="1"/>
    <col min="15627" max="15628" width="14" style="15" bestFit="1" customWidth="1"/>
    <col min="15629" max="15629" width="13.5703125" style="15" customWidth="1"/>
    <col min="15630" max="15630" width="16" style="15" bestFit="1" customWidth="1"/>
    <col min="15631" max="15872" width="9.140625" style="15"/>
    <col min="15873" max="15873" width="13.28515625" style="15" customWidth="1"/>
    <col min="15874" max="15874" width="14" style="15" bestFit="1" customWidth="1"/>
    <col min="15875" max="15882" width="13.85546875" style="15" bestFit="1" customWidth="1"/>
    <col min="15883" max="15884" width="14" style="15" bestFit="1" customWidth="1"/>
    <col min="15885" max="15885" width="13.5703125" style="15" customWidth="1"/>
    <col min="15886" max="15886" width="16" style="15" bestFit="1" customWidth="1"/>
    <col min="15887" max="16128" width="9.140625" style="15"/>
    <col min="16129" max="16129" width="13.28515625" style="15" customWidth="1"/>
    <col min="16130" max="16130" width="14" style="15" bestFit="1" customWidth="1"/>
    <col min="16131" max="16138" width="13.85546875" style="15" bestFit="1" customWidth="1"/>
    <col min="16139" max="16140" width="14" style="15" bestFit="1" customWidth="1"/>
    <col min="16141" max="16141" width="13.5703125" style="15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260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0">
        <v>520418.76</v>
      </c>
      <c r="C6" s="109">
        <v>516859.84</v>
      </c>
      <c r="D6" s="1">
        <v>517951.28</v>
      </c>
      <c r="E6" s="1">
        <v>506609.63</v>
      </c>
      <c r="F6" s="17">
        <v>524720.06000000006</v>
      </c>
      <c r="G6" s="17">
        <v>553074.46</v>
      </c>
      <c r="H6" s="158">
        <v>448469.28</v>
      </c>
      <c r="I6" s="17">
        <v>394142.85</v>
      </c>
      <c r="J6" s="17">
        <v>534178.73</v>
      </c>
      <c r="K6" s="201">
        <v>533458.96</v>
      </c>
      <c r="L6" s="222">
        <v>544754.6</v>
      </c>
      <c r="M6" s="242">
        <v>561816.44999999995</v>
      </c>
      <c r="N6" s="17">
        <f>SUM(B6:M6)</f>
        <v>6156454.9000000004</v>
      </c>
    </row>
    <row r="7" spans="1:14" x14ac:dyDescent="0.2">
      <c r="A7" s="15" t="s">
        <v>11</v>
      </c>
      <c r="B7" s="90">
        <v>128473.51</v>
      </c>
      <c r="C7" s="109">
        <v>128447.36</v>
      </c>
      <c r="D7" s="1">
        <v>120905.14</v>
      </c>
      <c r="E7" s="1">
        <v>151999.76999999999</v>
      </c>
      <c r="F7" s="1">
        <v>133520.47</v>
      </c>
      <c r="G7" s="1">
        <v>167446.48000000001</v>
      </c>
      <c r="H7" s="158">
        <v>131229.63</v>
      </c>
      <c r="I7" s="1">
        <v>119460.26</v>
      </c>
      <c r="J7" s="1">
        <v>168408.82</v>
      </c>
      <c r="K7" s="201">
        <v>142473.46</v>
      </c>
      <c r="L7" s="222">
        <v>142801.16</v>
      </c>
      <c r="M7" s="242">
        <v>152778.70000000001</v>
      </c>
      <c r="N7" s="17">
        <f t="shared" ref="N7:N22" si="0">SUM(B7:M7)</f>
        <v>1687944.7599999998</v>
      </c>
    </row>
    <row r="8" spans="1:14" x14ac:dyDescent="0.2">
      <c r="A8" s="15" t="s">
        <v>12</v>
      </c>
      <c r="B8" s="90">
        <v>17798458.760000002</v>
      </c>
      <c r="C8" s="109">
        <v>17715711.149999999</v>
      </c>
      <c r="D8" s="1">
        <v>18048907.530000001</v>
      </c>
      <c r="E8" s="1">
        <v>17318554.949999999</v>
      </c>
      <c r="F8" s="1">
        <v>18710497.18</v>
      </c>
      <c r="G8" s="1">
        <v>20601783.489999998</v>
      </c>
      <c r="H8" s="158">
        <v>17386607.66</v>
      </c>
      <c r="I8" s="1">
        <v>16788956.91</v>
      </c>
      <c r="J8" s="1">
        <v>20455603.48</v>
      </c>
      <c r="K8" s="201">
        <v>18739825.579999998</v>
      </c>
      <c r="L8" s="222">
        <v>19641439.559999999</v>
      </c>
      <c r="M8" s="242">
        <v>19611611.25</v>
      </c>
      <c r="N8" s="17">
        <f t="shared" si="0"/>
        <v>222817957.5</v>
      </c>
    </row>
    <row r="9" spans="1:14" x14ac:dyDescent="0.2">
      <c r="A9" s="15" t="s">
        <v>13</v>
      </c>
      <c r="B9" s="90">
        <v>221877.29</v>
      </c>
      <c r="C9" s="109">
        <v>307485.96999999997</v>
      </c>
      <c r="D9" s="1">
        <v>329973.98</v>
      </c>
      <c r="E9" s="1">
        <v>296988.90999999997</v>
      </c>
      <c r="F9" s="1">
        <v>305166.59999999998</v>
      </c>
      <c r="G9" s="1">
        <v>623355.43000000005</v>
      </c>
      <c r="H9" s="158">
        <v>291226.82</v>
      </c>
      <c r="I9" s="1">
        <v>263862.71000000002</v>
      </c>
      <c r="J9" s="1">
        <v>304048.88</v>
      </c>
      <c r="K9" s="201">
        <v>298576.25</v>
      </c>
      <c r="L9" s="222">
        <v>310428.28999999998</v>
      </c>
      <c r="M9" s="242">
        <v>361047.88</v>
      </c>
      <c r="N9" s="17">
        <f t="shared" si="0"/>
        <v>3914039.01</v>
      </c>
    </row>
    <row r="10" spans="1:14" x14ac:dyDescent="0.2">
      <c r="A10" s="15" t="s">
        <v>14</v>
      </c>
      <c r="B10" s="90">
        <v>637205.80000000005</v>
      </c>
      <c r="C10" s="109">
        <v>624577.72</v>
      </c>
      <c r="D10" s="1">
        <v>568975.79</v>
      </c>
      <c r="E10" s="1">
        <v>559597.65</v>
      </c>
      <c r="F10" s="1">
        <v>582311.88</v>
      </c>
      <c r="G10" s="1">
        <v>659394.72</v>
      </c>
      <c r="H10" s="158">
        <v>542396.13</v>
      </c>
      <c r="I10" s="1">
        <v>520497.07</v>
      </c>
      <c r="J10" s="1">
        <v>656912.01</v>
      </c>
      <c r="K10" s="201">
        <v>577410.05000000005</v>
      </c>
      <c r="L10" s="222">
        <v>620345.25</v>
      </c>
      <c r="M10" s="242">
        <v>599974.01</v>
      </c>
      <c r="N10" s="17">
        <f t="shared" si="0"/>
        <v>7149598.0799999991</v>
      </c>
    </row>
    <row r="11" spans="1:14" x14ac:dyDescent="0.2">
      <c r="A11" s="15" t="s">
        <v>15</v>
      </c>
      <c r="B11" s="90">
        <v>7917.49</v>
      </c>
      <c r="C11" s="109">
        <v>7224.39</v>
      </c>
      <c r="D11" s="1">
        <v>6484.79</v>
      </c>
      <c r="E11" s="1">
        <v>9564.2199999999993</v>
      </c>
      <c r="F11" s="1">
        <v>7716.92</v>
      </c>
      <c r="G11" s="1">
        <v>11014.96</v>
      </c>
      <c r="H11" s="158">
        <v>3960.13</v>
      </c>
      <c r="I11" s="1">
        <v>6745.35</v>
      </c>
      <c r="J11" s="1">
        <v>7831.98</v>
      </c>
      <c r="K11" s="201">
        <v>5122.01</v>
      </c>
      <c r="L11" s="222">
        <v>12341.45</v>
      </c>
      <c r="M11" s="242">
        <v>5737.13</v>
      </c>
      <c r="N11" s="17">
        <f t="shared" si="0"/>
        <v>91660.819999999992</v>
      </c>
    </row>
    <row r="12" spans="1:14" x14ac:dyDescent="0.2">
      <c r="A12" s="15" t="s">
        <v>16</v>
      </c>
      <c r="B12" s="90">
        <v>110188.94</v>
      </c>
      <c r="C12" s="109">
        <v>93528.93</v>
      </c>
      <c r="D12" s="1">
        <v>84398.59</v>
      </c>
      <c r="E12" s="1">
        <v>94741.73</v>
      </c>
      <c r="F12" s="1">
        <v>88038.38</v>
      </c>
      <c r="G12" s="1">
        <v>91394.3</v>
      </c>
      <c r="H12" s="158">
        <v>86368.41</v>
      </c>
      <c r="I12" s="1">
        <v>71850.58</v>
      </c>
      <c r="J12" s="1">
        <v>77144.149999999994</v>
      </c>
      <c r="K12" s="201">
        <v>77174.02</v>
      </c>
      <c r="L12" s="222">
        <v>104160.88</v>
      </c>
      <c r="M12" s="242">
        <v>82120.77</v>
      </c>
      <c r="N12" s="17">
        <f t="shared" si="0"/>
        <v>1061109.68</v>
      </c>
    </row>
    <row r="13" spans="1:14" x14ac:dyDescent="0.2">
      <c r="A13" s="15" t="s">
        <v>17</v>
      </c>
      <c r="B13" s="90">
        <v>316649.06</v>
      </c>
      <c r="C13" s="109">
        <v>222372.43</v>
      </c>
      <c r="D13" s="1">
        <v>214050.81</v>
      </c>
      <c r="E13" s="18">
        <v>256748.39</v>
      </c>
      <c r="F13" s="1">
        <v>191757.96</v>
      </c>
      <c r="G13" s="1">
        <v>214748.58</v>
      </c>
      <c r="H13" s="158">
        <v>196542.26</v>
      </c>
      <c r="I13" s="1">
        <v>186035.67</v>
      </c>
      <c r="J13" s="1">
        <v>216244.11</v>
      </c>
      <c r="K13" s="201">
        <v>224641.63</v>
      </c>
      <c r="L13" s="222">
        <v>220720.01</v>
      </c>
      <c r="M13" s="242">
        <v>228121.71</v>
      </c>
      <c r="N13" s="17">
        <f t="shared" si="0"/>
        <v>2688632.62</v>
      </c>
    </row>
    <row r="14" spans="1:14" x14ac:dyDescent="0.2">
      <c r="A14" s="15" t="s">
        <v>18</v>
      </c>
      <c r="B14" s="90">
        <v>104829.23</v>
      </c>
      <c r="C14" s="109">
        <v>105670.07</v>
      </c>
      <c r="D14" s="1">
        <v>104138.9</v>
      </c>
      <c r="E14" s="1">
        <v>96593.63</v>
      </c>
      <c r="F14" s="1">
        <v>110951.48</v>
      </c>
      <c r="G14" s="1">
        <v>109196.89</v>
      </c>
      <c r="H14" s="158">
        <v>98734.42</v>
      </c>
      <c r="I14" s="1">
        <v>87775.29</v>
      </c>
      <c r="J14" s="1">
        <v>110208.29</v>
      </c>
      <c r="K14" s="201">
        <v>101660.79</v>
      </c>
      <c r="L14" s="222">
        <v>96033.68</v>
      </c>
      <c r="M14" s="242">
        <v>108593.95</v>
      </c>
      <c r="N14" s="17">
        <f t="shared" si="0"/>
        <v>1234386.6200000001</v>
      </c>
    </row>
    <row r="15" spans="1:14" x14ac:dyDescent="0.2">
      <c r="A15" s="15" t="s">
        <v>19</v>
      </c>
      <c r="B15" s="90">
        <v>13117.4</v>
      </c>
      <c r="C15" s="109">
        <v>12973.16</v>
      </c>
      <c r="D15" s="1">
        <v>15534.03</v>
      </c>
      <c r="E15" s="1">
        <v>16514.75</v>
      </c>
      <c r="F15" s="1">
        <v>15585.65</v>
      </c>
      <c r="G15" s="1">
        <v>17873.71</v>
      </c>
      <c r="H15" s="158">
        <v>12893.22</v>
      </c>
      <c r="I15" s="1">
        <v>11171.05</v>
      </c>
      <c r="J15" s="1">
        <v>15327.05</v>
      </c>
      <c r="K15" s="201">
        <v>14020.39</v>
      </c>
      <c r="L15" s="222">
        <v>15841.69</v>
      </c>
      <c r="M15" s="242">
        <v>17147.8</v>
      </c>
      <c r="N15" s="17">
        <f t="shared" si="0"/>
        <v>177999.89999999997</v>
      </c>
    </row>
    <row r="16" spans="1:14" x14ac:dyDescent="0.2">
      <c r="A16" s="15" t="s">
        <v>20</v>
      </c>
      <c r="B16" s="90">
        <v>240860.89</v>
      </c>
      <c r="C16" s="109">
        <v>243493.5</v>
      </c>
      <c r="D16" s="1">
        <v>236825.29</v>
      </c>
      <c r="E16" s="1">
        <v>250594.92</v>
      </c>
      <c r="F16" s="1">
        <v>242228.5</v>
      </c>
      <c r="G16" s="1">
        <v>292669.94</v>
      </c>
      <c r="H16" s="158">
        <v>229188.2</v>
      </c>
      <c r="I16" s="1">
        <v>229917.9</v>
      </c>
      <c r="J16" s="1">
        <v>283300.58</v>
      </c>
      <c r="K16" s="201">
        <v>266047.65000000002</v>
      </c>
      <c r="L16" s="222">
        <v>284500.96000000002</v>
      </c>
      <c r="M16" s="242">
        <v>338991.06</v>
      </c>
      <c r="N16" s="17">
        <f t="shared" si="0"/>
        <v>3138619.3899999997</v>
      </c>
    </row>
    <row r="17" spans="1:14" x14ac:dyDescent="0.2">
      <c r="A17" s="15" t="s">
        <v>21</v>
      </c>
      <c r="B17" s="90">
        <v>25328.9</v>
      </c>
      <c r="C17" s="109">
        <v>26134.87</v>
      </c>
      <c r="D17" s="1">
        <v>25470.37</v>
      </c>
      <c r="E17" s="1">
        <v>20660.91</v>
      </c>
      <c r="F17" s="1">
        <v>25690.880000000001</v>
      </c>
      <c r="G17" s="1">
        <v>23787.8</v>
      </c>
      <c r="H17" s="158">
        <v>20325.34</v>
      </c>
      <c r="I17" s="1">
        <v>22063.61</v>
      </c>
      <c r="J17" s="1">
        <v>26505.37</v>
      </c>
      <c r="K17" s="201">
        <v>24029.53</v>
      </c>
      <c r="L17" s="222">
        <v>32050.91</v>
      </c>
      <c r="M17" s="242">
        <v>22952.39</v>
      </c>
      <c r="N17" s="17">
        <f t="shared" si="0"/>
        <v>295000.88</v>
      </c>
    </row>
    <row r="18" spans="1:14" x14ac:dyDescent="0.2">
      <c r="A18" s="15" t="s">
        <v>22</v>
      </c>
      <c r="B18" s="90">
        <v>266782.86</v>
      </c>
      <c r="C18" s="109">
        <v>262140.04</v>
      </c>
      <c r="D18" s="1">
        <v>264812.99</v>
      </c>
      <c r="E18" s="1">
        <v>271533.26</v>
      </c>
      <c r="F18" s="1">
        <v>301781.68</v>
      </c>
      <c r="G18" s="1">
        <v>310952.53999999998</v>
      </c>
      <c r="H18" s="158">
        <v>283651.03999999998</v>
      </c>
      <c r="I18" s="1">
        <v>258310.33</v>
      </c>
      <c r="J18" s="1">
        <v>311900.75</v>
      </c>
      <c r="K18" s="201">
        <v>293585.82</v>
      </c>
      <c r="L18" s="222">
        <v>314664.42</v>
      </c>
      <c r="M18" s="242">
        <v>331798.7</v>
      </c>
      <c r="N18" s="17">
        <f t="shared" si="0"/>
        <v>3471914.4299999997</v>
      </c>
    </row>
    <row r="19" spans="1:14" x14ac:dyDescent="0.2">
      <c r="A19" s="15" t="s">
        <v>23</v>
      </c>
      <c r="B19" s="90">
        <v>42349.120000000003</v>
      </c>
      <c r="C19" s="109">
        <v>46459.83</v>
      </c>
      <c r="D19" s="1">
        <v>38764.800000000003</v>
      </c>
      <c r="E19" s="1">
        <v>46456.74</v>
      </c>
      <c r="F19" s="1">
        <v>40320.400000000001</v>
      </c>
      <c r="G19" s="1">
        <v>49062.33</v>
      </c>
      <c r="H19" s="158">
        <v>35512.76</v>
      </c>
      <c r="I19" s="1">
        <v>38409.49</v>
      </c>
      <c r="J19" s="1">
        <v>42015.199999999997</v>
      </c>
      <c r="K19" s="201">
        <v>40998.089999999997</v>
      </c>
      <c r="L19" s="222">
        <v>38833.46</v>
      </c>
      <c r="M19" s="242">
        <v>44768.76</v>
      </c>
      <c r="N19" s="17">
        <f t="shared" si="0"/>
        <v>503950.98000000004</v>
      </c>
    </row>
    <row r="20" spans="1:14" x14ac:dyDescent="0.2">
      <c r="A20" s="15" t="s">
        <v>24</v>
      </c>
      <c r="B20" s="90">
        <v>65693.47</v>
      </c>
      <c r="C20" s="109">
        <v>84449.58</v>
      </c>
      <c r="D20" s="1">
        <v>72761.789999999994</v>
      </c>
      <c r="E20" s="1">
        <v>49772.77</v>
      </c>
      <c r="F20" s="1">
        <v>46943.99</v>
      </c>
      <c r="G20" s="1">
        <v>47805.1</v>
      </c>
      <c r="H20" s="158">
        <v>96907.45</v>
      </c>
      <c r="I20" s="1">
        <v>45034.37</v>
      </c>
      <c r="J20" s="1">
        <v>39331.61</v>
      </c>
      <c r="K20" s="201">
        <v>61165.83</v>
      </c>
      <c r="L20" s="222">
        <v>101438.34</v>
      </c>
      <c r="M20" s="242">
        <v>68990.2</v>
      </c>
      <c r="N20" s="17">
        <f t="shared" si="0"/>
        <v>780294.49999999988</v>
      </c>
    </row>
    <row r="21" spans="1:14" x14ac:dyDescent="0.2">
      <c r="A21" s="15" t="s">
        <v>25</v>
      </c>
      <c r="B21" s="90">
        <v>3397162.11</v>
      </c>
      <c r="C21" s="109">
        <v>3477594.11</v>
      </c>
      <c r="D21" s="1">
        <v>3443817.77</v>
      </c>
      <c r="E21" s="1">
        <v>3275261.75</v>
      </c>
      <c r="F21" s="1">
        <v>3352530.59</v>
      </c>
      <c r="G21" s="1">
        <v>4020496.45</v>
      </c>
      <c r="H21" s="158">
        <v>3015508.15</v>
      </c>
      <c r="I21" s="1">
        <v>2732903.46</v>
      </c>
      <c r="J21" s="1">
        <v>3397360.45</v>
      </c>
      <c r="K21" s="201">
        <v>3334514.96</v>
      </c>
      <c r="L21" s="222">
        <v>3462968.49</v>
      </c>
      <c r="M21" s="242">
        <v>3665904.44</v>
      </c>
      <c r="N21" s="17">
        <f t="shared" si="0"/>
        <v>40576022.729999997</v>
      </c>
    </row>
    <row r="22" spans="1:14" x14ac:dyDescent="0.2">
      <c r="A22" s="15" t="s">
        <v>26</v>
      </c>
      <c r="B22" s="95">
        <v>109243.74</v>
      </c>
      <c r="C22" s="110">
        <v>116414.21</v>
      </c>
      <c r="D22" s="1">
        <v>124872.88</v>
      </c>
      <c r="E22" s="1">
        <v>122552.75</v>
      </c>
      <c r="F22" s="1">
        <v>121588.83</v>
      </c>
      <c r="G22" s="1">
        <v>139098.79</v>
      </c>
      <c r="H22" s="159">
        <v>111014.73</v>
      </c>
      <c r="I22" s="1">
        <v>95994.4</v>
      </c>
      <c r="J22" s="1">
        <v>111250.96</v>
      </c>
      <c r="K22" s="202">
        <v>126088.69</v>
      </c>
      <c r="L22" s="223">
        <v>128792.37</v>
      </c>
      <c r="M22" s="231">
        <v>122636.22</v>
      </c>
      <c r="N22" s="17">
        <f t="shared" si="0"/>
        <v>1429548.57</v>
      </c>
    </row>
    <row r="23" spans="1:14" x14ac:dyDescent="0.2">
      <c r="B23" s="19"/>
      <c r="C23" s="1"/>
    </row>
    <row r="24" spans="1:14" x14ac:dyDescent="0.2">
      <c r="A24" s="15" t="s">
        <v>9</v>
      </c>
      <c r="B24" s="20">
        <f t="shared" ref="B24:M24" si="1">SUM(B6:B23)</f>
        <v>24006557.329999994</v>
      </c>
      <c r="C24" s="20">
        <f t="shared" si="1"/>
        <v>23991537.159999993</v>
      </c>
      <c r="D24" s="20">
        <f t="shared" si="1"/>
        <v>24218646.729999997</v>
      </c>
      <c r="E24" s="20">
        <f t="shared" si="1"/>
        <v>23344746.729999997</v>
      </c>
      <c r="F24" s="20">
        <f t="shared" si="1"/>
        <v>24801351.449999996</v>
      </c>
      <c r="G24" s="20">
        <f t="shared" si="1"/>
        <v>27933155.969999999</v>
      </c>
      <c r="H24" s="20">
        <f>SUM(H6:H23)</f>
        <v>22990535.629999999</v>
      </c>
      <c r="I24" s="20">
        <f t="shared" si="1"/>
        <v>21873131.299999997</v>
      </c>
      <c r="J24" s="20">
        <f t="shared" si="1"/>
        <v>26757572.419999998</v>
      </c>
      <c r="K24" s="20">
        <f t="shared" si="1"/>
        <v>24860793.710000001</v>
      </c>
      <c r="L24" s="20">
        <f t="shared" si="1"/>
        <v>26072115.520000007</v>
      </c>
      <c r="M24" s="20">
        <f t="shared" si="1"/>
        <v>26324991.419999998</v>
      </c>
      <c r="N24" s="20">
        <f>SUM(N6:N22)</f>
        <v>297175135.37</v>
      </c>
    </row>
    <row r="26" spans="1:14" x14ac:dyDescent="0.2">
      <c r="A26" s="21" t="s">
        <v>40</v>
      </c>
      <c r="B26" s="1">
        <v>429623.67</v>
      </c>
      <c r="C26" s="130">
        <v>429574.32</v>
      </c>
      <c r="D26" s="1">
        <v>433729.27</v>
      </c>
      <c r="E26" s="1">
        <v>417637.59</v>
      </c>
      <c r="F26" s="1">
        <v>444217.95</v>
      </c>
      <c r="G26" s="1">
        <v>500443.42</v>
      </c>
      <c r="H26" s="1">
        <v>411210.8</v>
      </c>
      <c r="I26" s="1">
        <v>391183.21</v>
      </c>
      <c r="J26" s="1">
        <v>478760.82</v>
      </c>
      <c r="K26" s="1">
        <v>444771.37</v>
      </c>
      <c r="L26" s="1">
        <v>466587.85</v>
      </c>
      <c r="M26" s="1">
        <v>471185.93</v>
      </c>
      <c r="N26" s="1">
        <f>SUM(B26:M26)</f>
        <v>5318926.1999999993</v>
      </c>
    </row>
    <row r="27" spans="1:14" x14ac:dyDescent="0.2">
      <c r="A27" s="21" t="s">
        <v>41</v>
      </c>
      <c r="B27" s="1">
        <v>113742.41</v>
      </c>
      <c r="C27" s="130">
        <v>125991.39</v>
      </c>
      <c r="D27" s="1">
        <v>132154.43</v>
      </c>
      <c r="E27" s="1">
        <v>102619.87</v>
      </c>
      <c r="F27" s="1">
        <v>138313.39000000001</v>
      </c>
      <c r="G27" s="1">
        <v>163168.1</v>
      </c>
      <c r="H27" s="1">
        <v>96010.74</v>
      </c>
      <c r="I27" s="1">
        <v>89010.77</v>
      </c>
      <c r="J27" s="1">
        <v>121427.86</v>
      </c>
      <c r="K27" s="1">
        <v>109940.86</v>
      </c>
      <c r="L27" s="1">
        <v>123458.93</v>
      </c>
      <c r="M27" s="1">
        <v>128735.19</v>
      </c>
      <c r="N27" s="1">
        <f>SUM(B27:M27)</f>
        <v>1444573.94</v>
      </c>
    </row>
    <row r="28" spans="1:14" ht="13.5" thickBot="1" x14ac:dyDescent="0.25">
      <c r="M28" s="22" t="s">
        <v>42</v>
      </c>
      <c r="N28" s="23">
        <f>N24+N26+N27</f>
        <v>303938635.50999999</v>
      </c>
    </row>
    <row r="29" spans="1:14" ht="13.5" thickTop="1" x14ac:dyDescent="0.2">
      <c r="C29" s="21"/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workbookViewId="0">
      <selection activeCell="I24" sqref="I24"/>
    </sheetView>
  </sheetViews>
  <sheetFormatPr defaultRowHeight="12.75" x14ac:dyDescent="0.2"/>
  <cols>
    <col min="1" max="1" width="13" style="15" customWidth="1"/>
    <col min="2" max="2" width="14" style="15" bestFit="1" customWidth="1"/>
    <col min="3" max="8" width="13.85546875" style="15" bestFit="1" customWidth="1"/>
    <col min="9" max="10" width="14" style="15" bestFit="1" customWidth="1"/>
    <col min="11" max="13" width="13.85546875" style="15" bestFit="1" customWidth="1"/>
    <col min="14" max="14" width="17.7109375" style="15" bestFit="1" customWidth="1"/>
    <col min="15" max="256" width="9.140625" style="15"/>
    <col min="257" max="257" width="13" style="15" customWidth="1"/>
    <col min="258" max="258" width="14" style="15" bestFit="1" customWidth="1"/>
    <col min="259" max="264" width="13.85546875" style="15" bestFit="1" customWidth="1"/>
    <col min="265" max="266" width="14" style="15" bestFit="1" customWidth="1"/>
    <col min="267" max="269" width="13.85546875" style="15" bestFit="1" customWidth="1"/>
    <col min="270" max="270" width="16" style="15" bestFit="1" customWidth="1"/>
    <col min="271" max="512" width="9.140625" style="15"/>
    <col min="513" max="513" width="13" style="15" customWidth="1"/>
    <col min="514" max="514" width="14" style="15" bestFit="1" customWidth="1"/>
    <col min="515" max="520" width="13.85546875" style="15" bestFit="1" customWidth="1"/>
    <col min="521" max="522" width="14" style="15" bestFit="1" customWidth="1"/>
    <col min="523" max="525" width="13.85546875" style="15" bestFit="1" customWidth="1"/>
    <col min="526" max="526" width="16" style="15" bestFit="1" customWidth="1"/>
    <col min="527" max="768" width="9.140625" style="15"/>
    <col min="769" max="769" width="13" style="15" customWidth="1"/>
    <col min="770" max="770" width="14" style="15" bestFit="1" customWidth="1"/>
    <col min="771" max="776" width="13.85546875" style="15" bestFit="1" customWidth="1"/>
    <col min="777" max="778" width="14" style="15" bestFit="1" customWidth="1"/>
    <col min="779" max="781" width="13.85546875" style="15" bestFit="1" customWidth="1"/>
    <col min="782" max="782" width="16" style="15" bestFit="1" customWidth="1"/>
    <col min="783" max="1024" width="9.140625" style="15"/>
    <col min="1025" max="1025" width="13" style="15" customWidth="1"/>
    <col min="1026" max="1026" width="14" style="15" bestFit="1" customWidth="1"/>
    <col min="1027" max="1032" width="13.85546875" style="15" bestFit="1" customWidth="1"/>
    <col min="1033" max="1034" width="14" style="15" bestFit="1" customWidth="1"/>
    <col min="1035" max="1037" width="13.85546875" style="15" bestFit="1" customWidth="1"/>
    <col min="1038" max="1038" width="16" style="15" bestFit="1" customWidth="1"/>
    <col min="1039" max="1280" width="9.140625" style="15"/>
    <col min="1281" max="1281" width="13" style="15" customWidth="1"/>
    <col min="1282" max="1282" width="14" style="15" bestFit="1" customWidth="1"/>
    <col min="1283" max="1288" width="13.85546875" style="15" bestFit="1" customWidth="1"/>
    <col min="1289" max="1290" width="14" style="15" bestFit="1" customWidth="1"/>
    <col min="1291" max="1293" width="13.85546875" style="15" bestFit="1" customWidth="1"/>
    <col min="1294" max="1294" width="16" style="15" bestFit="1" customWidth="1"/>
    <col min="1295" max="1536" width="9.140625" style="15"/>
    <col min="1537" max="1537" width="13" style="15" customWidth="1"/>
    <col min="1538" max="1538" width="14" style="15" bestFit="1" customWidth="1"/>
    <col min="1539" max="1544" width="13.85546875" style="15" bestFit="1" customWidth="1"/>
    <col min="1545" max="1546" width="14" style="15" bestFit="1" customWidth="1"/>
    <col min="1547" max="1549" width="13.85546875" style="15" bestFit="1" customWidth="1"/>
    <col min="1550" max="1550" width="16" style="15" bestFit="1" customWidth="1"/>
    <col min="1551" max="1792" width="9.140625" style="15"/>
    <col min="1793" max="1793" width="13" style="15" customWidth="1"/>
    <col min="1794" max="1794" width="14" style="15" bestFit="1" customWidth="1"/>
    <col min="1795" max="1800" width="13.85546875" style="15" bestFit="1" customWidth="1"/>
    <col min="1801" max="1802" width="14" style="15" bestFit="1" customWidth="1"/>
    <col min="1803" max="1805" width="13.85546875" style="15" bestFit="1" customWidth="1"/>
    <col min="1806" max="1806" width="16" style="15" bestFit="1" customWidth="1"/>
    <col min="1807" max="2048" width="9.140625" style="15"/>
    <col min="2049" max="2049" width="13" style="15" customWidth="1"/>
    <col min="2050" max="2050" width="14" style="15" bestFit="1" customWidth="1"/>
    <col min="2051" max="2056" width="13.85546875" style="15" bestFit="1" customWidth="1"/>
    <col min="2057" max="2058" width="14" style="15" bestFit="1" customWidth="1"/>
    <col min="2059" max="2061" width="13.85546875" style="15" bestFit="1" customWidth="1"/>
    <col min="2062" max="2062" width="16" style="15" bestFit="1" customWidth="1"/>
    <col min="2063" max="2304" width="9.140625" style="15"/>
    <col min="2305" max="2305" width="13" style="15" customWidth="1"/>
    <col min="2306" max="2306" width="14" style="15" bestFit="1" customWidth="1"/>
    <col min="2307" max="2312" width="13.85546875" style="15" bestFit="1" customWidth="1"/>
    <col min="2313" max="2314" width="14" style="15" bestFit="1" customWidth="1"/>
    <col min="2315" max="2317" width="13.85546875" style="15" bestFit="1" customWidth="1"/>
    <col min="2318" max="2318" width="16" style="15" bestFit="1" customWidth="1"/>
    <col min="2319" max="2560" width="9.140625" style="15"/>
    <col min="2561" max="2561" width="13" style="15" customWidth="1"/>
    <col min="2562" max="2562" width="14" style="15" bestFit="1" customWidth="1"/>
    <col min="2563" max="2568" width="13.85546875" style="15" bestFit="1" customWidth="1"/>
    <col min="2569" max="2570" width="14" style="15" bestFit="1" customWidth="1"/>
    <col min="2571" max="2573" width="13.85546875" style="15" bestFit="1" customWidth="1"/>
    <col min="2574" max="2574" width="16" style="15" bestFit="1" customWidth="1"/>
    <col min="2575" max="2816" width="9.140625" style="15"/>
    <col min="2817" max="2817" width="13" style="15" customWidth="1"/>
    <col min="2818" max="2818" width="14" style="15" bestFit="1" customWidth="1"/>
    <col min="2819" max="2824" width="13.85546875" style="15" bestFit="1" customWidth="1"/>
    <col min="2825" max="2826" width="14" style="15" bestFit="1" customWidth="1"/>
    <col min="2827" max="2829" width="13.85546875" style="15" bestFit="1" customWidth="1"/>
    <col min="2830" max="2830" width="16" style="15" bestFit="1" customWidth="1"/>
    <col min="2831" max="3072" width="9.140625" style="15"/>
    <col min="3073" max="3073" width="13" style="15" customWidth="1"/>
    <col min="3074" max="3074" width="14" style="15" bestFit="1" customWidth="1"/>
    <col min="3075" max="3080" width="13.85546875" style="15" bestFit="1" customWidth="1"/>
    <col min="3081" max="3082" width="14" style="15" bestFit="1" customWidth="1"/>
    <col min="3083" max="3085" width="13.85546875" style="15" bestFit="1" customWidth="1"/>
    <col min="3086" max="3086" width="16" style="15" bestFit="1" customWidth="1"/>
    <col min="3087" max="3328" width="9.140625" style="15"/>
    <col min="3329" max="3329" width="13" style="15" customWidth="1"/>
    <col min="3330" max="3330" width="14" style="15" bestFit="1" customWidth="1"/>
    <col min="3331" max="3336" width="13.85546875" style="15" bestFit="1" customWidth="1"/>
    <col min="3337" max="3338" width="14" style="15" bestFit="1" customWidth="1"/>
    <col min="3339" max="3341" width="13.85546875" style="15" bestFit="1" customWidth="1"/>
    <col min="3342" max="3342" width="16" style="15" bestFit="1" customWidth="1"/>
    <col min="3343" max="3584" width="9.140625" style="15"/>
    <col min="3585" max="3585" width="13" style="15" customWidth="1"/>
    <col min="3586" max="3586" width="14" style="15" bestFit="1" customWidth="1"/>
    <col min="3587" max="3592" width="13.85546875" style="15" bestFit="1" customWidth="1"/>
    <col min="3593" max="3594" width="14" style="15" bestFit="1" customWidth="1"/>
    <col min="3595" max="3597" width="13.85546875" style="15" bestFit="1" customWidth="1"/>
    <col min="3598" max="3598" width="16" style="15" bestFit="1" customWidth="1"/>
    <col min="3599" max="3840" width="9.140625" style="15"/>
    <col min="3841" max="3841" width="13" style="15" customWidth="1"/>
    <col min="3842" max="3842" width="14" style="15" bestFit="1" customWidth="1"/>
    <col min="3843" max="3848" width="13.85546875" style="15" bestFit="1" customWidth="1"/>
    <col min="3849" max="3850" width="14" style="15" bestFit="1" customWidth="1"/>
    <col min="3851" max="3853" width="13.85546875" style="15" bestFit="1" customWidth="1"/>
    <col min="3854" max="3854" width="16" style="15" bestFit="1" customWidth="1"/>
    <col min="3855" max="4096" width="9.140625" style="15"/>
    <col min="4097" max="4097" width="13" style="15" customWidth="1"/>
    <col min="4098" max="4098" width="14" style="15" bestFit="1" customWidth="1"/>
    <col min="4099" max="4104" width="13.85546875" style="15" bestFit="1" customWidth="1"/>
    <col min="4105" max="4106" width="14" style="15" bestFit="1" customWidth="1"/>
    <col min="4107" max="4109" width="13.85546875" style="15" bestFit="1" customWidth="1"/>
    <col min="4110" max="4110" width="16" style="15" bestFit="1" customWidth="1"/>
    <col min="4111" max="4352" width="9.140625" style="15"/>
    <col min="4353" max="4353" width="13" style="15" customWidth="1"/>
    <col min="4354" max="4354" width="14" style="15" bestFit="1" customWidth="1"/>
    <col min="4355" max="4360" width="13.85546875" style="15" bestFit="1" customWidth="1"/>
    <col min="4361" max="4362" width="14" style="15" bestFit="1" customWidth="1"/>
    <col min="4363" max="4365" width="13.85546875" style="15" bestFit="1" customWidth="1"/>
    <col min="4366" max="4366" width="16" style="15" bestFit="1" customWidth="1"/>
    <col min="4367" max="4608" width="9.140625" style="15"/>
    <col min="4609" max="4609" width="13" style="15" customWidth="1"/>
    <col min="4610" max="4610" width="14" style="15" bestFit="1" customWidth="1"/>
    <col min="4611" max="4616" width="13.85546875" style="15" bestFit="1" customWidth="1"/>
    <col min="4617" max="4618" width="14" style="15" bestFit="1" customWidth="1"/>
    <col min="4619" max="4621" width="13.85546875" style="15" bestFit="1" customWidth="1"/>
    <col min="4622" max="4622" width="16" style="15" bestFit="1" customWidth="1"/>
    <col min="4623" max="4864" width="9.140625" style="15"/>
    <col min="4865" max="4865" width="13" style="15" customWidth="1"/>
    <col min="4866" max="4866" width="14" style="15" bestFit="1" customWidth="1"/>
    <col min="4867" max="4872" width="13.85546875" style="15" bestFit="1" customWidth="1"/>
    <col min="4873" max="4874" width="14" style="15" bestFit="1" customWidth="1"/>
    <col min="4875" max="4877" width="13.85546875" style="15" bestFit="1" customWidth="1"/>
    <col min="4878" max="4878" width="16" style="15" bestFit="1" customWidth="1"/>
    <col min="4879" max="5120" width="9.140625" style="15"/>
    <col min="5121" max="5121" width="13" style="15" customWidth="1"/>
    <col min="5122" max="5122" width="14" style="15" bestFit="1" customWidth="1"/>
    <col min="5123" max="5128" width="13.85546875" style="15" bestFit="1" customWidth="1"/>
    <col min="5129" max="5130" width="14" style="15" bestFit="1" customWidth="1"/>
    <col min="5131" max="5133" width="13.85546875" style="15" bestFit="1" customWidth="1"/>
    <col min="5134" max="5134" width="16" style="15" bestFit="1" customWidth="1"/>
    <col min="5135" max="5376" width="9.140625" style="15"/>
    <col min="5377" max="5377" width="13" style="15" customWidth="1"/>
    <col min="5378" max="5378" width="14" style="15" bestFit="1" customWidth="1"/>
    <col min="5379" max="5384" width="13.85546875" style="15" bestFit="1" customWidth="1"/>
    <col min="5385" max="5386" width="14" style="15" bestFit="1" customWidth="1"/>
    <col min="5387" max="5389" width="13.85546875" style="15" bestFit="1" customWidth="1"/>
    <col min="5390" max="5390" width="16" style="15" bestFit="1" customWidth="1"/>
    <col min="5391" max="5632" width="9.140625" style="15"/>
    <col min="5633" max="5633" width="13" style="15" customWidth="1"/>
    <col min="5634" max="5634" width="14" style="15" bestFit="1" customWidth="1"/>
    <col min="5635" max="5640" width="13.85546875" style="15" bestFit="1" customWidth="1"/>
    <col min="5641" max="5642" width="14" style="15" bestFit="1" customWidth="1"/>
    <col min="5643" max="5645" width="13.85546875" style="15" bestFit="1" customWidth="1"/>
    <col min="5646" max="5646" width="16" style="15" bestFit="1" customWidth="1"/>
    <col min="5647" max="5888" width="9.140625" style="15"/>
    <col min="5889" max="5889" width="13" style="15" customWidth="1"/>
    <col min="5890" max="5890" width="14" style="15" bestFit="1" customWidth="1"/>
    <col min="5891" max="5896" width="13.85546875" style="15" bestFit="1" customWidth="1"/>
    <col min="5897" max="5898" width="14" style="15" bestFit="1" customWidth="1"/>
    <col min="5899" max="5901" width="13.85546875" style="15" bestFit="1" customWidth="1"/>
    <col min="5902" max="5902" width="16" style="15" bestFit="1" customWidth="1"/>
    <col min="5903" max="6144" width="9.140625" style="15"/>
    <col min="6145" max="6145" width="13" style="15" customWidth="1"/>
    <col min="6146" max="6146" width="14" style="15" bestFit="1" customWidth="1"/>
    <col min="6147" max="6152" width="13.85546875" style="15" bestFit="1" customWidth="1"/>
    <col min="6153" max="6154" width="14" style="15" bestFit="1" customWidth="1"/>
    <col min="6155" max="6157" width="13.85546875" style="15" bestFit="1" customWidth="1"/>
    <col min="6158" max="6158" width="16" style="15" bestFit="1" customWidth="1"/>
    <col min="6159" max="6400" width="9.140625" style="15"/>
    <col min="6401" max="6401" width="13" style="15" customWidth="1"/>
    <col min="6402" max="6402" width="14" style="15" bestFit="1" customWidth="1"/>
    <col min="6403" max="6408" width="13.85546875" style="15" bestFit="1" customWidth="1"/>
    <col min="6409" max="6410" width="14" style="15" bestFit="1" customWidth="1"/>
    <col min="6411" max="6413" width="13.85546875" style="15" bestFit="1" customWidth="1"/>
    <col min="6414" max="6414" width="16" style="15" bestFit="1" customWidth="1"/>
    <col min="6415" max="6656" width="9.140625" style="15"/>
    <col min="6657" max="6657" width="13" style="15" customWidth="1"/>
    <col min="6658" max="6658" width="14" style="15" bestFit="1" customWidth="1"/>
    <col min="6659" max="6664" width="13.85546875" style="15" bestFit="1" customWidth="1"/>
    <col min="6665" max="6666" width="14" style="15" bestFit="1" customWidth="1"/>
    <col min="6667" max="6669" width="13.85546875" style="15" bestFit="1" customWidth="1"/>
    <col min="6670" max="6670" width="16" style="15" bestFit="1" customWidth="1"/>
    <col min="6671" max="6912" width="9.140625" style="15"/>
    <col min="6913" max="6913" width="13" style="15" customWidth="1"/>
    <col min="6914" max="6914" width="14" style="15" bestFit="1" customWidth="1"/>
    <col min="6915" max="6920" width="13.85546875" style="15" bestFit="1" customWidth="1"/>
    <col min="6921" max="6922" width="14" style="15" bestFit="1" customWidth="1"/>
    <col min="6923" max="6925" width="13.85546875" style="15" bestFit="1" customWidth="1"/>
    <col min="6926" max="6926" width="16" style="15" bestFit="1" customWidth="1"/>
    <col min="6927" max="7168" width="9.140625" style="15"/>
    <col min="7169" max="7169" width="13" style="15" customWidth="1"/>
    <col min="7170" max="7170" width="14" style="15" bestFit="1" customWidth="1"/>
    <col min="7171" max="7176" width="13.85546875" style="15" bestFit="1" customWidth="1"/>
    <col min="7177" max="7178" width="14" style="15" bestFit="1" customWidth="1"/>
    <col min="7179" max="7181" width="13.85546875" style="15" bestFit="1" customWidth="1"/>
    <col min="7182" max="7182" width="16" style="15" bestFit="1" customWidth="1"/>
    <col min="7183" max="7424" width="9.140625" style="15"/>
    <col min="7425" max="7425" width="13" style="15" customWidth="1"/>
    <col min="7426" max="7426" width="14" style="15" bestFit="1" customWidth="1"/>
    <col min="7427" max="7432" width="13.85546875" style="15" bestFit="1" customWidth="1"/>
    <col min="7433" max="7434" width="14" style="15" bestFit="1" customWidth="1"/>
    <col min="7435" max="7437" width="13.85546875" style="15" bestFit="1" customWidth="1"/>
    <col min="7438" max="7438" width="16" style="15" bestFit="1" customWidth="1"/>
    <col min="7439" max="7680" width="9.140625" style="15"/>
    <col min="7681" max="7681" width="13" style="15" customWidth="1"/>
    <col min="7682" max="7682" width="14" style="15" bestFit="1" customWidth="1"/>
    <col min="7683" max="7688" width="13.85546875" style="15" bestFit="1" customWidth="1"/>
    <col min="7689" max="7690" width="14" style="15" bestFit="1" customWidth="1"/>
    <col min="7691" max="7693" width="13.85546875" style="15" bestFit="1" customWidth="1"/>
    <col min="7694" max="7694" width="16" style="15" bestFit="1" customWidth="1"/>
    <col min="7695" max="7936" width="9.140625" style="15"/>
    <col min="7937" max="7937" width="13" style="15" customWidth="1"/>
    <col min="7938" max="7938" width="14" style="15" bestFit="1" customWidth="1"/>
    <col min="7939" max="7944" width="13.85546875" style="15" bestFit="1" customWidth="1"/>
    <col min="7945" max="7946" width="14" style="15" bestFit="1" customWidth="1"/>
    <col min="7947" max="7949" width="13.85546875" style="15" bestFit="1" customWidth="1"/>
    <col min="7950" max="7950" width="16" style="15" bestFit="1" customWidth="1"/>
    <col min="7951" max="8192" width="9.140625" style="15"/>
    <col min="8193" max="8193" width="13" style="15" customWidth="1"/>
    <col min="8194" max="8194" width="14" style="15" bestFit="1" customWidth="1"/>
    <col min="8195" max="8200" width="13.85546875" style="15" bestFit="1" customWidth="1"/>
    <col min="8201" max="8202" width="14" style="15" bestFit="1" customWidth="1"/>
    <col min="8203" max="8205" width="13.85546875" style="15" bestFit="1" customWidth="1"/>
    <col min="8206" max="8206" width="16" style="15" bestFit="1" customWidth="1"/>
    <col min="8207" max="8448" width="9.140625" style="15"/>
    <col min="8449" max="8449" width="13" style="15" customWidth="1"/>
    <col min="8450" max="8450" width="14" style="15" bestFit="1" customWidth="1"/>
    <col min="8451" max="8456" width="13.85546875" style="15" bestFit="1" customWidth="1"/>
    <col min="8457" max="8458" width="14" style="15" bestFit="1" customWidth="1"/>
    <col min="8459" max="8461" width="13.85546875" style="15" bestFit="1" customWidth="1"/>
    <col min="8462" max="8462" width="16" style="15" bestFit="1" customWidth="1"/>
    <col min="8463" max="8704" width="9.140625" style="15"/>
    <col min="8705" max="8705" width="13" style="15" customWidth="1"/>
    <col min="8706" max="8706" width="14" style="15" bestFit="1" customWidth="1"/>
    <col min="8707" max="8712" width="13.85546875" style="15" bestFit="1" customWidth="1"/>
    <col min="8713" max="8714" width="14" style="15" bestFit="1" customWidth="1"/>
    <col min="8715" max="8717" width="13.85546875" style="15" bestFit="1" customWidth="1"/>
    <col min="8718" max="8718" width="16" style="15" bestFit="1" customWidth="1"/>
    <col min="8719" max="8960" width="9.140625" style="15"/>
    <col min="8961" max="8961" width="13" style="15" customWidth="1"/>
    <col min="8962" max="8962" width="14" style="15" bestFit="1" customWidth="1"/>
    <col min="8963" max="8968" width="13.85546875" style="15" bestFit="1" customWidth="1"/>
    <col min="8969" max="8970" width="14" style="15" bestFit="1" customWidth="1"/>
    <col min="8971" max="8973" width="13.85546875" style="15" bestFit="1" customWidth="1"/>
    <col min="8974" max="8974" width="16" style="15" bestFit="1" customWidth="1"/>
    <col min="8975" max="9216" width="9.140625" style="15"/>
    <col min="9217" max="9217" width="13" style="15" customWidth="1"/>
    <col min="9218" max="9218" width="14" style="15" bestFit="1" customWidth="1"/>
    <col min="9219" max="9224" width="13.85546875" style="15" bestFit="1" customWidth="1"/>
    <col min="9225" max="9226" width="14" style="15" bestFit="1" customWidth="1"/>
    <col min="9227" max="9229" width="13.85546875" style="15" bestFit="1" customWidth="1"/>
    <col min="9230" max="9230" width="16" style="15" bestFit="1" customWidth="1"/>
    <col min="9231" max="9472" width="9.140625" style="15"/>
    <col min="9473" max="9473" width="13" style="15" customWidth="1"/>
    <col min="9474" max="9474" width="14" style="15" bestFit="1" customWidth="1"/>
    <col min="9475" max="9480" width="13.85546875" style="15" bestFit="1" customWidth="1"/>
    <col min="9481" max="9482" width="14" style="15" bestFit="1" customWidth="1"/>
    <col min="9483" max="9485" width="13.85546875" style="15" bestFit="1" customWidth="1"/>
    <col min="9486" max="9486" width="16" style="15" bestFit="1" customWidth="1"/>
    <col min="9487" max="9728" width="9.140625" style="15"/>
    <col min="9729" max="9729" width="13" style="15" customWidth="1"/>
    <col min="9730" max="9730" width="14" style="15" bestFit="1" customWidth="1"/>
    <col min="9731" max="9736" width="13.85546875" style="15" bestFit="1" customWidth="1"/>
    <col min="9737" max="9738" width="14" style="15" bestFit="1" customWidth="1"/>
    <col min="9739" max="9741" width="13.85546875" style="15" bestFit="1" customWidth="1"/>
    <col min="9742" max="9742" width="16" style="15" bestFit="1" customWidth="1"/>
    <col min="9743" max="9984" width="9.140625" style="15"/>
    <col min="9985" max="9985" width="13" style="15" customWidth="1"/>
    <col min="9986" max="9986" width="14" style="15" bestFit="1" customWidth="1"/>
    <col min="9987" max="9992" width="13.85546875" style="15" bestFit="1" customWidth="1"/>
    <col min="9993" max="9994" width="14" style="15" bestFit="1" customWidth="1"/>
    <col min="9995" max="9997" width="13.85546875" style="15" bestFit="1" customWidth="1"/>
    <col min="9998" max="9998" width="16" style="15" bestFit="1" customWidth="1"/>
    <col min="9999" max="10240" width="9.140625" style="15"/>
    <col min="10241" max="10241" width="13" style="15" customWidth="1"/>
    <col min="10242" max="10242" width="14" style="15" bestFit="1" customWidth="1"/>
    <col min="10243" max="10248" width="13.85546875" style="15" bestFit="1" customWidth="1"/>
    <col min="10249" max="10250" width="14" style="15" bestFit="1" customWidth="1"/>
    <col min="10251" max="10253" width="13.85546875" style="15" bestFit="1" customWidth="1"/>
    <col min="10254" max="10254" width="16" style="15" bestFit="1" customWidth="1"/>
    <col min="10255" max="10496" width="9.140625" style="15"/>
    <col min="10497" max="10497" width="13" style="15" customWidth="1"/>
    <col min="10498" max="10498" width="14" style="15" bestFit="1" customWidth="1"/>
    <col min="10499" max="10504" width="13.85546875" style="15" bestFit="1" customWidth="1"/>
    <col min="10505" max="10506" width="14" style="15" bestFit="1" customWidth="1"/>
    <col min="10507" max="10509" width="13.85546875" style="15" bestFit="1" customWidth="1"/>
    <col min="10510" max="10510" width="16" style="15" bestFit="1" customWidth="1"/>
    <col min="10511" max="10752" width="9.140625" style="15"/>
    <col min="10753" max="10753" width="13" style="15" customWidth="1"/>
    <col min="10754" max="10754" width="14" style="15" bestFit="1" customWidth="1"/>
    <col min="10755" max="10760" width="13.85546875" style="15" bestFit="1" customWidth="1"/>
    <col min="10761" max="10762" width="14" style="15" bestFit="1" customWidth="1"/>
    <col min="10763" max="10765" width="13.85546875" style="15" bestFit="1" customWidth="1"/>
    <col min="10766" max="10766" width="16" style="15" bestFit="1" customWidth="1"/>
    <col min="10767" max="11008" width="9.140625" style="15"/>
    <col min="11009" max="11009" width="13" style="15" customWidth="1"/>
    <col min="11010" max="11010" width="14" style="15" bestFit="1" customWidth="1"/>
    <col min="11011" max="11016" width="13.85546875" style="15" bestFit="1" customWidth="1"/>
    <col min="11017" max="11018" width="14" style="15" bestFit="1" customWidth="1"/>
    <col min="11019" max="11021" width="13.85546875" style="15" bestFit="1" customWidth="1"/>
    <col min="11022" max="11022" width="16" style="15" bestFit="1" customWidth="1"/>
    <col min="11023" max="11264" width="9.140625" style="15"/>
    <col min="11265" max="11265" width="13" style="15" customWidth="1"/>
    <col min="11266" max="11266" width="14" style="15" bestFit="1" customWidth="1"/>
    <col min="11267" max="11272" width="13.85546875" style="15" bestFit="1" customWidth="1"/>
    <col min="11273" max="11274" width="14" style="15" bestFit="1" customWidth="1"/>
    <col min="11275" max="11277" width="13.85546875" style="15" bestFit="1" customWidth="1"/>
    <col min="11278" max="11278" width="16" style="15" bestFit="1" customWidth="1"/>
    <col min="11279" max="11520" width="9.140625" style="15"/>
    <col min="11521" max="11521" width="13" style="15" customWidth="1"/>
    <col min="11522" max="11522" width="14" style="15" bestFit="1" customWidth="1"/>
    <col min="11523" max="11528" width="13.85546875" style="15" bestFit="1" customWidth="1"/>
    <col min="11529" max="11530" width="14" style="15" bestFit="1" customWidth="1"/>
    <col min="11531" max="11533" width="13.85546875" style="15" bestFit="1" customWidth="1"/>
    <col min="11534" max="11534" width="16" style="15" bestFit="1" customWidth="1"/>
    <col min="11535" max="11776" width="9.140625" style="15"/>
    <col min="11777" max="11777" width="13" style="15" customWidth="1"/>
    <col min="11778" max="11778" width="14" style="15" bestFit="1" customWidth="1"/>
    <col min="11779" max="11784" width="13.85546875" style="15" bestFit="1" customWidth="1"/>
    <col min="11785" max="11786" width="14" style="15" bestFit="1" customWidth="1"/>
    <col min="11787" max="11789" width="13.85546875" style="15" bestFit="1" customWidth="1"/>
    <col min="11790" max="11790" width="16" style="15" bestFit="1" customWidth="1"/>
    <col min="11791" max="12032" width="9.140625" style="15"/>
    <col min="12033" max="12033" width="13" style="15" customWidth="1"/>
    <col min="12034" max="12034" width="14" style="15" bestFit="1" customWidth="1"/>
    <col min="12035" max="12040" width="13.85546875" style="15" bestFit="1" customWidth="1"/>
    <col min="12041" max="12042" width="14" style="15" bestFit="1" customWidth="1"/>
    <col min="12043" max="12045" width="13.85546875" style="15" bestFit="1" customWidth="1"/>
    <col min="12046" max="12046" width="16" style="15" bestFit="1" customWidth="1"/>
    <col min="12047" max="12288" width="9.140625" style="15"/>
    <col min="12289" max="12289" width="13" style="15" customWidth="1"/>
    <col min="12290" max="12290" width="14" style="15" bestFit="1" customWidth="1"/>
    <col min="12291" max="12296" width="13.85546875" style="15" bestFit="1" customWidth="1"/>
    <col min="12297" max="12298" width="14" style="15" bestFit="1" customWidth="1"/>
    <col min="12299" max="12301" width="13.85546875" style="15" bestFit="1" customWidth="1"/>
    <col min="12302" max="12302" width="16" style="15" bestFit="1" customWidth="1"/>
    <col min="12303" max="12544" width="9.140625" style="15"/>
    <col min="12545" max="12545" width="13" style="15" customWidth="1"/>
    <col min="12546" max="12546" width="14" style="15" bestFit="1" customWidth="1"/>
    <col min="12547" max="12552" width="13.85546875" style="15" bestFit="1" customWidth="1"/>
    <col min="12553" max="12554" width="14" style="15" bestFit="1" customWidth="1"/>
    <col min="12555" max="12557" width="13.85546875" style="15" bestFit="1" customWidth="1"/>
    <col min="12558" max="12558" width="16" style="15" bestFit="1" customWidth="1"/>
    <col min="12559" max="12800" width="9.140625" style="15"/>
    <col min="12801" max="12801" width="13" style="15" customWidth="1"/>
    <col min="12802" max="12802" width="14" style="15" bestFit="1" customWidth="1"/>
    <col min="12803" max="12808" width="13.85546875" style="15" bestFit="1" customWidth="1"/>
    <col min="12809" max="12810" width="14" style="15" bestFit="1" customWidth="1"/>
    <col min="12811" max="12813" width="13.85546875" style="15" bestFit="1" customWidth="1"/>
    <col min="12814" max="12814" width="16" style="15" bestFit="1" customWidth="1"/>
    <col min="12815" max="13056" width="9.140625" style="15"/>
    <col min="13057" max="13057" width="13" style="15" customWidth="1"/>
    <col min="13058" max="13058" width="14" style="15" bestFit="1" customWidth="1"/>
    <col min="13059" max="13064" width="13.85546875" style="15" bestFit="1" customWidth="1"/>
    <col min="13065" max="13066" width="14" style="15" bestFit="1" customWidth="1"/>
    <col min="13067" max="13069" width="13.85546875" style="15" bestFit="1" customWidth="1"/>
    <col min="13070" max="13070" width="16" style="15" bestFit="1" customWidth="1"/>
    <col min="13071" max="13312" width="9.140625" style="15"/>
    <col min="13313" max="13313" width="13" style="15" customWidth="1"/>
    <col min="13314" max="13314" width="14" style="15" bestFit="1" customWidth="1"/>
    <col min="13315" max="13320" width="13.85546875" style="15" bestFit="1" customWidth="1"/>
    <col min="13321" max="13322" width="14" style="15" bestFit="1" customWidth="1"/>
    <col min="13323" max="13325" width="13.85546875" style="15" bestFit="1" customWidth="1"/>
    <col min="13326" max="13326" width="16" style="15" bestFit="1" customWidth="1"/>
    <col min="13327" max="13568" width="9.140625" style="15"/>
    <col min="13569" max="13569" width="13" style="15" customWidth="1"/>
    <col min="13570" max="13570" width="14" style="15" bestFit="1" customWidth="1"/>
    <col min="13571" max="13576" width="13.85546875" style="15" bestFit="1" customWidth="1"/>
    <col min="13577" max="13578" width="14" style="15" bestFit="1" customWidth="1"/>
    <col min="13579" max="13581" width="13.85546875" style="15" bestFit="1" customWidth="1"/>
    <col min="13582" max="13582" width="16" style="15" bestFit="1" customWidth="1"/>
    <col min="13583" max="13824" width="9.140625" style="15"/>
    <col min="13825" max="13825" width="13" style="15" customWidth="1"/>
    <col min="13826" max="13826" width="14" style="15" bestFit="1" customWidth="1"/>
    <col min="13827" max="13832" width="13.85546875" style="15" bestFit="1" customWidth="1"/>
    <col min="13833" max="13834" width="14" style="15" bestFit="1" customWidth="1"/>
    <col min="13835" max="13837" width="13.85546875" style="15" bestFit="1" customWidth="1"/>
    <col min="13838" max="13838" width="16" style="15" bestFit="1" customWidth="1"/>
    <col min="13839" max="14080" width="9.140625" style="15"/>
    <col min="14081" max="14081" width="13" style="15" customWidth="1"/>
    <col min="14082" max="14082" width="14" style="15" bestFit="1" customWidth="1"/>
    <col min="14083" max="14088" width="13.85546875" style="15" bestFit="1" customWidth="1"/>
    <col min="14089" max="14090" width="14" style="15" bestFit="1" customWidth="1"/>
    <col min="14091" max="14093" width="13.85546875" style="15" bestFit="1" customWidth="1"/>
    <col min="14094" max="14094" width="16" style="15" bestFit="1" customWidth="1"/>
    <col min="14095" max="14336" width="9.140625" style="15"/>
    <col min="14337" max="14337" width="13" style="15" customWidth="1"/>
    <col min="14338" max="14338" width="14" style="15" bestFit="1" customWidth="1"/>
    <col min="14339" max="14344" width="13.85546875" style="15" bestFit="1" customWidth="1"/>
    <col min="14345" max="14346" width="14" style="15" bestFit="1" customWidth="1"/>
    <col min="14347" max="14349" width="13.85546875" style="15" bestFit="1" customWidth="1"/>
    <col min="14350" max="14350" width="16" style="15" bestFit="1" customWidth="1"/>
    <col min="14351" max="14592" width="9.140625" style="15"/>
    <col min="14593" max="14593" width="13" style="15" customWidth="1"/>
    <col min="14594" max="14594" width="14" style="15" bestFit="1" customWidth="1"/>
    <col min="14595" max="14600" width="13.85546875" style="15" bestFit="1" customWidth="1"/>
    <col min="14601" max="14602" width="14" style="15" bestFit="1" customWidth="1"/>
    <col min="14603" max="14605" width="13.85546875" style="15" bestFit="1" customWidth="1"/>
    <col min="14606" max="14606" width="16" style="15" bestFit="1" customWidth="1"/>
    <col min="14607" max="14848" width="9.140625" style="15"/>
    <col min="14849" max="14849" width="13" style="15" customWidth="1"/>
    <col min="14850" max="14850" width="14" style="15" bestFit="1" customWidth="1"/>
    <col min="14851" max="14856" width="13.85546875" style="15" bestFit="1" customWidth="1"/>
    <col min="14857" max="14858" width="14" style="15" bestFit="1" customWidth="1"/>
    <col min="14859" max="14861" width="13.85546875" style="15" bestFit="1" customWidth="1"/>
    <col min="14862" max="14862" width="16" style="15" bestFit="1" customWidth="1"/>
    <col min="14863" max="15104" width="9.140625" style="15"/>
    <col min="15105" max="15105" width="13" style="15" customWidth="1"/>
    <col min="15106" max="15106" width="14" style="15" bestFit="1" customWidth="1"/>
    <col min="15107" max="15112" width="13.85546875" style="15" bestFit="1" customWidth="1"/>
    <col min="15113" max="15114" width="14" style="15" bestFit="1" customWidth="1"/>
    <col min="15115" max="15117" width="13.85546875" style="15" bestFit="1" customWidth="1"/>
    <col min="15118" max="15118" width="16" style="15" bestFit="1" customWidth="1"/>
    <col min="15119" max="15360" width="9.140625" style="15"/>
    <col min="15361" max="15361" width="13" style="15" customWidth="1"/>
    <col min="15362" max="15362" width="14" style="15" bestFit="1" customWidth="1"/>
    <col min="15363" max="15368" width="13.85546875" style="15" bestFit="1" customWidth="1"/>
    <col min="15369" max="15370" width="14" style="15" bestFit="1" customWidth="1"/>
    <col min="15371" max="15373" width="13.85546875" style="15" bestFit="1" customWidth="1"/>
    <col min="15374" max="15374" width="16" style="15" bestFit="1" customWidth="1"/>
    <col min="15375" max="15616" width="9.140625" style="15"/>
    <col min="15617" max="15617" width="13" style="15" customWidth="1"/>
    <col min="15618" max="15618" width="14" style="15" bestFit="1" customWidth="1"/>
    <col min="15619" max="15624" width="13.85546875" style="15" bestFit="1" customWidth="1"/>
    <col min="15625" max="15626" width="14" style="15" bestFit="1" customWidth="1"/>
    <col min="15627" max="15629" width="13.85546875" style="15" bestFit="1" customWidth="1"/>
    <col min="15630" max="15630" width="16" style="15" bestFit="1" customWidth="1"/>
    <col min="15631" max="15872" width="9.140625" style="15"/>
    <col min="15873" max="15873" width="13" style="15" customWidth="1"/>
    <col min="15874" max="15874" width="14" style="15" bestFit="1" customWidth="1"/>
    <col min="15875" max="15880" width="13.85546875" style="15" bestFit="1" customWidth="1"/>
    <col min="15881" max="15882" width="14" style="15" bestFit="1" customWidth="1"/>
    <col min="15883" max="15885" width="13.85546875" style="15" bestFit="1" customWidth="1"/>
    <col min="15886" max="15886" width="16" style="15" bestFit="1" customWidth="1"/>
    <col min="15887" max="16128" width="9.140625" style="15"/>
    <col min="16129" max="16129" width="13" style="15" customWidth="1"/>
    <col min="16130" max="16130" width="14" style="15" bestFit="1" customWidth="1"/>
    <col min="16131" max="16136" width="13.85546875" style="15" bestFit="1" customWidth="1"/>
    <col min="16137" max="16138" width="14" style="15" bestFit="1" customWidth="1"/>
    <col min="16139" max="16141" width="13.85546875" style="15" bestFit="1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261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  <c r="C5" s="17"/>
      <c r="D5" s="17"/>
    </row>
    <row r="6" spans="1:14" x14ac:dyDescent="0.2">
      <c r="A6" s="15" t="s">
        <v>10</v>
      </c>
      <c r="B6" s="91">
        <v>1839721.99</v>
      </c>
      <c r="C6" s="111">
        <v>1835731.97</v>
      </c>
      <c r="D6" s="1">
        <v>1837575.71</v>
      </c>
      <c r="E6" s="17">
        <v>1800994.52</v>
      </c>
      <c r="F6" s="17">
        <v>1861136.44</v>
      </c>
      <c r="G6" s="17">
        <v>1968653.05</v>
      </c>
      <c r="H6" s="160">
        <v>1570493.02</v>
      </c>
      <c r="I6" s="17">
        <v>1362370.67</v>
      </c>
      <c r="J6" s="1">
        <v>1897232.76</v>
      </c>
      <c r="K6" s="203">
        <v>1895075.22</v>
      </c>
      <c r="L6" s="224">
        <v>1931172.86</v>
      </c>
      <c r="M6" s="84">
        <v>2008563.01</v>
      </c>
      <c r="N6" s="17">
        <f>SUM(B6:M6)</f>
        <v>21808721.219999999</v>
      </c>
    </row>
    <row r="7" spans="1:14" x14ac:dyDescent="0.2">
      <c r="A7" s="15" t="s">
        <v>11</v>
      </c>
      <c r="B7" s="91">
        <v>413844.23</v>
      </c>
      <c r="C7" s="111">
        <v>414869.45</v>
      </c>
      <c r="D7" s="1">
        <v>386707.93</v>
      </c>
      <c r="E7" s="17">
        <v>509013.52</v>
      </c>
      <c r="F7" s="17">
        <v>430100.52</v>
      </c>
      <c r="G7" s="17">
        <v>583411.56000000006</v>
      </c>
      <c r="H7" s="160">
        <v>425750.16</v>
      </c>
      <c r="I7" s="17">
        <v>383582.16</v>
      </c>
      <c r="J7" s="1">
        <v>532614.02</v>
      </c>
      <c r="K7" s="203">
        <v>466348.25</v>
      </c>
      <c r="L7" s="224">
        <v>465603.36</v>
      </c>
      <c r="M7" s="84">
        <v>503093.83</v>
      </c>
      <c r="N7" s="17">
        <f t="shared" ref="N7:N22" si="0">SUM(B7:M7)</f>
        <v>5514938.9900000012</v>
      </c>
    </row>
    <row r="8" spans="1:14" x14ac:dyDescent="0.2">
      <c r="A8" s="15" t="s">
        <v>12</v>
      </c>
      <c r="B8" s="91">
        <v>61878325.640000008</v>
      </c>
      <c r="C8" s="111">
        <v>61937033.480000019</v>
      </c>
      <c r="D8" s="1">
        <v>63147868.259999998</v>
      </c>
      <c r="E8" s="17">
        <v>60515042.82</v>
      </c>
      <c r="F8" s="17">
        <v>65514636.420000002</v>
      </c>
      <c r="G8" s="17">
        <v>73079548.290000007</v>
      </c>
      <c r="H8" s="160">
        <v>60727638.220000021</v>
      </c>
      <c r="I8" s="17">
        <v>58585153</v>
      </c>
      <c r="J8" s="1">
        <v>72093820.290000007</v>
      </c>
      <c r="K8" s="203">
        <v>65647821.670000002</v>
      </c>
      <c r="L8" s="224">
        <v>68911140.520000011</v>
      </c>
      <c r="M8" s="84">
        <v>69019630.840000004</v>
      </c>
      <c r="N8" s="17">
        <f t="shared" si="0"/>
        <v>781057659.45000005</v>
      </c>
    </row>
    <row r="9" spans="1:14" x14ac:dyDescent="0.2">
      <c r="A9" s="15" t="s">
        <v>13</v>
      </c>
      <c r="B9" s="91">
        <v>1233308.08</v>
      </c>
      <c r="C9" s="111">
        <v>1233308.08</v>
      </c>
      <c r="D9" s="1">
        <v>1233308.08</v>
      </c>
      <c r="E9" s="17">
        <v>1233308.08</v>
      </c>
      <c r="F9" s="17">
        <v>1233308.08</v>
      </c>
      <c r="G9" s="17">
        <v>1233308.08</v>
      </c>
      <c r="H9" s="160">
        <v>1233308.08</v>
      </c>
      <c r="I9" s="17">
        <v>1233308.08</v>
      </c>
      <c r="J9" s="1">
        <v>1233308.08</v>
      </c>
      <c r="K9" s="203">
        <v>1233308.08</v>
      </c>
      <c r="L9" s="224">
        <v>1233308.08</v>
      </c>
      <c r="M9" s="84">
        <v>1233308.08</v>
      </c>
      <c r="N9" s="17">
        <f t="shared" si="0"/>
        <v>14799696.960000001</v>
      </c>
    </row>
    <row r="10" spans="1:14" x14ac:dyDescent="0.2">
      <c r="A10" s="15" t="s">
        <v>14</v>
      </c>
      <c r="B10" s="91">
        <v>2302690.5299999998</v>
      </c>
      <c r="C10" s="111">
        <v>2264125.31</v>
      </c>
      <c r="D10" s="1">
        <v>2044125.54</v>
      </c>
      <c r="E10" s="17">
        <v>2018187.65</v>
      </c>
      <c r="F10" s="17">
        <v>2097207</v>
      </c>
      <c r="G10" s="17">
        <v>2370838.23</v>
      </c>
      <c r="H10" s="160">
        <v>1949477.46</v>
      </c>
      <c r="I10" s="17">
        <v>1865835.83</v>
      </c>
      <c r="J10" s="1">
        <v>2446111.69</v>
      </c>
      <c r="K10" s="203">
        <v>2076428.91</v>
      </c>
      <c r="L10" s="224">
        <v>2235714.6800000002</v>
      </c>
      <c r="M10" s="84">
        <v>2169571.15</v>
      </c>
      <c r="N10" s="17">
        <f t="shared" si="0"/>
        <v>25840313.979999997</v>
      </c>
    </row>
    <row r="11" spans="1:14" x14ac:dyDescent="0.2">
      <c r="A11" s="15" t="s">
        <v>15</v>
      </c>
      <c r="B11" s="91">
        <v>95068.58</v>
      </c>
      <c r="C11" s="111">
        <v>95068.58</v>
      </c>
      <c r="D11" s="1">
        <v>95068.58</v>
      </c>
      <c r="E11" s="17">
        <v>95068.58</v>
      </c>
      <c r="F11" s="17">
        <v>95068.58</v>
      </c>
      <c r="G11" s="17">
        <v>95068.58</v>
      </c>
      <c r="H11" s="160">
        <v>95068.58</v>
      </c>
      <c r="I11" s="17">
        <v>95068.58</v>
      </c>
      <c r="J11" s="1">
        <v>95068.58</v>
      </c>
      <c r="K11" s="203">
        <v>95068.58</v>
      </c>
      <c r="L11" s="224">
        <v>95068.58</v>
      </c>
      <c r="M11" s="84">
        <v>95068.58</v>
      </c>
      <c r="N11" s="17">
        <f t="shared" si="0"/>
        <v>1140822.9599999997</v>
      </c>
    </row>
    <row r="12" spans="1:14" x14ac:dyDescent="0.2">
      <c r="A12" s="15" t="s">
        <v>16</v>
      </c>
      <c r="B12" s="91">
        <v>423191.01</v>
      </c>
      <c r="C12" s="111">
        <v>359067.6</v>
      </c>
      <c r="D12" s="1">
        <v>323160.14</v>
      </c>
      <c r="E12" s="17">
        <v>367096.58</v>
      </c>
      <c r="F12" s="17">
        <v>340653.51</v>
      </c>
      <c r="G12" s="17">
        <v>337914.62</v>
      </c>
      <c r="H12" s="160">
        <v>334217.73</v>
      </c>
      <c r="I12" s="17">
        <v>275994.13</v>
      </c>
      <c r="J12" s="1">
        <v>324265.68</v>
      </c>
      <c r="K12" s="203">
        <v>296997.63</v>
      </c>
      <c r="L12" s="224">
        <v>401371.6</v>
      </c>
      <c r="M12" s="84">
        <v>319341.63</v>
      </c>
      <c r="N12" s="17">
        <f t="shared" si="0"/>
        <v>4103271.86</v>
      </c>
    </row>
    <row r="13" spans="1:14" x14ac:dyDescent="0.2">
      <c r="A13" s="15" t="s">
        <v>17</v>
      </c>
      <c r="B13" s="91">
        <v>1176886.6299999999</v>
      </c>
      <c r="C13" s="111">
        <v>812635.96</v>
      </c>
      <c r="D13" s="1">
        <v>779237.41</v>
      </c>
      <c r="E13" s="17">
        <v>952690.53</v>
      </c>
      <c r="F13" s="17">
        <v>692741.71</v>
      </c>
      <c r="G13" s="17">
        <v>772255.15</v>
      </c>
      <c r="H13" s="160">
        <v>714874.46</v>
      </c>
      <c r="I13" s="17">
        <v>674037.47</v>
      </c>
      <c r="J13" s="1">
        <v>813358.99</v>
      </c>
      <c r="K13" s="203">
        <v>821860.69</v>
      </c>
      <c r="L13" s="224">
        <v>802604.89</v>
      </c>
      <c r="M13" s="84">
        <v>838638</v>
      </c>
      <c r="N13" s="17">
        <f t="shared" si="0"/>
        <v>9851821.8900000006</v>
      </c>
    </row>
    <row r="14" spans="1:14" x14ac:dyDescent="0.2">
      <c r="A14" s="15" t="s">
        <v>18</v>
      </c>
      <c r="B14" s="91">
        <v>223051.94</v>
      </c>
      <c r="C14" s="111">
        <v>223051.94</v>
      </c>
      <c r="D14" s="1">
        <v>223051.94</v>
      </c>
      <c r="E14" s="17">
        <v>223051.94</v>
      </c>
      <c r="F14" s="17">
        <v>223051.94</v>
      </c>
      <c r="G14" s="17">
        <v>223051.94</v>
      </c>
      <c r="H14" s="160">
        <v>223051.94</v>
      </c>
      <c r="I14" s="17">
        <v>223051.94</v>
      </c>
      <c r="J14" s="1">
        <v>223051.94</v>
      </c>
      <c r="K14" s="203">
        <v>223051.94</v>
      </c>
      <c r="L14" s="224">
        <v>223051.94</v>
      </c>
      <c r="M14" s="84">
        <v>223051.94</v>
      </c>
      <c r="N14" s="17">
        <f t="shared" si="0"/>
        <v>2676623.2799999998</v>
      </c>
    </row>
    <row r="15" spans="1:14" x14ac:dyDescent="0.2">
      <c r="A15" s="15" t="s">
        <v>19</v>
      </c>
      <c r="B15" s="91">
        <v>98006.74</v>
      </c>
      <c r="C15" s="111">
        <v>98006.74</v>
      </c>
      <c r="D15" s="1">
        <v>98006.74</v>
      </c>
      <c r="E15" s="17">
        <v>98006.74</v>
      </c>
      <c r="F15" s="17">
        <v>98006.74</v>
      </c>
      <c r="G15" s="17">
        <v>98006.74</v>
      </c>
      <c r="H15" s="160">
        <v>98006.74</v>
      </c>
      <c r="I15" s="17">
        <v>98006.74</v>
      </c>
      <c r="J15" s="1">
        <v>98006.74</v>
      </c>
      <c r="K15" s="203">
        <v>98006.74</v>
      </c>
      <c r="L15" s="224">
        <v>98006.74</v>
      </c>
      <c r="M15" s="84">
        <v>98006.74</v>
      </c>
      <c r="N15" s="17">
        <f t="shared" si="0"/>
        <v>1176080.8800000001</v>
      </c>
    </row>
    <row r="16" spans="1:14" x14ac:dyDescent="0.2">
      <c r="A16" s="15" t="s">
        <v>20</v>
      </c>
      <c r="B16" s="91">
        <v>937779.63</v>
      </c>
      <c r="C16" s="111">
        <v>937779.63</v>
      </c>
      <c r="D16" s="1">
        <v>937779.63</v>
      </c>
      <c r="E16" s="17">
        <v>937779.63</v>
      </c>
      <c r="F16" s="17">
        <v>937779.63</v>
      </c>
      <c r="G16" s="17">
        <v>937779.63</v>
      </c>
      <c r="H16" s="160">
        <v>937779.63</v>
      </c>
      <c r="I16" s="17">
        <v>937779.63</v>
      </c>
      <c r="J16" s="1">
        <v>937779.63</v>
      </c>
      <c r="K16" s="203">
        <v>937779.63</v>
      </c>
      <c r="L16" s="224">
        <v>937779.63</v>
      </c>
      <c r="M16" s="84">
        <v>937779.63</v>
      </c>
      <c r="N16" s="17">
        <f t="shared" si="0"/>
        <v>11253355.560000002</v>
      </c>
    </row>
    <row r="17" spans="1:14" x14ac:dyDescent="0.2">
      <c r="A17" s="15" t="s">
        <v>21</v>
      </c>
      <c r="B17" s="91">
        <v>131679.47</v>
      </c>
      <c r="C17" s="111">
        <v>131679.47</v>
      </c>
      <c r="D17" s="1">
        <v>131679.47</v>
      </c>
      <c r="E17" s="17">
        <v>131679.47</v>
      </c>
      <c r="F17" s="17">
        <v>131679.47</v>
      </c>
      <c r="G17" s="17">
        <v>131679.47</v>
      </c>
      <c r="H17" s="160">
        <v>131679.47</v>
      </c>
      <c r="I17" s="17">
        <v>131679.47</v>
      </c>
      <c r="J17" s="1">
        <v>131679.47</v>
      </c>
      <c r="K17" s="203">
        <v>131679.47</v>
      </c>
      <c r="L17" s="224">
        <v>131679.47</v>
      </c>
      <c r="M17" s="84">
        <v>131679.47</v>
      </c>
      <c r="N17" s="17">
        <f t="shared" si="0"/>
        <v>1580153.64</v>
      </c>
    </row>
    <row r="18" spans="1:14" x14ac:dyDescent="0.2">
      <c r="A18" s="15" t="s">
        <v>22</v>
      </c>
      <c r="B18" s="91">
        <v>881315.26</v>
      </c>
      <c r="C18" s="111">
        <v>870591.8</v>
      </c>
      <c r="D18" s="1">
        <v>879323</v>
      </c>
      <c r="E18" s="17">
        <v>905745.78</v>
      </c>
      <c r="F18" s="17">
        <v>1014554.15</v>
      </c>
      <c r="G18" s="17">
        <v>1080002.48</v>
      </c>
      <c r="H18" s="160">
        <v>952239.27</v>
      </c>
      <c r="I18" s="17">
        <v>858840.55</v>
      </c>
      <c r="J18" s="1">
        <v>992248.47</v>
      </c>
      <c r="K18" s="203">
        <v>983443.1</v>
      </c>
      <c r="L18" s="224">
        <v>1062073.93</v>
      </c>
      <c r="M18" s="84">
        <v>1129323.3</v>
      </c>
      <c r="N18" s="17">
        <f t="shared" si="0"/>
        <v>11609701.09</v>
      </c>
    </row>
    <row r="19" spans="1:14" x14ac:dyDescent="0.2">
      <c r="A19" s="15" t="s">
        <v>23</v>
      </c>
      <c r="B19" s="91">
        <v>158910.73000000001</v>
      </c>
      <c r="C19" s="111">
        <v>158910.73000000001</v>
      </c>
      <c r="D19" s="1">
        <v>158910.73000000001</v>
      </c>
      <c r="E19" s="17">
        <v>158910.73000000001</v>
      </c>
      <c r="F19" s="17">
        <v>158910.73000000001</v>
      </c>
      <c r="G19" s="17">
        <v>158910.73000000001</v>
      </c>
      <c r="H19" s="160">
        <v>158910.73000000001</v>
      </c>
      <c r="I19" s="17">
        <v>158910.73000000001</v>
      </c>
      <c r="J19" s="1">
        <v>158910.73000000001</v>
      </c>
      <c r="K19" s="203">
        <v>158910.73000000001</v>
      </c>
      <c r="L19" s="224">
        <v>158910.73000000001</v>
      </c>
      <c r="M19" s="84">
        <v>158910.73000000001</v>
      </c>
      <c r="N19" s="17">
        <f t="shared" si="0"/>
        <v>1906928.76</v>
      </c>
    </row>
    <row r="20" spans="1:14" x14ac:dyDescent="0.2">
      <c r="A20" s="15" t="s">
        <v>24</v>
      </c>
      <c r="B20" s="91">
        <v>241880.58</v>
      </c>
      <c r="C20" s="111">
        <v>316457.56</v>
      </c>
      <c r="D20" s="1">
        <v>270483.46000000002</v>
      </c>
      <c r="E20" s="17">
        <v>181850.55</v>
      </c>
      <c r="F20" s="17">
        <v>169381.14</v>
      </c>
      <c r="G20" s="17">
        <v>171226.36</v>
      </c>
      <c r="H20" s="160">
        <v>367960.6</v>
      </c>
      <c r="I20" s="17">
        <v>163260.57999999999</v>
      </c>
      <c r="J20" s="1">
        <v>139552.65</v>
      </c>
      <c r="K20" s="203">
        <v>225798.66</v>
      </c>
      <c r="L20" s="224">
        <v>382653.5</v>
      </c>
      <c r="M20" s="84">
        <v>257977.48</v>
      </c>
      <c r="N20" s="17">
        <f t="shared" si="0"/>
        <v>2888483.12</v>
      </c>
    </row>
    <row r="21" spans="1:14" x14ac:dyDescent="0.2">
      <c r="A21" s="15" t="s">
        <v>25</v>
      </c>
      <c r="B21" s="91">
        <v>11705256.619999999</v>
      </c>
      <c r="C21" s="111">
        <v>12098355.25</v>
      </c>
      <c r="D21" s="1">
        <v>11948014.439999999</v>
      </c>
      <c r="E21" s="17">
        <v>11315300.42</v>
      </c>
      <c r="F21" s="17">
        <v>11522329.609999999</v>
      </c>
      <c r="G21" s="17">
        <v>14233984.800000001</v>
      </c>
      <c r="H21" s="160">
        <v>10277296.23</v>
      </c>
      <c r="I21" s="17">
        <v>9222892.8399999999</v>
      </c>
      <c r="J21" s="1">
        <v>11252745.289999999</v>
      </c>
      <c r="K21" s="203">
        <v>11455973.26</v>
      </c>
      <c r="L21" s="224">
        <v>11914686.18</v>
      </c>
      <c r="M21" s="84">
        <v>12736491.880000001</v>
      </c>
      <c r="N21" s="17">
        <f t="shared" si="0"/>
        <v>139683326.81999999</v>
      </c>
    </row>
    <row r="22" spans="1:14" x14ac:dyDescent="0.2">
      <c r="A22" s="15" t="s">
        <v>26</v>
      </c>
      <c r="B22" s="95">
        <v>246493.97</v>
      </c>
      <c r="C22" s="112">
        <v>246493.97</v>
      </c>
      <c r="D22" s="17">
        <v>246493.97</v>
      </c>
      <c r="E22" s="17">
        <v>246493.97</v>
      </c>
      <c r="F22" s="17">
        <v>246493.97</v>
      </c>
      <c r="G22" s="17">
        <v>246493.97</v>
      </c>
      <c r="H22" s="161">
        <v>246493.97</v>
      </c>
      <c r="I22" s="17">
        <v>246493.97</v>
      </c>
      <c r="J22" s="13">
        <v>246493.97</v>
      </c>
      <c r="K22" s="204">
        <v>246493.97</v>
      </c>
      <c r="L22" s="225">
        <v>246493.97</v>
      </c>
      <c r="M22" s="85">
        <v>246493.97</v>
      </c>
      <c r="N22" s="17">
        <f t="shared" si="0"/>
        <v>2957927.6400000006</v>
      </c>
    </row>
    <row r="23" spans="1:14" x14ac:dyDescent="0.2"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>SUM(B6:B23)</f>
        <v>83987411.629999995</v>
      </c>
      <c r="C24" s="20">
        <f t="shared" ref="C24:M24" si="1">SUM(C6:C23)</f>
        <v>84033167.519999996</v>
      </c>
      <c r="D24" s="20">
        <f t="shared" si="1"/>
        <v>84740795.029999971</v>
      </c>
      <c r="E24" s="20">
        <f t="shared" si="1"/>
        <v>81690221.509999976</v>
      </c>
      <c r="F24" s="20">
        <f t="shared" si="1"/>
        <v>86767039.639999986</v>
      </c>
      <c r="G24" s="20">
        <f t="shared" si="1"/>
        <v>97722133.680000007</v>
      </c>
      <c r="H24" s="20">
        <f t="shared" si="1"/>
        <v>80444246.290000007</v>
      </c>
      <c r="I24" s="20">
        <f t="shared" si="1"/>
        <v>76516266.36999999</v>
      </c>
      <c r="J24" s="20">
        <f t="shared" si="1"/>
        <v>93616248.979999989</v>
      </c>
      <c r="K24" s="20">
        <f t="shared" si="1"/>
        <v>86994046.529999971</v>
      </c>
      <c r="L24" s="20">
        <f t="shared" si="1"/>
        <v>91231320.659999996</v>
      </c>
      <c r="M24" s="20">
        <f t="shared" si="1"/>
        <v>92106930.25999999</v>
      </c>
      <c r="N24" s="20">
        <f>SUM(N6:N22)</f>
        <v>1039849828.1000003</v>
      </c>
    </row>
    <row r="26" spans="1:14" x14ac:dyDescent="0.2">
      <c r="A26" s="21" t="s">
        <v>40</v>
      </c>
      <c r="B26" s="17">
        <v>1503049.76</v>
      </c>
      <c r="C26" s="131">
        <v>1504628.4</v>
      </c>
      <c r="D26" s="17">
        <v>1517616.65</v>
      </c>
      <c r="E26" s="17">
        <v>1461439.55</v>
      </c>
      <c r="F26" s="17">
        <v>1554091.49</v>
      </c>
      <c r="G26" s="17">
        <v>1750769.84</v>
      </c>
      <c r="H26" s="17">
        <v>1438834.55</v>
      </c>
      <c r="I26" s="17">
        <v>1368435.7</v>
      </c>
      <c r="J26" s="17">
        <v>1675034.94</v>
      </c>
      <c r="K26" s="17">
        <v>1556366.11</v>
      </c>
      <c r="L26" s="17">
        <v>1632681.94</v>
      </c>
      <c r="M26" s="17">
        <v>1648608.03</v>
      </c>
      <c r="N26" s="17">
        <f>SUM(B26:M26)</f>
        <v>18611556.960000001</v>
      </c>
    </row>
    <row r="27" spans="1:14" x14ac:dyDescent="0.2">
      <c r="A27" s="21" t="s">
        <v>41</v>
      </c>
      <c r="B27" s="17">
        <v>398097.95</v>
      </c>
      <c r="C27" s="131">
        <v>440970.1</v>
      </c>
      <c r="D27" s="17">
        <v>462540.5</v>
      </c>
      <c r="E27" s="17">
        <v>359169.37</v>
      </c>
      <c r="F27" s="17">
        <v>484096.53</v>
      </c>
      <c r="G27" s="17">
        <v>571088.09</v>
      </c>
      <c r="H27" s="17">
        <v>336037.29</v>
      </c>
      <c r="I27" s="17">
        <v>311623.2</v>
      </c>
      <c r="J27" s="17">
        <v>424997.48</v>
      </c>
      <c r="K27" s="17">
        <v>384793.08</v>
      </c>
      <c r="L27" s="17">
        <v>432106.19</v>
      </c>
      <c r="M27" s="17">
        <v>450635.88</v>
      </c>
      <c r="N27" s="17">
        <f>SUM(B27:M27)</f>
        <v>5056155.66</v>
      </c>
    </row>
    <row r="28" spans="1:14" x14ac:dyDescent="0.2">
      <c r="G28" s="17"/>
      <c r="K28" s="25" t="s">
        <v>43</v>
      </c>
      <c r="L28" s="26"/>
      <c r="M28" s="26"/>
      <c r="N28" s="27">
        <f>N24+N26+N27</f>
        <v>1063517540.7200003</v>
      </c>
    </row>
    <row r="29" spans="1:14" ht="15" x14ac:dyDescent="0.35">
      <c r="K29" s="28" t="s">
        <v>44</v>
      </c>
      <c r="L29" s="22"/>
      <c r="M29" s="22"/>
      <c r="N29" s="29">
        <v>0</v>
      </c>
    </row>
    <row r="30" spans="1:14" ht="13.5" thickBot="1" x14ac:dyDescent="0.25">
      <c r="K30" s="30" t="s">
        <v>45</v>
      </c>
      <c r="L30" s="31"/>
      <c r="M30" s="31"/>
      <c r="N30" s="32">
        <f>SUM(N28:N29)</f>
        <v>1063517540.7200003</v>
      </c>
    </row>
    <row r="31" spans="1:14" ht="13.5" thickTop="1" x14ac:dyDescent="0.2"/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5"/>
  <sheetViews>
    <sheetView zoomScaleNormal="100" workbookViewId="0">
      <selection activeCell="O6" sqref="O6"/>
    </sheetView>
  </sheetViews>
  <sheetFormatPr defaultRowHeight="12.75" x14ac:dyDescent="0.2"/>
  <cols>
    <col min="1" max="1" width="23.28515625" style="15" customWidth="1"/>
    <col min="2" max="13" width="14" style="15" bestFit="1" customWidth="1"/>
    <col min="14" max="14" width="15" style="15" bestFit="1" customWidth="1"/>
    <col min="15" max="15" width="16" style="15" bestFit="1" customWidth="1"/>
    <col min="16" max="256" width="9.140625" style="15"/>
    <col min="257" max="257" width="23.28515625" style="15" customWidth="1"/>
    <col min="258" max="269" width="14" style="15" bestFit="1" customWidth="1"/>
    <col min="270" max="270" width="15" style="15" bestFit="1" customWidth="1"/>
    <col min="271" max="271" width="16" style="15" bestFit="1" customWidth="1"/>
    <col min="272" max="512" width="9.140625" style="15"/>
    <col min="513" max="513" width="23.28515625" style="15" customWidth="1"/>
    <col min="514" max="525" width="14" style="15" bestFit="1" customWidth="1"/>
    <col min="526" max="526" width="15" style="15" bestFit="1" customWidth="1"/>
    <col min="527" max="527" width="16" style="15" bestFit="1" customWidth="1"/>
    <col min="528" max="768" width="9.140625" style="15"/>
    <col min="769" max="769" width="23.28515625" style="15" customWidth="1"/>
    <col min="770" max="781" width="14" style="15" bestFit="1" customWidth="1"/>
    <col min="782" max="782" width="15" style="15" bestFit="1" customWidth="1"/>
    <col min="783" max="783" width="16" style="15" bestFit="1" customWidth="1"/>
    <col min="784" max="1024" width="9.140625" style="15"/>
    <col min="1025" max="1025" width="23.28515625" style="15" customWidth="1"/>
    <col min="1026" max="1037" width="14" style="15" bestFit="1" customWidth="1"/>
    <col min="1038" max="1038" width="15" style="15" bestFit="1" customWidth="1"/>
    <col min="1039" max="1039" width="16" style="15" bestFit="1" customWidth="1"/>
    <col min="1040" max="1280" width="9.140625" style="15"/>
    <col min="1281" max="1281" width="23.28515625" style="15" customWidth="1"/>
    <col min="1282" max="1293" width="14" style="15" bestFit="1" customWidth="1"/>
    <col min="1294" max="1294" width="15" style="15" bestFit="1" customWidth="1"/>
    <col min="1295" max="1295" width="16" style="15" bestFit="1" customWidth="1"/>
    <col min="1296" max="1536" width="9.140625" style="15"/>
    <col min="1537" max="1537" width="23.28515625" style="15" customWidth="1"/>
    <col min="1538" max="1549" width="14" style="15" bestFit="1" customWidth="1"/>
    <col min="1550" max="1550" width="15" style="15" bestFit="1" customWidth="1"/>
    <col min="1551" max="1551" width="16" style="15" bestFit="1" customWidth="1"/>
    <col min="1552" max="1792" width="9.140625" style="15"/>
    <col min="1793" max="1793" width="23.28515625" style="15" customWidth="1"/>
    <col min="1794" max="1805" width="14" style="15" bestFit="1" customWidth="1"/>
    <col min="1806" max="1806" width="15" style="15" bestFit="1" customWidth="1"/>
    <col min="1807" max="1807" width="16" style="15" bestFit="1" customWidth="1"/>
    <col min="1808" max="2048" width="9.140625" style="15"/>
    <col min="2049" max="2049" width="23.28515625" style="15" customWidth="1"/>
    <col min="2050" max="2061" width="14" style="15" bestFit="1" customWidth="1"/>
    <col min="2062" max="2062" width="15" style="15" bestFit="1" customWidth="1"/>
    <col min="2063" max="2063" width="16" style="15" bestFit="1" customWidth="1"/>
    <col min="2064" max="2304" width="9.140625" style="15"/>
    <col min="2305" max="2305" width="23.28515625" style="15" customWidth="1"/>
    <col min="2306" max="2317" width="14" style="15" bestFit="1" customWidth="1"/>
    <col min="2318" max="2318" width="15" style="15" bestFit="1" customWidth="1"/>
    <col min="2319" max="2319" width="16" style="15" bestFit="1" customWidth="1"/>
    <col min="2320" max="2560" width="9.140625" style="15"/>
    <col min="2561" max="2561" width="23.28515625" style="15" customWidth="1"/>
    <col min="2562" max="2573" width="14" style="15" bestFit="1" customWidth="1"/>
    <col min="2574" max="2574" width="15" style="15" bestFit="1" customWidth="1"/>
    <col min="2575" max="2575" width="16" style="15" bestFit="1" customWidth="1"/>
    <col min="2576" max="2816" width="9.140625" style="15"/>
    <col min="2817" max="2817" width="23.28515625" style="15" customWidth="1"/>
    <col min="2818" max="2829" width="14" style="15" bestFit="1" customWidth="1"/>
    <col min="2830" max="2830" width="15" style="15" bestFit="1" customWidth="1"/>
    <col min="2831" max="2831" width="16" style="15" bestFit="1" customWidth="1"/>
    <col min="2832" max="3072" width="9.140625" style="15"/>
    <col min="3073" max="3073" width="23.28515625" style="15" customWidth="1"/>
    <col min="3074" max="3085" width="14" style="15" bestFit="1" customWidth="1"/>
    <col min="3086" max="3086" width="15" style="15" bestFit="1" customWidth="1"/>
    <col min="3087" max="3087" width="16" style="15" bestFit="1" customWidth="1"/>
    <col min="3088" max="3328" width="9.140625" style="15"/>
    <col min="3329" max="3329" width="23.28515625" style="15" customWidth="1"/>
    <col min="3330" max="3341" width="14" style="15" bestFit="1" customWidth="1"/>
    <col min="3342" max="3342" width="15" style="15" bestFit="1" customWidth="1"/>
    <col min="3343" max="3343" width="16" style="15" bestFit="1" customWidth="1"/>
    <col min="3344" max="3584" width="9.140625" style="15"/>
    <col min="3585" max="3585" width="23.28515625" style="15" customWidth="1"/>
    <col min="3586" max="3597" width="14" style="15" bestFit="1" customWidth="1"/>
    <col min="3598" max="3598" width="15" style="15" bestFit="1" customWidth="1"/>
    <col min="3599" max="3599" width="16" style="15" bestFit="1" customWidth="1"/>
    <col min="3600" max="3840" width="9.140625" style="15"/>
    <col min="3841" max="3841" width="23.28515625" style="15" customWidth="1"/>
    <col min="3842" max="3853" width="14" style="15" bestFit="1" customWidth="1"/>
    <col min="3854" max="3854" width="15" style="15" bestFit="1" customWidth="1"/>
    <col min="3855" max="3855" width="16" style="15" bestFit="1" customWidth="1"/>
    <col min="3856" max="4096" width="9.140625" style="15"/>
    <col min="4097" max="4097" width="23.28515625" style="15" customWidth="1"/>
    <col min="4098" max="4109" width="14" style="15" bestFit="1" customWidth="1"/>
    <col min="4110" max="4110" width="15" style="15" bestFit="1" customWidth="1"/>
    <col min="4111" max="4111" width="16" style="15" bestFit="1" customWidth="1"/>
    <col min="4112" max="4352" width="9.140625" style="15"/>
    <col min="4353" max="4353" width="23.28515625" style="15" customWidth="1"/>
    <col min="4354" max="4365" width="14" style="15" bestFit="1" customWidth="1"/>
    <col min="4366" max="4366" width="15" style="15" bestFit="1" customWidth="1"/>
    <col min="4367" max="4367" width="16" style="15" bestFit="1" customWidth="1"/>
    <col min="4368" max="4608" width="9.140625" style="15"/>
    <col min="4609" max="4609" width="23.28515625" style="15" customWidth="1"/>
    <col min="4610" max="4621" width="14" style="15" bestFit="1" customWidth="1"/>
    <col min="4622" max="4622" width="15" style="15" bestFit="1" customWidth="1"/>
    <col min="4623" max="4623" width="16" style="15" bestFit="1" customWidth="1"/>
    <col min="4624" max="4864" width="9.140625" style="15"/>
    <col min="4865" max="4865" width="23.28515625" style="15" customWidth="1"/>
    <col min="4866" max="4877" width="14" style="15" bestFit="1" customWidth="1"/>
    <col min="4878" max="4878" width="15" style="15" bestFit="1" customWidth="1"/>
    <col min="4879" max="4879" width="16" style="15" bestFit="1" customWidth="1"/>
    <col min="4880" max="5120" width="9.140625" style="15"/>
    <col min="5121" max="5121" width="23.28515625" style="15" customWidth="1"/>
    <col min="5122" max="5133" width="14" style="15" bestFit="1" customWidth="1"/>
    <col min="5134" max="5134" width="15" style="15" bestFit="1" customWidth="1"/>
    <col min="5135" max="5135" width="16" style="15" bestFit="1" customWidth="1"/>
    <col min="5136" max="5376" width="9.140625" style="15"/>
    <col min="5377" max="5377" width="23.28515625" style="15" customWidth="1"/>
    <col min="5378" max="5389" width="14" style="15" bestFit="1" customWidth="1"/>
    <col min="5390" max="5390" width="15" style="15" bestFit="1" customWidth="1"/>
    <col min="5391" max="5391" width="16" style="15" bestFit="1" customWidth="1"/>
    <col min="5392" max="5632" width="9.140625" style="15"/>
    <col min="5633" max="5633" width="23.28515625" style="15" customWidth="1"/>
    <col min="5634" max="5645" width="14" style="15" bestFit="1" customWidth="1"/>
    <col min="5646" max="5646" width="15" style="15" bestFit="1" customWidth="1"/>
    <col min="5647" max="5647" width="16" style="15" bestFit="1" customWidth="1"/>
    <col min="5648" max="5888" width="9.140625" style="15"/>
    <col min="5889" max="5889" width="23.28515625" style="15" customWidth="1"/>
    <col min="5890" max="5901" width="14" style="15" bestFit="1" customWidth="1"/>
    <col min="5902" max="5902" width="15" style="15" bestFit="1" customWidth="1"/>
    <col min="5903" max="5903" width="16" style="15" bestFit="1" customWidth="1"/>
    <col min="5904" max="6144" width="9.140625" style="15"/>
    <col min="6145" max="6145" width="23.28515625" style="15" customWidth="1"/>
    <col min="6146" max="6157" width="14" style="15" bestFit="1" customWidth="1"/>
    <col min="6158" max="6158" width="15" style="15" bestFit="1" customWidth="1"/>
    <col min="6159" max="6159" width="16" style="15" bestFit="1" customWidth="1"/>
    <col min="6160" max="6400" width="9.140625" style="15"/>
    <col min="6401" max="6401" width="23.28515625" style="15" customWidth="1"/>
    <col min="6402" max="6413" width="14" style="15" bestFit="1" customWidth="1"/>
    <col min="6414" max="6414" width="15" style="15" bestFit="1" customWidth="1"/>
    <col min="6415" max="6415" width="16" style="15" bestFit="1" customWidth="1"/>
    <col min="6416" max="6656" width="9.140625" style="15"/>
    <col min="6657" max="6657" width="23.28515625" style="15" customWidth="1"/>
    <col min="6658" max="6669" width="14" style="15" bestFit="1" customWidth="1"/>
    <col min="6670" max="6670" width="15" style="15" bestFit="1" customWidth="1"/>
    <col min="6671" max="6671" width="16" style="15" bestFit="1" customWidth="1"/>
    <col min="6672" max="6912" width="9.140625" style="15"/>
    <col min="6913" max="6913" width="23.28515625" style="15" customWidth="1"/>
    <col min="6914" max="6925" width="14" style="15" bestFit="1" customWidth="1"/>
    <col min="6926" max="6926" width="15" style="15" bestFit="1" customWidth="1"/>
    <col min="6927" max="6927" width="16" style="15" bestFit="1" customWidth="1"/>
    <col min="6928" max="7168" width="9.140625" style="15"/>
    <col min="7169" max="7169" width="23.28515625" style="15" customWidth="1"/>
    <col min="7170" max="7181" width="14" style="15" bestFit="1" customWidth="1"/>
    <col min="7182" max="7182" width="15" style="15" bestFit="1" customWidth="1"/>
    <col min="7183" max="7183" width="16" style="15" bestFit="1" customWidth="1"/>
    <col min="7184" max="7424" width="9.140625" style="15"/>
    <col min="7425" max="7425" width="23.28515625" style="15" customWidth="1"/>
    <col min="7426" max="7437" width="14" style="15" bestFit="1" customWidth="1"/>
    <col min="7438" max="7438" width="15" style="15" bestFit="1" customWidth="1"/>
    <col min="7439" max="7439" width="16" style="15" bestFit="1" customWidth="1"/>
    <col min="7440" max="7680" width="9.140625" style="15"/>
    <col min="7681" max="7681" width="23.28515625" style="15" customWidth="1"/>
    <col min="7682" max="7693" width="14" style="15" bestFit="1" customWidth="1"/>
    <col min="7694" max="7694" width="15" style="15" bestFit="1" customWidth="1"/>
    <col min="7695" max="7695" width="16" style="15" bestFit="1" customWidth="1"/>
    <col min="7696" max="7936" width="9.140625" style="15"/>
    <col min="7937" max="7937" width="23.28515625" style="15" customWidth="1"/>
    <col min="7938" max="7949" width="14" style="15" bestFit="1" customWidth="1"/>
    <col min="7950" max="7950" width="15" style="15" bestFit="1" customWidth="1"/>
    <col min="7951" max="7951" width="16" style="15" bestFit="1" customWidth="1"/>
    <col min="7952" max="8192" width="9.140625" style="15"/>
    <col min="8193" max="8193" width="23.28515625" style="15" customWidth="1"/>
    <col min="8194" max="8205" width="14" style="15" bestFit="1" customWidth="1"/>
    <col min="8206" max="8206" width="15" style="15" bestFit="1" customWidth="1"/>
    <col min="8207" max="8207" width="16" style="15" bestFit="1" customWidth="1"/>
    <col min="8208" max="8448" width="9.140625" style="15"/>
    <col min="8449" max="8449" width="23.28515625" style="15" customWidth="1"/>
    <col min="8450" max="8461" width="14" style="15" bestFit="1" customWidth="1"/>
    <col min="8462" max="8462" width="15" style="15" bestFit="1" customWidth="1"/>
    <col min="8463" max="8463" width="16" style="15" bestFit="1" customWidth="1"/>
    <col min="8464" max="8704" width="9.140625" style="15"/>
    <col min="8705" max="8705" width="23.28515625" style="15" customWidth="1"/>
    <col min="8706" max="8717" width="14" style="15" bestFit="1" customWidth="1"/>
    <col min="8718" max="8718" width="15" style="15" bestFit="1" customWidth="1"/>
    <col min="8719" max="8719" width="16" style="15" bestFit="1" customWidth="1"/>
    <col min="8720" max="8960" width="9.140625" style="15"/>
    <col min="8961" max="8961" width="23.28515625" style="15" customWidth="1"/>
    <col min="8962" max="8973" width="14" style="15" bestFit="1" customWidth="1"/>
    <col min="8974" max="8974" width="15" style="15" bestFit="1" customWidth="1"/>
    <col min="8975" max="8975" width="16" style="15" bestFit="1" customWidth="1"/>
    <col min="8976" max="9216" width="9.140625" style="15"/>
    <col min="9217" max="9217" width="23.28515625" style="15" customWidth="1"/>
    <col min="9218" max="9229" width="14" style="15" bestFit="1" customWidth="1"/>
    <col min="9230" max="9230" width="15" style="15" bestFit="1" customWidth="1"/>
    <col min="9231" max="9231" width="16" style="15" bestFit="1" customWidth="1"/>
    <col min="9232" max="9472" width="9.140625" style="15"/>
    <col min="9473" max="9473" width="23.28515625" style="15" customWidth="1"/>
    <col min="9474" max="9485" width="14" style="15" bestFit="1" customWidth="1"/>
    <col min="9486" max="9486" width="15" style="15" bestFit="1" customWidth="1"/>
    <col min="9487" max="9487" width="16" style="15" bestFit="1" customWidth="1"/>
    <col min="9488" max="9728" width="9.140625" style="15"/>
    <col min="9729" max="9729" width="23.28515625" style="15" customWidth="1"/>
    <col min="9730" max="9741" width="14" style="15" bestFit="1" customWidth="1"/>
    <col min="9742" max="9742" width="15" style="15" bestFit="1" customWidth="1"/>
    <col min="9743" max="9743" width="16" style="15" bestFit="1" customWidth="1"/>
    <col min="9744" max="9984" width="9.140625" style="15"/>
    <col min="9985" max="9985" width="23.28515625" style="15" customWidth="1"/>
    <col min="9986" max="9997" width="14" style="15" bestFit="1" customWidth="1"/>
    <col min="9998" max="9998" width="15" style="15" bestFit="1" customWidth="1"/>
    <col min="9999" max="9999" width="16" style="15" bestFit="1" customWidth="1"/>
    <col min="10000" max="10240" width="9.140625" style="15"/>
    <col min="10241" max="10241" width="23.28515625" style="15" customWidth="1"/>
    <col min="10242" max="10253" width="14" style="15" bestFit="1" customWidth="1"/>
    <col min="10254" max="10254" width="15" style="15" bestFit="1" customWidth="1"/>
    <col min="10255" max="10255" width="16" style="15" bestFit="1" customWidth="1"/>
    <col min="10256" max="10496" width="9.140625" style="15"/>
    <col min="10497" max="10497" width="23.28515625" style="15" customWidth="1"/>
    <col min="10498" max="10509" width="14" style="15" bestFit="1" customWidth="1"/>
    <col min="10510" max="10510" width="15" style="15" bestFit="1" customWidth="1"/>
    <col min="10511" max="10511" width="16" style="15" bestFit="1" customWidth="1"/>
    <col min="10512" max="10752" width="9.140625" style="15"/>
    <col min="10753" max="10753" width="23.28515625" style="15" customWidth="1"/>
    <col min="10754" max="10765" width="14" style="15" bestFit="1" customWidth="1"/>
    <col min="10766" max="10766" width="15" style="15" bestFit="1" customWidth="1"/>
    <col min="10767" max="10767" width="16" style="15" bestFit="1" customWidth="1"/>
    <col min="10768" max="11008" width="9.140625" style="15"/>
    <col min="11009" max="11009" width="23.28515625" style="15" customWidth="1"/>
    <col min="11010" max="11021" width="14" style="15" bestFit="1" customWidth="1"/>
    <col min="11022" max="11022" width="15" style="15" bestFit="1" customWidth="1"/>
    <col min="11023" max="11023" width="16" style="15" bestFit="1" customWidth="1"/>
    <col min="11024" max="11264" width="9.140625" style="15"/>
    <col min="11265" max="11265" width="23.28515625" style="15" customWidth="1"/>
    <col min="11266" max="11277" width="14" style="15" bestFit="1" customWidth="1"/>
    <col min="11278" max="11278" width="15" style="15" bestFit="1" customWidth="1"/>
    <col min="11279" max="11279" width="16" style="15" bestFit="1" customWidth="1"/>
    <col min="11280" max="11520" width="9.140625" style="15"/>
    <col min="11521" max="11521" width="23.28515625" style="15" customWidth="1"/>
    <col min="11522" max="11533" width="14" style="15" bestFit="1" customWidth="1"/>
    <col min="11534" max="11534" width="15" style="15" bestFit="1" customWidth="1"/>
    <col min="11535" max="11535" width="16" style="15" bestFit="1" customWidth="1"/>
    <col min="11536" max="11776" width="9.140625" style="15"/>
    <col min="11777" max="11777" width="23.28515625" style="15" customWidth="1"/>
    <col min="11778" max="11789" width="14" style="15" bestFit="1" customWidth="1"/>
    <col min="11790" max="11790" width="15" style="15" bestFit="1" customWidth="1"/>
    <col min="11791" max="11791" width="16" style="15" bestFit="1" customWidth="1"/>
    <col min="11792" max="12032" width="9.140625" style="15"/>
    <col min="12033" max="12033" width="23.28515625" style="15" customWidth="1"/>
    <col min="12034" max="12045" width="14" style="15" bestFit="1" customWidth="1"/>
    <col min="12046" max="12046" width="15" style="15" bestFit="1" customWidth="1"/>
    <col min="12047" max="12047" width="16" style="15" bestFit="1" customWidth="1"/>
    <col min="12048" max="12288" width="9.140625" style="15"/>
    <col min="12289" max="12289" width="23.28515625" style="15" customWidth="1"/>
    <col min="12290" max="12301" width="14" style="15" bestFit="1" customWidth="1"/>
    <col min="12302" max="12302" width="15" style="15" bestFit="1" customWidth="1"/>
    <col min="12303" max="12303" width="16" style="15" bestFit="1" customWidth="1"/>
    <col min="12304" max="12544" width="9.140625" style="15"/>
    <col min="12545" max="12545" width="23.28515625" style="15" customWidth="1"/>
    <col min="12546" max="12557" width="14" style="15" bestFit="1" customWidth="1"/>
    <col min="12558" max="12558" width="15" style="15" bestFit="1" customWidth="1"/>
    <col min="12559" max="12559" width="16" style="15" bestFit="1" customWidth="1"/>
    <col min="12560" max="12800" width="9.140625" style="15"/>
    <col min="12801" max="12801" width="23.28515625" style="15" customWidth="1"/>
    <col min="12802" max="12813" width="14" style="15" bestFit="1" customWidth="1"/>
    <col min="12814" max="12814" width="15" style="15" bestFit="1" customWidth="1"/>
    <col min="12815" max="12815" width="16" style="15" bestFit="1" customWidth="1"/>
    <col min="12816" max="13056" width="9.140625" style="15"/>
    <col min="13057" max="13057" width="23.28515625" style="15" customWidth="1"/>
    <col min="13058" max="13069" width="14" style="15" bestFit="1" customWidth="1"/>
    <col min="13070" max="13070" width="15" style="15" bestFit="1" customWidth="1"/>
    <col min="13071" max="13071" width="16" style="15" bestFit="1" customWidth="1"/>
    <col min="13072" max="13312" width="9.140625" style="15"/>
    <col min="13313" max="13313" width="23.28515625" style="15" customWidth="1"/>
    <col min="13314" max="13325" width="14" style="15" bestFit="1" customWidth="1"/>
    <col min="13326" max="13326" width="15" style="15" bestFit="1" customWidth="1"/>
    <col min="13327" max="13327" width="16" style="15" bestFit="1" customWidth="1"/>
    <col min="13328" max="13568" width="9.140625" style="15"/>
    <col min="13569" max="13569" width="23.28515625" style="15" customWidth="1"/>
    <col min="13570" max="13581" width="14" style="15" bestFit="1" customWidth="1"/>
    <col min="13582" max="13582" width="15" style="15" bestFit="1" customWidth="1"/>
    <col min="13583" max="13583" width="16" style="15" bestFit="1" customWidth="1"/>
    <col min="13584" max="13824" width="9.140625" style="15"/>
    <col min="13825" max="13825" width="23.28515625" style="15" customWidth="1"/>
    <col min="13826" max="13837" width="14" style="15" bestFit="1" customWidth="1"/>
    <col min="13838" max="13838" width="15" style="15" bestFit="1" customWidth="1"/>
    <col min="13839" max="13839" width="16" style="15" bestFit="1" customWidth="1"/>
    <col min="13840" max="14080" width="9.140625" style="15"/>
    <col min="14081" max="14081" width="23.28515625" style="15" customWidth="1"/>
    <col min="14082" max="14093" width="14" style="15" bestFit="1" customWidth="1"/>
    <col min="14094" max="14094" width="15" style="15" bestFit="1" customWidth="1"/>
    <col min="14095" max="14095" width="16" style="15" bestFit="1" customWidth="1"/>
    <col min="14096" max="14336" width="9.140625" style="15"/>
    <col min="14337" max="14337" width="23.28515625" style="15" customWidth="1"/>
    <col min="14338" max="14349" width="14" style="15" bestFit="1" customWidth="1"/>
    <col min="14350" max="14350" width="15" style="15" bestFit="1" customWidth="1"/>
    <col min="14351" max="14351" width="16" style="15" bestFit="1" customWidth="1"/>
    <col min="14352" max="14592" width="9.140625" style="15"/>
    <col min="14593" max="14593" width="23.28515625" style="15" customWidth="1"/>
    <col min="14594" max="14605" width="14" style="15" bestFit="1" customWidth="1"/>
    <col min="14606" max="14606" width="15" style="15" bestFit="1" customWidth="1"/>
    <col min="14607" max="14607" width="16" style="15" bestFit="1" customWidth="1"/>
    <col min="14608" max="14848" width="9.140625" style="15"/>
    <col min="14849" max="14849" width="23.28515625" style="15" customWidth="1"/>
    <col min="14850" max="14861" width="14" style="15" bestFit="1" customWidth="1"/>
    <col min="14862" max="14862" width="15" style="15" bestFit="1" customWidth="1"/>
    <col min="14863" max="14863" width="16" style="15" bestFit="1" customWidth="1"/>
    <col min="14864" max="15104" width="9.140625" style="15"/>
    <col min="15105" max="15105" width="23.28515625" style="15" customWidth="1"/>
    <col min="15106" max="15117" width="14" style="15" bestFit="1" customWidth="1"/>
    <col min="15118" max="15118" width="15" style="15" bestFit="1" customWidth="1"/>
    <col min="15119" max="15119" width="16" style="15" bestFit="1" customWidth="1"/>
    <col min="15120" max="15360" width="9.140625" style="15"/>
    <col min="15361" max="15361" width="23.28515625" style="15" customWidth="1"/>
    <col min="15362" max="15373" width="14" style="15" bestFit="1" customWidth="1"/>
    <col min="15374" max="15374" width="15" style="15" bestFit="1" customWidth="1"/>
    <col min="15375" max="15375" width="16" style="15" bestFit="1" customWidth="1"/>
    <col min="15376" max="15616" width="9.140625" style="15"/>
    <col min="15617" max="15617" width="23.28515625" style="15" customWidth="1"/>
    <col min="15618" max="15629" width="14" style="15" bestFit="1" customWidth="1"/>
    <col min="15630" max="15630" width="15" style="15" bestFit="1" customWidth="1"/>
    <col min="15631" max="15631" width="16" style="15" bestFit="1" customWidth="1"/>
    <col min="15632" max="15872" width="9.140625" style="15"/>
    <col min="15873" max="15873" width="23.28515625" style="15" customWidth="1"/>
    <col min="15874" max="15885" width="14" style="15" bestFit="1" customWidth="1"/>
    <col min="15886" max="15886" width="15" style="15" bestFit="1" customWidth="1"/>
    <col min="15887" max="15887" width="16" style="15" bestFit="1" customWidth="1"/>
    <col min="15888" max="16128" width="9.140625" style="15"/>
    <col min="16129" max="16129" width="23.28515625" style="15" customWidth="1"/>
    <col min="16130" max="16141" width="14" style="15" bestFit="1" customWidth="1"/>
    <col min="16142" max="16142" width="15" style="15" bestFit="1" customWidth="1"/>
    <col min="16143" max="16143" width="16" style="15" bestFit="1" customWidth="1"/>
    <col min="16144" max="16384" width="9.140625" style="15"/>
  </cols>
  <sheetData>
    <row r="2" spans="1:14" ht="20.25" x14ac:dyDescent="0.3">
      <c r="A2" s="14" t="s">
        <v>262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2">
        <v>16292.22</v>
      </c>
      <c r="C6" s="113">
        <v>16465.72</v>
      </c>
      <c r="D6" s="1">
        <v>13452.13</v>
      </c>
      <c r="E6" s="17">
        <v>17203</v>
      </c>
      <c r="F6" s="1">
        <v>16784.02</v>
      </c>
      <c r="G6" s="17">
        <v>11391.65</v>
      </c>
      <c r="H6" s="162">
        <v>11377.71</v>
      </c>
      <c r="I6" s="1">
        <v>14408.63</v>
      </c>
      <c r="J6" s="17">
        <v>13776.83</v>
      </c>
      <c r="K6" s="205">
        <v>18092.759999999998</v>
      </c>
      <c r="L6" s="226">
        <v>13508.6</v>
      </c>
      <c r="M6" s="82">
        <v>15435.64</v>
      </c>
      <c r="N6" s="17">
        <f>SUM(B6:M6)</f>
        <v>178188.90999999997</v>
      </c>
    </row>
    <row r="7" spans="1:14" x14ac:dyDescent="0.2">
      <c r="A7" s="15" t="s">
        <v>11</v>
      </c>
      <c r="B7" s="92">
        <v>7460.78</v>
      </c>
      <c r="C7" s="113">
        <v>7540.23</v>
      </c>
      <c r="D7" s="1">
        <v>6160.2</v>
      </c>
      <c r="E7" s="17">
        <v>7877.86</v>
      </c>
      <c r="F7" s="1">
        <v>7685.99</v>
      </c>
      <c r="G7" s="17">
        <v>5216.6400000000003</v>
      </c>
      <c r="H7" s="162">
        <v>5210.25</v>
      </c>
      <c r="I7" s="1">
        <v>6598.21</v>
      </c>
      <c r="J7" s="17">
        <v>6308.89</v>
      </c>
      <c r="K7" s="205">
        <v>8285.31</v>
      </c>
      <c r="L7" s="226">
        <v>6186.06</v>
      </c>
      <c r="M7" s="82">
        <v>7068.52</v>
      </c>
      <c r="N7" s="17">
        <f t="shared" ref="N7:N21" si="0">SUM(B7:M7)</f>
        <v>81598.94</v>
      </c>
    </row>
    <row r="8" spans="1:14" x14ac:dyDescent="0.2">
      <c r="A8" s="15" t="s">
        <v>12</v>
      </c>
      <c r="B8" s="92">
        <v>644723.10000000021</v>
      </c>
      <c r="C8" s="113">
        <v>651589.1100000001</v>
      </c>
      <c r="D8" s="1">
        <v>532333.78</v>
      </c>
      <c r="E8" s="17">
        <v>680765.14</v>
      </c>
      <c r="F8" s="1">
        <v>664185</v>
      </c>
      <c r="G8" s="17">
        <v>450795.66</v>
      </c>
      <c r="H8" s="162">
        <v>450243.96</v>
      </c>
      <c r="I8" s="1">
        <v>570184.79</v>
      </c>
      <c r="J8" s="17">
        <v>545182.93000000005</v>
      </c>
      <c r="K8" s="205">
        <v>715975.2</v>
      </c>
      <c r="L8" s="226">
        <v>534568.5299999998</v>
      </c>
      <c r="M8" s="82">
        <v>610826.26000000013</v>
      </c>
      <c r="N8" s="17">
        <f t="shared" si="0"/>
        <v>7051373.4600000009</v>
      </c>
    </row>
    <row r="9" spans="1:14" x14ac:dyDescent="0.2">
      <c r="A9" s="15" t="s">
        <v>13</v>
      </c>
      <c r="B9" s="92">
        <v>14194.49</v>
      </c>
      <c r="C9" s="113">
        <v>14345.65</v>
      </c>
      <c r="D9" s="1">
        <v>11720.08</v>
      </c>
      <c r="E9" s="17">
        <v>14988.01</v>
      </c>
      <c r="F9" s="1">
        <v>14622.97</v>
      </c>
      <c r="G9" s="17">
        <v>9924.9</v>
      </c>
      <c r="H9" s="162">
        <v>9912.76</v>
      </c>
      <c r="I9" s="1">
        <v>12553.42</v>
      </c>
      <c r="J9" s="17">
        <v>12002.97</v>
      </c>
      <c r="K9" s="205">
        <v>15763.2</v>
      </c>
      <c r="L9" s="226">
        <v>11769.28</v>
      </c>
      <c r="M9" s="82">
        <v>13448.2</v>
      </c>
      <c r="N9" s="17">
        <f t="shared" si="0"/>
        <v>155245.93</v>
      </c>
    </row>
    <row r="10" spans="1:14" x14ac:dyDescent="0.2">
      <c r="A10" s="15" t="s">
        <v>14</v>
      </c>
      <c r="B10" s="92">
        <v>15660.08</v>
      </c>
      <c r="C10" s="113">
        <v>15826.85</v>
      </c>
      <c r="D10" s="1">
        <v>12930.18</v>
      </c>
      <c r="E10" s="17">
        <v>16535.52</v>
      </c>
      <c r="F10" s="1">
        <v>16132.8</v>
      </c>
      <c r="G10" s="17">
        <v>10949.65</v>
      </c>
      <c r="H10" s="162">
        <v>10936.25</v>
      </c>
      <c r="I10" s="1">
        <v>13849.57</v>
      </c>
      <c r="J10" s="17">
        <v>13242.28</v>
      </c>
      <c r="K10" s="205">
        <v>17390.759999999998</v>
      </c>
      <c r="L10" s="226">
        <v>12984.47</v>
      </c>
      <c r="M10" s="82">
        <v>14836.74</v>
      </c>
      <c r="N10" s="17">
        <f t="shared" si="0"/>
        <v>171275.15</v>
      </c>
    </row>
    <row r="11" spans="1:14" x14ac:dyDescent="0.2">
      <c r="A11" s="15" t="s">
        <v>15</v>
      </c>
      <c r="B11" s="92">
        <v>285.07</v>
      </c>
      <c r="C11" s="113">
        <v>288.10000000000002</v>
      </c>
      <c r="D11" s="1">
        <v>235.37</v>
      </c>
      <c r="E11" s="17">
        <v>301</v>
      </c>
      <c r="F11" s="1">
        <v>293.67</v>
      </c>
      <c r="G11" s="17">
        <v>199.32</v>
      </c>
      <c r="H11" s="162">
        <v>199.08</v>
      </c>
      <c r="I11" s="1">
        <v>252.11</v>
      </c>
      <c r="J11" s="17">
        <v>241.05</v>
      </c>
      <c r="K11" s="205">
        <v>316.57</v>
      </c>
      <c r="L11" s="226">
        <v>236.36</v>
      </c>
      <c r="M11" s="82">
        <v>270.08</v>
      </c>
      <c r="N11" s="17">
        <f t="shared" si="0"/>
        <v>3117.78</v>
      </c>
    </row>
    <row r="12" spans="1:14" x14ac:dyDescent="0.2">
      <c r="A12" s="15" t="s">
        <v>16</v>
      </c>
      <c r="B12" s="92">
        <v>567.78</v>
      </c>
      <c r="C12" s="113">
        <v>573.83000000000004</v>
      </c>
      <c r="D12" s="1">
        <v>468.8</v>
      </c>
      <c r="E12" s="17">
        <v>599.52</v>
      </c>
      <c r="F12" s="1">
        <v>584.91999999999996</v>
      </c>
      <c r="G12" s="17">
        <v>397</v>
      </c>
      <c r="H12" s="162">
        <v>396.51</v>
      </c>
      <c r="I12" s="1">
        <v>502.14</v>
      </c>
      <c r="J12" s="17">
        <v>480.12</v>
      </c>
      <c r="K12" s="205">
        <v>630.53</v>
      </c>
      <c r="L12" s="226">
        <v>470.77</v>
      </c>
      <c r="M12" s="82">
        <v>537.92999999999995</v>
      </c>
      <c r="N12" s="17">
        <f t="shared" si="0"/>
        <v>6209.85</v>
      </c>
    </row>
    <row r="13" spans="1:14" x14ac:dyDescent="0.2">
      <c r="A13" s="15" t="s">
        <v>17</v>
      </c>
      <c r="B13" s="92">
        <v>4989.5200000000004</v>
      </c>
      <c r="C13" s="113">
        <v>5042.66</v>
      </c>
      <c r="D13" s="1">
        <v>4119.74</v>
      </c>
      <c r="E13" s="17">
        <v>5268.45</v>
      </c>
      <c r="F13" s="1">
        <v>5140.1400000000003</v>
      </c>
      <c r="G13" s="17">
        <v>3488.72</v>
      </c>
      <c r="H13" s="162">
        <v>3484.45</v>
      </c>
      <c r="I13" s="1">
        <v>4412.67</v>
      </c>
      <c r="J13" s="17">
        <v>4219.18</v>
      </c>
      <c r="K13" s="205">
        <v>5540.95</v>
      </c>
      <c r="L13" s="226">
        <v>4137.04</v>
      </c>
      <c r="M13" s="82">
        <v>4727.2</v>
      </c>
      <c r="N13" s="17">
        <f t="shared" si="0"/>
        <v>54570.719999999994</v>
      </c>
    </row>
    <row r="14" spans="1:14" x14ac:dyDescent="0.2">
      <c r="A14" s="15" t="s">
        <v>18</v>
      </c>
      <c r="B14" s="92">
        <v>1822.07</v>
      </c>
      <c r="C14" s="113">
        <v>1841.47</v>
      </c>
      <c r="D14" s="1">
        <v>1504.44</v>
      </c>
      <c r="E14" s="17">
        <v>1923.93</v>
      </c>
      <c r="F14" s="1">
        <v>1877.07</v>
      </c>
      <c r="G14" s="17">
        <v>1274</v>
      </c>
      <c r="H14" s="162">
        <v>1272.44</v>
      </c>
      <c r="I14" s="1">
        <v>1611.41</v>
      </c>
      <c r="J14" s="17">
        <v>1540.75</v>
      </c>
      <c r="K14" s="205">
        <v>2023.43</v>
      </c>
      <c r="L14" s="226">
        <v>1510.76</v>
      </c>
      <c r="M14" s="82">
        <v>1726.27</v>
      </c>
      <c r="N14" s="17">
        <f t="shared" si="0"/>
        <v>19928.039999999997</v>
      </c>
    </row>
    <row r="15" spans="1:14" x14ac:dyDescent="0.2">
      <c r="A15" s="15" t="s">
        <v>19</v>
      </c>
      <c r="B15" s="92">
        <v>1519.37</v>
      </c>
      <c r="C15" s="113">
        <v>1535.55</v>
      </c>
      <c r="D15" s="1">
        <v>1254.51</v>
      </c>
      <c r="E15" s="17">
        <v>1604.31</v>
      </c>
      <c r="F15" s="1">
        <v>1565.23</v>
      </c>
      <c r="G15" s="17">
        <v>1062.3599999999999</v>
      </c>
      <c r="H15" s="162">
        <v>1061.05</v>
      </c>
      <c r="I15" s="1">
        <v>1343.71</v>
      </c>
      <c r="J15" s="17">
        <v>1284.79</v>
      </c>
      <c r="K15" s="205">
        <v>1687.28</v>
      </c>
      <c r="L15" s="226">
        <v>1259.78</v>
      </c>
      <c r="M15" s="82">
        <v>1439.49</v>
      </c>
      <c r="N15" s="17">
        <f t="shared" si="0"/>
        <v>16617.430000000004</v>
      </c>
    </row>
    <row r="16" spans="1:14" x14ac:dyDescent="0.2">
      <c r="A16" s="15" t="s">
        <v>20</v>
      </c>
      <c r="B16" s="92">
        <v>16062.7</v>
      </c>
      <c r="C16" s="113">
        <v>16233.76</v>
      </c>
      <c r="D16" s="1">
        <v>13262.62</v>
      </c>
      <c r="E16" s="17">
        <v>16960.650000000001</v>
      </c>
      <c r="F16" s="1">
        <v>16547.57</v>
      </c>
      <c r="G16" s="17">
        <v>11231.17</v>
      </c>
      <c r="H16" s="162">
        <v>11217.42</v>
      </c>
      <c r="I16" s="1">
        <v>14205.64</v>
      </c>
      <c r="J16" s="17">
        <v>13582.74</v>
      </c>
      <c r="K16" s="205">
        <v>17837.88</v>
      </c>
      <c r="L16" s="226">
        <v>13318.29</v>
      </c>
      <c r="M16" s="82">
        <v>15218.19</v>
      </c>
      <c r="N16" s="17">
        <f t="shared" si="0"/>
        <v>175678.63</v>
      </c>
    </row>
    <row r="17" spans="1:15" x14ac:dyDescent="0.2">
      <c r="A17" s="15" t="s">
        <v>21</v>
      </c>
      <c r="B17" s="92">
        <v>1373.6</v>
      </c>
      <c r="C17" s="113">
        <v>1388.23</v>
      </c>
      <c r="D17" s="1">
        <v>1134.1500000000001</v>
      </c>
      <c r="E17" s="17">
        <v>1450.39</v>
      </c>
      <c r="F17" s="1">
        <v>1415.07</v>
      </c>
      <c r="G17" s="17">
        <v>960.43</v>
      </c>
      <c r="H17" s="162">
        <v>959.26</v>
      </c>
      <c r="I17" s="1">
        <v>1214.8</v>
      </c>
      <c r="J17" s="17">
        <v>1161.53</v>
      </c>
      <c r="K17" s="205">
        <v>1525.41</v>
      </c>
      <c r="L17" s="226">
        <v>1138.92</v>
      </c>
      <c r="M17" s="82">
        <v>1301.3900000000001</v>
      </c>
      <c r="N17" s="17">
        <f t="shared" si="0"/>
        <v>15023.179999999998</v>
      </c>
    </row>
    <row r="18" spans="1:15" x14ac:dyDescent="0.2">
      <c r="A18" s="15" t="s">
        <v>22</v>
      </c>
      <c r="B18" s="92">
        <v>13633.18</v>
      </c>
      <c r="C18" s="113">
        <v>13778.36</v>
      </c>
      <c r="D18" s="1">
        <v>11256.61</v>
      </c>
      <c r="E18" s="17">
        <v>14395.31</v>
      </c>
      <c r="F18" s="1">
        <v>14044.71</v>
      </c>
      <c r="G18" s="17">
        <v>9532.43</v>
      </c>
      <c r="H18" s="162">
        <v>9520.76</v>
      </c>
      <c r="I18" s="1">
        <v>12057</v>
      </c>
      <c r="J18" s="17">
        <v>11528.32</v>
      </c>
      <c r="K18" s="205">
        <v>15139.86</v>
      </c>
      <c r="L18" s="226">
        <v>11303.87</v>
      </c>
      <c r="M18" s="82">
        <v>12916.4</v>
      </c>
      <c r="N18" s="17">
        <f t="shared" si="0"/>
        <v>149106.81</v>
      </c>
    </row>
    <row r="19" spans="1:15" x14ac:dyDescent="0.2">
      <c r="A19" s="15" t="s">
        <v>23</v>
      </c>
      <c r="B19" s="92">
        <v>1981.64</v>
      </c>
      <c r="C19" s="113">
        <v>2002.75</v>
      </c>
      <c r="D19" s="1">
        <v>1636.2</v>
      </c>
      <c r="E19" s="17">
        <v>2092.42</v>
      </c>
      <c r="F19" s="1">
        <v>2041.46</v>
      </c>
      <c r="G19" s="17">
        <v>1385.58</v>
      </c>
      <c r="H19" s="162">
        <v>1383.89</v>
      </c>
      <c r="I19" s="1">
        <v>1752.54</v>
      </c>
      <c r="J19" s="17">
        <v>1675.69</v>
      </c>
      <c r="K19" s="205">
        <v>2200.65</v>
      </c>
      <c r="L19" s="226">
        <v>1643.07</v>
      </c>
      <c r="M19" s="82">
        <v>1877.46</v>
      </c>
      <c r="N19" s="17">
        <f t="shared" si="0"/>
        <v>21673.35</v>
      </c>
    </row>
    <row r="20" spans="1:15" x14ac:dyDescent="0.2">
      <c r="A20" s="15" t="s">
        <v>24</v>
      </c>
      <c r="B20" s="92">
        <v>1200.21</v>
      </c>
      <c r="C20" s="113">
        <v>1212.99</v>
      </c>
      <c r="D20" s="1">
        <v>990.99</v>
      </c>
      <c r="E20" s="17">
        <v>1267.31</v>
      </c>
      <c r="F20" s="1">
        <v>1236.44</v>
      </c>
      <c r="G20" s="17">
        <v>839.2</v>
      </c>
      <c r="H20" s="162">
        <v>838.17</v>
      </c>
      <c r="I20" s="1">
        <v>1061.45</v>
      </c>
      <c r="J20" s="17">
        <v>1014.91</v>
      </c>
      <c r="K20" s="205">
        <v>1332.86</v>
      </c>
      <c r="L20" s="226">
        <v>995.15</v>
      </c>
      <c r="M20" s="82">
        <v>1137.1099999999999</v>
      </c>
      <c r="N20" s="17">
        <f t="shared" si="0"/>
        <v>13126.79</v>
      </c>
    </row>
    <row r="21" spans="1:15" x14ac:dyDescent="0.2">
      <c r="A21" s="15" t="s">
        <v>25</v>
      </c>
      <c r="B21" s="92">
        <v>132811.93</v>
      </c>
      <c r="C21" s="113">
        <v>134226.31</v>
      </c>
      <c r="D21" s="17">
        <v>109659.9</v>
      </c>
      <c r="E21" s="17">
        <v>140236.53</v>
      </c>
      <c r="F21" s="1">
        <v>136821.04</v>
      </c>
      <c r="G21" s="17">
        <v>92863.18</v>
      </c>
      <c r="H21" s="162">
        <v>92749.54</v>
      </c>
      <c r="I21" s="1">
        <v>117457.15</v>
      </c>
      <c r="J21" s="17">
        <v>112306.81</v>
      </c>
      <c r="K21" s="205">
        <v>147489.75</v>
      </c>
      <c r="L21" s="226">
        <v>110120.26</v>
      </c>
      <c r="M21" s="82">
        <v>125829.24</v>
      </c>
      <c r="N21" s="17">
        <f t="shared" si="0"/>
        <v>1452571.6400000001</v>
      </c>
    </row>
    <row r="22" spans="1:15" x14ac:dyDescent="0.2">
      <c r="A22" s="15" t="s">
        <v>26</v>
      </c>
      <c r="B22" s="93">
        <v>3146</v>
      </c>
      <c r="C22" s="114">
        <v>3179.51</v>
      </c>
      <c r="D22" s="17">
        <v>2597.59</v>
      </c>
      <c r="E22" s="17">
        <v>3321.88</v>
      </c>
      <c r="F22" s="17">
        <v>3240.97</v>
      </c>
      <c r="G22" s="17">
        <v>2199.71</v>
      </c>
      <c r="H22" s="163">
        <v>2197.02</v>
      </c>
      <c r="I22" s="17">
        <v>2782.29</v>
      </c>
      <c r="J22" s="17">
        <v>2660.29</v>
      </c>
      <c r="K22" s="206">
        <v>3493.69</v>
      </c>
      <c r="L22" s="227">
        <v>2608.4899999999998</v>
      </c>
      <c r="M22" s="83">
        <v>2980.6</v>
      </c>
      <c r="N22" s="17">
        <f>SUM(B22:M22)</f>
        <v>34408.04</v>
      </c>
    </row>
    <row r="23" spans="1:15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x14ac:dyDescent="0.2">
      <c r="A24" s="15" t="s">
        <v>9</v>
      </c>
      <c r="B24" s="20">
        <f>SUM(B6:B23)</f>
        <v>877723.74</v>
      </c>
      <c r="C24" s="20">
        <f t="shared" ref="C24:M24" si="1">SUM(C6:C23)</f>
        <v>887071.08000000007</v>
      </c>
      <c r="D24" s="20">
        <f t="shared" si="1"/>
        <v>724717.28999999992</v>
      </c>
      <c r="E24" s="137">
        <f t="shared" si="1"/>
        <v>926791.23000000033</v>
      </c>
      <c r="F24" s="20">
        <f t="shared" si="1"/>
        <v>904219.06999999983</v>
      </c>
      <c r="G24" s="20">
        <f t="shared" si="1"/>
        <v>613711.59999999986</v>
      </c>
      <c r="H24" s="20">
        <f t="shared" si="1"/>
        <v>612960.52000000014</v>
      </c>
      <c r="I24" s="20">
        <f t="shared" si="1"/>
        <v>776247.53000000014</v>
      </c>
      <c r="J24" s="20">
        <f t="shared" si="1"/>
        <v>742210.08000000007</v>
      </c>
      <c r="K24" s="20">
        <f t="shared" si="1"/>
        <v>974726.08999999985</v>
      </c>
      <c r="L24" s="20">
        <f t="shared" si="1"/>
        <v>727759.7</v>
      </c>
      <c r="M24" s="20">
        <f t="shared" si="1"/>
        <v>831576.72</v>
      </c>
      <c r="N24" s="20">
        <f>SUM(N6:N22)</f>
        <v>9599714.6499999985</v>
      </c>
      <c r="O24" s="1"/>
    </row>
    <row r="25" spans="1:15" x14ac:dyDescent="0.2">
      <c r="C25" s="1"/>
      <c r="G25" s="147"/>
      <c r="H25" s="147"/>
      <c r="I25" s="178"/>
      <c r="J25" s="178"/>
      <c r="K25" s="178"/>
      <c r="L25" s="178"/>
      <c r="M25" s="178"/>
      <c r="N25" s="17"/>
    </row>
    <row r="26" spans="1:15" x14ac:dyDescent="0.2">
      <c r="A26" s="15" t="s">
        <v>46</v>
      </c>
      <c r="B26" s="1">
        <v>35217.379999999997</v>
      </c>
      <c r="C26" s="1">
        <v>35217.42</v>
      </c>
      <c r="D26" s="1">
        <v>35217.42</v>
      </c>
      <c r="E26" s="1">
        <v>35217.42</v>
      </c>
      <c r="F26" s="1">
        <v>40704.800000000003</v>
      </c>
      <c r="G26" s="1">
        <v>40704.800000000003</v>
      </c>
      <c r="H26" s="1">
        <v>40704.800000000003</v>
      </c>
      <c r="I26" s="1">
        <v>40704.800000000003</v>
      </c>
      <c r="J26" s="1">
        <v>40704.800000000003</v>
      </c>
      <c r="K26" s="1">
        <v>40704.800000000003</v>
      </c>
      <c r="L26" s="1">
        <v>40704.800000000003</v>
      </c>
      <c r="M26" s="1">
        <v>44230.76</v>
      </c>
      <c r="N26" s="17">
        <f>SUM(B26:M26)</f>
        <v>470033.99999999994</v>
      </c>
      <c r="O26" s="1"/>
    </row>
    <row r="27" spans="1:15" x14ac:dyDescent="0.2">
      <c r="A27" s="15" t="s">
        <v>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43370.12</v>
      </c>
      <c r="K27" s="1">
        <v>0</v>
      </c>
      <c r="L27" s="1">
        <v>40386.11</v>
      </c>
      <c r="M27" s="1">
        <v>466.83</v>
      </c>
      <c r="N27" s="17">
        <f>SUM(B27:M27)</f>
        <v>84223.060000000012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7"/>
    </row>
    <row r="29" spans="1:15" x14ac:dyDescent="0.2">
      <c r="A29" s="15" t="s">
        <v>48</v>
      </c>
      <c r="B29" s="1">
        <v>15519998.77</v>
      </c>
      <c r="C29" s="1">
        <v>15678904.51</v>
      </c>
      <c r="D29" s="1">
        <v>12320193.91</v>
      </c>
      <c r="E29" s="1">
        <v>15755450.83</v>
      </c>
      <c r="F29" s="33">
        <v>15371724.24</v>
      </c>
      <c r="G29" s="1">
        <v>10433097.210000001</v>
      </c>
      <c r="H29" s="1">
        <v>10420328.789999999</v>
      </c>
      <c r="I29" s="1">
        <v>13196208</v>
      </c>
      <c r="J29" s="1">
        <v>12617571.449999999</v>
      </c>
      <c r="K29" s="1">
        <v>16570343.48</v>
      </c>
      <c r="L29" s="1">
        <v>12371914.880000001</v>
      </c>
      <c r="M29" s="1">
        <v>14136804.18</v>
      </c>
      <c r="N29" s="17">
        <f>SUM(B29:M29)</f>
        <v>164392540.25</v>
      </c>
      <c r="O29" s="1"/>
    </row>
    <row r="31" spans="1:15" ht="15.75" thickBot="1" x14ac:dyDescent="0.3">
      <c r="A31" s="15" t="s">
        <v>49</v>
      </c>
      <c r="B31" s="34">
        <f>SUM(B24:B29)</f>
        <v>16432939.889999999</v>
      </c>
      <c r="C31" s="34">
        <f>SUM(C24:C29)</f>
        <v>16601193.01</v>
      </c>
      <c r="D31" s="34">
        <f>SUM(D24:D29)</f>
        <v>13080128.620000001</v>
      </c>
      <c r="E31" s="34">
        <f t="shared" ref="E31:M31" si="2">SUM(E24:E29)</f>
        <v>16717459.48</v>
      </c>
      <c r="F31" s="34">
        <f t="shared" si="2"/>
        <v>16316648.109999999</v>
      </c>
      <c r="G31" s="34">
        <f t="shared" si="2"/>
        <v>11087513.610000001</v>
      </c>
      <c r="H31" s="34">
        <f t="shared" si="2"/>
        <v>11073994.109999999</v>
      </c>
      <c r="I31" s="34">
        <f t="shared" si="2"/>
        <v>14013160.33</v>
      </c>
      <c r="J31" s="34">
        <f t="shared" si="2"/>
        <v>13443856.449999999</v>
      </c>
      <c r="K31" s="34">
        <f t="shared" si="2"/>
        <v>17585774.370000001</v>
      </c>
      <c r="L31" s="34">
        <f t="shared" si="2"/>
        <v>13180765.49</v>
      </c>
      <c r="M31" s="34">
        <f t="shared" si="2"/>
        <v>15013078.49</v>
      </c>
      <c r="N31" s="34">
        <f>SUM(N24:N29)</f>
        <v>174546511.96000001</v>
      </c>
      <c r="O31" s="35"/>
    </row>
    <row r="32" spans="1:15" ht="15.75" thickTop="1" x14ac:dyDescent="0.25">
      <c r="B32" s="35"/>
      <c r="C32" s="1"/>
      <c r="D32" s="1"/>
      <c r="E32" s="1"/>
      <c r="F32" s="1"/>
      <c r="G32" s="1"/>
      <c r="H32" s="1"/>
      <c r="I32" s="1"/>
      <c r="J32" s="1"/>
      <c r="K32" s="1"/>
      <c r="M32" s="1"/>
      <c r="O32" s="36"/>
    </row>
    <row r="33" spans="1:15" x14ac:dyDescent="0.2">
      <c r="A33" s="15" t="s">
        <v>50</v>
      </c>
      <c r="B33" s="1">
        <v>75</v>
      </c>
      <c r="C33" s="1">
        <v>0</v>
      </c>
      <c r="D33" s="1">
        <v>0</v>
      </c>
      <c r="E33" s="1">
        <v>3150</v>
      </c>
      <c r="F33" s="1">
        <v>5100</v>
      </c>
      <c r="G33" s="1">
        <v>750</v>
      </c>
      <c r="H33" s="1">
        <v>150</v>
      </c>
      <c r="I33" s="1">
        <v>0</v>
      </c>
      <c r="J33" s="1">
        <v>225.5</v>
      </c>
      <c r="K33" s="1">
        <v>112.5</v>
      </c>
      <c r="L33" s="1">
        <v>0</v>
      </c>
      <c r="M33" s="1">
        <v>75</v>
      </c>
      <c r="N33" s="17">
        <f>SUM(B33:M33)</f>
        <v>9638</v>
      </c>
      <c r="O33" s="1"/>
    </row>
    <row r="34" spans="1:15" x14ac:dyDescent="0.2">
      <c r="A34" s="15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7">
        <f>SUM(B34:M34)</f>
        <v>0</v>
      </c>
      <c r="O34" s="17"/>
    </row>
    <row r="35" spans="1:15" x14ac:dyDescent="0.2">
      <c r="A35" s="15" t="s">
        <v>52</v>
      </c>
      <c r="B35" s="1">
        <v>1417431.82</v>
      </c>
      <c r="C35" s="1">
        <v>1574368.44</v>
      </c>
      <c r="D35" s="1">
        <v>1362914.32</v>
      </c>
      <c r="E35" s="1">
        <v>1461168.58</v>
      </c>
      <c r="F35" s="1">
        <v>1533355.25</v>
      </c>
      <c r="G35" s="146">
        <v>1335458.01</v>
      </c>
      <c r="H35" s="1">
        <v>1589734.67</v>
      </c>
      <c r="I35" s="1">
        <v>1436823.76</v>
      </c>
      <c r="J35" s="1">
        <v>1621131.69</v>
      </c>
      <c r="K35" s="1">
        <f>1592283.91-50</f>
        <v>1592233.91</v>
      </c>
      <c r="L35" s="242">
        <v>1583318.19</v>
      </c>
      <c r="M35" s="1">
        <v>1591083.81</v>
      </c>
      <c r="N35" s="17">
        <f>SUM(B35:M35)</f>
        <v>18099022.449999999</v>
      </c>
      <c r="O35" s="1"/>
    </row>
    <row r="36" spans="1:15" x14ac:dyDescent="0.2">
      <c r="A36" s="15" t="s">
        <v>53</v>
      </c>
      <c r="B36" s="37">
        <v>9152250</v>
      </c>
      <c r="C36" s="37">
        <v>9241500</v>
      </c>
      <c r="D36" s="37">
        <v>7284750</v>
      </c>
      <c r="E36" s="37">
        <v>9309000</v>
      </c>
      <c r="F36" s="37">
        <v>9063750</v>
      </c>
      <c r="G36" s="37">
        <v>6174750</v>
      </c>
      <c r="H36" s="38">
        <v>6165750</v>
      </c>
      <c r="I36" s="37">
        <v>7804500</v>
      </c>
      <c r="J36" s="37">
        <v>7486350</v>
      </c>
      <c r="K36" s="37">
        <v>9794250</v>
      </c>
      <c r="L36" s="37">
        <v>7341000</v>
      </c>
      <c r="M36" s="37">
        <v>8361000</v>
      </c>
      <c r="N36" s="39">
        <f>SUM(B36:M36)</f>
        <v>97178850</v>
      </c>
    </row>
    <row r="38" spans="1:15" ht="15" x14ac:dyDescent="0.25">
      <c r="I38" s="35"/>
      <c r="J38" s="35"/>
    </row>
    <row r="39" spans="1:15" x14ac:dyDescent="0.2">
      <c r="J39" s="1"/>
      <c r="N39" s="17"/>
    </row>
    <row r="42" spans="1:15" x14ac:dyDescent="0.2">
      <c r="N42" s="1"/>
    </row>
    <row r="43" spans="1:15" ht="15" x14ac:dyDescent="0.25">
      <c r="B43" s="40"/>
    </row>
    <row r="44" spans="1:15" x14ac:dyDescent="0.2">
      <c r="B44" s="1"/>
    </row>
    <row r="95" spans="13:13" x14ac:dyDescent="0.2">
      <c r="M95" s="71"/>
    </row>
  </sheetData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O4" sqref="O4"/>
    </sheetView>
  </sheetViews>
  <sheetFormatPr defaultRowHeight="12.75" x14ac:dyDescent="0.2"/>
  <cols>
    <col min="1" max="1" width="24.7109375" style="15" customWidth="1"/>
    <col min="2" max="3" width="12.85546875" style="15" customWidth="1"/>
    <col min="4" max="7" width="12.85546875" style="15" bestFit="1" customWidth="1"/>
    <col min="8" max="8" width="14" style="15" bestFit="1" customWidth="1"/>
    <col min="9" max="13" width="12.85546875" style="15" bestFit="1" customWidth="1"/>
    <col min="14" max="14" width="14.42578125" style="15" bestFit="1" customWidth="1"/>
    <col min="15" max="256" width="9.140625" style="15"/>
    <col min="257" max="257" width="24.7109375" style="15" customWidth="1"/>
    <col min="258" max="259" width="12.85546875" style="15" customWidth="1"/>
    <col min="260" max="263" width="12.85546875" style="15" bestFit="1" customWidth="1"/>
    <col min="264" max="264" width="14" style="15" bestFit="1" customWidth="1"/>
    <col min="265" max="269" width="12.85546875" style="15" bestFit="1" customWidth="1"/>
    <col min="270" max="270" width="14.42578125" style="15" bestFit="1" customWidth="1"/>
    <col min="271" max="512" width="9.140625" style="15"/>
    <col min="513" max="513" width="24.7109375" style="15" customWidth="1"/>
    <col min="514" max="515" width="12.85546875" style="15" customWidth="1"/>
    <col min="516" max="519" width="12.85546875" style="15" bestFit="1" customWidth="1"/>
    <col min="520" max="520" width="14" style="15" bestFit="1" customWidth="1"/>
    <col min="521" max="525" width="12.85546875" style="15" bestFit="1" customWidth="1"/>
    <col min="526" max="526" width="14.42578125" style="15" bestFit="1" customWidth="1"/>
    <col min="527" max="768" width="9.140625" style="15"/>
    <col min="769" max="769" width="24.7109375" style="15" customWidth="1"/>
    <col min="770" max="771" width="12.85546875" style="15" customWidth="1"/>
    <col min="772" max="775" width="12.85546875" style="15" bestFit="1" customWidth="1"/>
    <col min="776" max="776" width="14" style="15" bestFit="1" customWidth="1"/>
    <col min="777" max="781" width="12.85546875" style="15" bestFit="1" customWidth="1"/>
    <col min="782" max="782" width="14.42578125" style="15" bestFit="1" customWidth="1"/>
    <col min="783" max="1024" width="9.140625" style="15"/>
    <col min="1025" max="1025" width="24.7109375" style="15" customWidth="1"/>
    <col min="1026" max="1027" width="12.85546875" style="15" customWidth="1"/>
    <col min="1028" max="1031" width="12.85546875" style="15" bestFit="1" customWidth="1"/>
    <col min="1032" max="1032" width="14" style="15" bestFit="1" customWidth="1"/>
    <col min="1033" max="1037" width="12.85546875" style="15" bestFit="1" customWidth="1"/>
    <col min="1038" max="1038" width="14.42578125" style="15" bestFit="1" customWidth="1"/>
    <col min="1039" max="1280" width="9.140625" style="15"/>
    <col min="1281" max="1281" width="24.7109375" style="15" customWidth="1"/>
    <col min="1282" max="1283" width="12.85546875" style="15" customWidth="1"/>
    <col min="1284" max="1287" width="12.85546875" style="15" bestFit="1" customWidth="1"/>
    <col min="1288" max="1288" width="14" style="15" bestFit="1" customWidth="1"/>
    <col min="1289" max="1293" width="12.85546875" style="15" bestFit="1" customWidth="1"/>
    <col min="1294" max="1294" width="14.42578125" style="15" bestFit="1" customWidth="1"/>
    <col min="1295" max="1536" width="9.140625" style="15"/>
    <col min="1537" max="1537" width="24.7109375" style="15" customWidth="1"/>
    <col min="1538" max="1539" width="12.85546875" style="15" customWidth="1"/>
    <col min="1540" max="1543" width="12.85546875" style="15" bestFit="1" customWidth="1"/>
    <col min="1544" max="1544" width="14" style="15" bestFit="1" customWidth="1"/>
    <col min="1545" max="1549" width="12.85546875" style="15" bestFit="1" customWidth="1"/>
    <col min="1550" max="1550" width="14.42578125" style="15" bestFit="1" customWidth="1"/>
    <col min="1551" max="1792" width="9.140625" style="15"/>
    <col min="1793" max="1793" width="24.7109375" style="15" customWidth="1"/>
    <col min="1794" max="1795" width="12.85546875" style="15" customWidth="1"/>
    <col min="1796" max="1799" width="12.85546875" style="15" bestFit="1" customWidth="1"/>
    <col min="1800" max="1800" width="14" style="15" bestFit="1" customWidth="1"/>
    <col min="1801" max="1805" width="12.85546875" style="15" bestFit="1" customWidth="1"/>
    <col min="1806" max="1806" width="14.42578125" style="15" bestFit="1" customWidth="1"/>
    <col min="1807" max="2048" width="9.140625" style="15"/>
    <col min="2049" max="2049" width="24.7109375" style="15" customWidth="1"/>
    <col min="2050" max="2051" width="12.85546875" style="15" customWidth="1"/>
    <col min="2052" max="2055" width="12.85546875" style="15" bestFit="1" customWidth="1"/>
    <col min="2056" max="2056" width="14" style="15" bestFit="1" customWidth="1"/>
    <col min="2057" max="2061" width="12.85546875" style="15" bestFit="1" customWidth="1"/>
    <col min="2062" max="2062" width="14.42578125" style="15" bestFit="1" customWidth="1"/>
    <col min="2063" max="2304" width="9.140625" style="15"/>
    <col min="2305" max="2305" width="24.7109375" style="15" customWidth="1"/>
    <col min="2306" max="2307" width="12.85546875" style="15" customWidth="1"/>
    <col min="2308" max="2311" width="12.85546875" style="15" bestFit="1" customWidth="1"/>
    <col min="2312" max="2312" width="14" style="15" bestFit="1" customWidth="1"/>
    <col min="2313" max="2317" width="12.85546875" style="15" bestFit="1" customWidth="1"/>
    <col min="2318" max="2318" width="14.42578125" style="15" bestFit="1" customWidth="1"/>
    <col min="2319" max="2560" width="9.140625" style="15"/>
    <col min="2561" max="2561" width="24.7109375" style="15" customWidth="1"/>
    <col min="2562" max="2563" width="12.85546875" style="15" customWidth="1"/>
    <col min="2564" max="2567" width="12.85546875" style="15" bestFit="1" customWidth="1"/>
    <col min="2568" max="2568" width="14" style="15" bestFit="1" customWidth="1"/>
    <col min="2569" max="2573" width="12.85546875" style="15" bestFit="1" customWidth="1"/>
    <col min="2574" max="2574" width="14.42578125" style="15" bestFit="1" customWidth="1"/>
    <col min="2575" max="2816" width="9.140625" style="15"/>
    <col min="2817" max="2817" width="24.7109375" style="15" customWidth="1"/>
    <col min="2818" max="2819" width="12.85546875" style="15" customWidth="1"/>
    <col min="2820" max="2823" width="12.85546875" style="15" bestFit="1" customWidth="1"/>
    <col min="2824" max="2824" width="14" style="15" bestFit="1" customWidth="1"/>
    <col min="2825" max="2829" width="12.85546875" style="15" bestFit="1" customWidth="1"/>
    <col min="2830" max="2830" width="14.42578125" style="15" bestFit="1" customWidth="1"/>
    <col min="2831" max="3072" width="9.140625" style="15"/>
    <col min="3073" max="3073" width="24.7109375" style="15" customWidth="1"/>
    <col min="3074" max="3075" width="12.85546875" style="15" customWidth="1"/>
    <col min="3076" max="3079" width="12.85546875" style="15" bestFit="1" customWidth="1"/>
    <col min="3080" max="3080" width="14" style="15" bestFit="1" customWidth="1"/>
    <col min="3081" max="3085" width="12.85546875" style="15" bestFit="1" customWidth="1"/>
    <col min="3086" max="3086" width="14.42578125" style="15" bestFit="1" customWidth="1"/>
    <col min="3087" max="3328" width="9.140625" style="15"/>
    <col min="3329" max="3329" width="24.7109375" style="15" customWidth="1"/>
    <col min="3330" max="3331" width="12.85546875" style="15" customWidth="1"/>
    <col min="3332" max="3335" width="12.85546875" style="15" bestFit="1" customWidth="1"/>
    <col min="3336" max="3336" width="14" style="15" bestFit="1" customWidth="1"/>
    <col min="3337" max="3341" width="12.85546875" style="15" bestFit="1" customWidth="1"/>
    <col min="3342" max="3342" width="14.42578125" style="15" bestFit="1" customWidth="1"/>
    <col min="3343" max="3584" width="9.140625" style="15"/>
    <col min="3585" max="3585" width="24.7109375" style="15" customWidth="1"/>
    <col min="3586" max="3587" width="12.85546875" style="15" customWidth="1"/>
    <col min="3588" max="3591" width="12.85546875" style="15" bestFit="1" customWidth="1"/>
    <col min="3592" max="3592" width="14" style="15" bestFit="1" customWidth="1"/>
    <col min="3593" max="3597" width="12.85546875" style="15" bestFit="1" customWidth="1"/>
    <col min="3598" max="3598" width="14.42578125" style="15" bestFit="1" customWidth="1"/>
    <col min="3599" max="3840" width="9.140625" style="15"/>
    <col min="3841" max="3841" width="24.7109375" style="15" customWidth="1"/>
    <col min="3842" max="3843" width="12.85546875" style="15" customWidth="1"/>
    <col min="3844" max="3847" width="12.85546875" style="15" bestFit="1" customWidth="1"/>
    <col min="3848" max="3848" width="14" style="15" bestFit="1" customWidth="1"/>
    <col min="3849" max="3853" width="12.85546875" style="15" bestFit="1" customWidth="1"/>
    <col min="3854" max="3854" width="14.42578125" style="15" bestFit="1" customWidth="1"/>
    <col min="3855" max="4096" width="9.140625" style="15"/>
    <col min="4097" max="4097" width="24.7109375" style="15" customWidth="1"/>
    <col min="4098" max="4099" width="12.85546875" style="15" customWidth="1"/>
    <col min="4100" max="4103" width="12.85546875" style="15" bestFit="1" customWidth="1"/>
    <col min="4104" max="4104" width="14" style="15" bestFit="1" customWidth="1"/>
    <col min="4105" max="4109" width="12.85546875" style="15" bestFit="1" customWidth="1"/>
    <col min="4110" max="4110" width="14.42578125" style="15" bestFit="1" customWidth="1"/>
    <col min="4111" max="4352" width="9.140625" style="15"/>
    <col min="4353" max="4353" width="24.7109375" style="15" customWidth="1"/>
    <col min="4354" max="4355" width="12.85546875" style="15" customWidth="1"/>
    <col min="4356" max="4359" width="12.85546875" style="15" bestFit="1" customWidth="1"/>
    <col min="4360" max="4360" width="14" style="15" bestFit="1" customWidth="1"/>
    <col min="4361" max="4365" width="12.85546875" style="15" bestFit="1" customWidth="1"/>
    <col min="4366" max="4366" width="14.42578125" style="15" bestFit="1" customWidth="1"/>
    <col min="4367" max="4608" width="9.140625" style="15"/>
    <col min="4609" max="4609" width="24.7109375" style="15" customWidth="1"/>
    <col min="4610" max="4611" width="12.85546875" style="15" customWidth="1"/>
    <col min="4612" max="4615" width="12.85546875" style="15" bestFit="1" customWidth="1"/>
    <col min="4616" max="4616" width="14" style="15" bestFit="1" customWidth="1"/>
    <col min="4617" max="4621" width="12.85546875" style="15" bestFit="1" customWidth="1"/>
    <col min="4622" max="4622" width="14.42578125" style="15" bestFit="1" customWidth="1"/>
    <col min="4623" max="4864" width="9.140625" style="15"/>
    <col min="4865" max="4865" width="24.7109375" style="15" customWidth="1"/>
    <col min="4866" max="4867" width="12.85546875" style="15" customWidth="1"/>
    <col min="4868" max="4871" width="12.85546875" style="15" bestFit="1" customWidth="1"/>
    <col min="4872" max="4872" width="14" style="15" bestFit="1" customWidth="1"/>
    <col min="4873" max="4877" width="12.85546875" style="15" bestFit="1" customWidth="1"/>
    <col min="4878" max="4878" width="14.42578125" style="15" bestFit="1" customWidth="1"/>
    <col min="4879" max="5120" width="9.140625" style="15"/>
    <col min="5121" max="5121" width="24.7109375" style="15" customWidth="1"/>
    <col min="5122" max="5123" width="12.85546875" style="15" customWidth="1"/>
    <col min="5124" max="5127" width="12.85546875" style="15" bestFit="1" customWidth="1"/>
    <col min="5128" max="5128" width="14" style="15" bestFit="1" customWidth="1"/>
    <col min="5129" max="5133" width="12.85546875" style="15" bestFit="1" customWidth="1"/>
    <col min="5134" max="5134" width="14.42578125" style="15" bestFit="1" customWidth="1"/>
    <col min="5135" max="5376" width="9.140625" style="15"/>
    <col min="5377" max="5377" width="24.7109375" style="15" customWidth="1"/>
    <col min="5378" max="5379" width="12.85546875" style="15" customWidth="1"/>
    <col min="5380" max="5383" width="12.85546875" style="15" bestFit="1" customWidth="1"/>
    <col min="5384" max="5384" width="14" style="15" bestFit="1" customWidth="1"/>
    <col min="5385" max="5389" width="12.85546875" style="15" bestFit="1" customWidth="1"/>
    <col min="5390" max="5390" width="14.42578125" style="15" bestFit="1" customWidth="1"/>
    <col min="5391" max="5632" width="9.140625" style="15"/>
    <col min="5633" max="5633" width="24.7109375" style="15" customWidth="1"/>
    <col min="5634" max="5635" width="12.85546875" style="15" customWidth="1"/>
    <col min="5636" max="5639" width="12.85546875" style="15" bestFit="1" customWidth="1"/>
    <col min="5640" max="5640" width="14" style="15" bestFit="1" customWidth="1"/>
    <col min="5641" max="5645" width="12.85546875" style="15" bestFit="1" customWidth="1"/>
    <col min="5646" max="5646" width="14.42578125" style="15" bestFit="1" customWidth="1"/>
    <col min="5647" max="5888" width="9.140625" style="15"/>
    <col min="5889" max="5889" width="24.7109375" style="15" customWidth="1"/>
    <col min="5890" max="5891" width="12.85546875" style="15" customWidth="1"/>
    <col min="5892" max="5895" width="12.85546875" style="15" bestFit="1" customWidth="1"/>
    <col min="5896" max="5896" width="14" style="15" bestFit="1" customWidth="1"/>
    <col min="5897" max="5901" width="12.85546875" style="15" bestFit="1" customWidth="1"/>
    <col min="5902" max="5902" width="14.42578125" style="15" bestFit="1" customWidth="1"/>
    <col min="5903" max="6144" width="9.140625" style="15"/>
    <col min="6145" max="6145" width="24.7109375" style="15" customWidth="1"/>
    <col min="6146" max="6147" width="12.85546875" style="15" customWidth="1"/>
    <col min="6148" max="6151" width="12.85546875" style="15" bestFit="1" customWidth="1"/>
    <col min="6152" max="6152" width="14" style="15" bestFit="1" customWidth="1"/>
    <col min="6153" max="6157" width="12.85546875" style="15" bestFit="1" customWidth="1"/>
    <col min="6158" max="6158" width="14.42578125" style="15" bestFit="1" customWidth="1"/>
    <col min="6159" max="6400" width="9.140625" style="15"/>
    <col min="6401" max="6401" width="24.7109375" style="15" customWidth="1"/>
    <col min="6402" max="6403" width="12.85546875" style="15" customWidth="1"/>
    <col min="6404" max="6407" width="12.85546875" style="15" bestFit="1" customWidth="1"/>
    <col min="6408" max="6408" width="14" style="15" bestFit="1" customWidth="1"/>
    <col min="6409" max="6413" width="12.85546875" style="15" bestFit="1" customWidth="1"/>
    <col min="6414" max="6414" width="14.42578125" style="15" bestFit="1" customWidth="1"/>
    <col min="6415" max="6656" width="9.140625" style="15"/>
    <col min="6657" max="6657" width="24.7109375" style="15" customWidth="1"/>
    <col min="6658" max="6659" width="12.85546875" style="15" customWidth="1"/>
    <col min="6660" max="6663" width="12.85546875" style="15" bestFit="1" customWidth="1"/>
    <col min="6664" max="6664" width="14" style="15" bestFit="1" customWidth="1"/>
    <col min="6665" max="6669" width="12.85546875" style="15" bestFit="1" customWidth="1"/>
    <col min="6670" max="6670" width="14.42578125" style="15" bestFit="1" customWidth="1"/>
    <col min="6671" max="6912" width="9.140625" style="15"/>
    <col min="6913" max="6913" width="24.7109375" style="15" customWidth="1"/>
    <col min="6914" max="6915" width="12.85546875" style="15" customWidth="1"/>
    <col min="6916" max="6919" width="12.85546875" style="15" bestFit="1" customWidth="1"/>
    <col min="6920" max="6920" width="14" style="15" bestFit="1" customWidth="1"/>
    <col min="6921" max="6925" width="12.85546875" style="15" bestFit="1" customWidth="1"/>
    <col min="6926" max="6926" width="14.42578125" style="15" bestFit="1" customWidth="1"/>
    <col min="6927" max="7168" width="9.140625" style="15"/>
    <col min="7169" max="7169" width="24.7109375" style="15" customWidth="1"/>
    <col min="7170" max="7171" width="12.85546875" style="15" customWidth="1"/>
    <col min="7172" max="7175" width="12.85546875" style="15" bestFit="1" customWidth="1"/>
    <col min="7176" max="7176" width="14" style="15" bestFit="1" customWidth="1"/>
    <col min="7177" max="7181" width="12.85546875" style="15" bestFit="1" customWidth="1"/>
    <col min="7182" max="7182" width="14.42578125" style="15" bestFit="1" customWidth="1"/>
    <col min="7183" max="7424" width="9.140625" style="15"/>
    <col min="7425" max="7425" width="24.7109375" style="15" customWidth="1"/>
    <col min="7426" max="7427" width="12.85546875" style="15" customWidth="1"/>
    <col min="7428" max="7431" width="12.85546875" style="15" bestFit="1" customWidth="1"/>
    <col min="7432" max="7432" width="14" style="15" bestFit="1" customWidth="1"/>
    <col min="7433" max="7437" width="12.85546875" style="15" bestFit="1" customWidth="1"/>
    <col min="7438" max="7438" width="14.42578125" style="15" bestFit="1" customWidth="1"/>
    <col min="7439" max="7680" width="9.140625" style="15"/>
    <col min="7681" max="7681" width="24.7109375" style="15" customWidth="1"/>
    <col min="7682" max="7683" width="12.85546875" style="15" customWidth="1"/>
    <col min="7684" max="7687" width="12.85546875" style="15" bestFit="1" customWidth="1"/>
    <col min="7688" max="7688" width="14" style="15" bestFit="1" customWidth="1"/>
    <col min="7689" max="7693" width="12.85546875" style="15" bestFit="1" customWidth="1"/>
    <col min="7694" max="7694" width="14.42578125" style="15" bestFit="1" customWidth="1"/>
    <col min="7695" max="7936" width="9.140625" style="15"/>
    <col min="7937" max="7937" width="24.7109375" style="15" customWidth="1"/>
    <col min="7938" max="7939" width="12.85546875" style="15" customWidth="1"/>
    <col min="7940" max="7943" width="12.85546875" style="15" bestFit="1" customWidth="1"/>
    <col min="7944" max="7944" width="14" style="15" bestFit="1" customWidth="1"/>
    <col min="7945" max="7949" width="12.85546875" style="15" bestFit="1" customWidth="1"/>
    <col min="7950" max="7950" width="14.42578125" style="15" bestFit="1" customWidth="1"/>
    <col min="7951" max="8192" width="9.140625" style="15"/>
    <col min="8193" max="8193" width="24.7109375" style="15" customWidth="1"/>
    <col min="8194" max="8195" width="12.85546875" style="15" customWidth="1"/>
    <col min="8196" max="8199" width="12.85546875" style="15" bestFit="1" customWidth="1"/>
    <col min="8200" max="8200" width="14" style="15" bestFit="1" customWidth="1"/>
    <col min="8201" max="8205" width="12.85546875" style="15" bestFit="1" customWidth="1"/>
    <col min="8206" max="8206" width="14.42578125" style="15" bestFit="1" customWidth="1"/>
    <col min="8207" max="8448" width="9.140625" style="15"/>
    <col min="8449" max="8449" width="24.7109375" style="15" customWidth="1"/>
    <col min="8450" max="8451" width="12.85546875" style="15" customWidth="1"/>
    <col min="8452" max="8455" width="12.85546875" style="15" bestFit="1" customWidth="1"/>
    <col min="8456" max="8456" width="14" style="15" bestFit="1" customWidth="1"/>
    <col min="8457" max="8461" width="12.85546875" style="15" bestFit="1" customWidth="1"/>
    <col min="8462" max="8462" width="14.42578125" style="15" bestFit="1" customWidth="1"/>
    <col min="8463" max="8704" width="9.140625" style="15"/>
    <col min="8705" max="8705" width="24.7109375" style="15" customWidth="1"/>
    <col min="8706" max="8707" width="12.85546875" style="15" customWidth="1"/>
    <col min="8708" max="8711" width="12.85546875" style="15" bestFit="1" customWidth="1"/>
    <col min="8712" max="8712" width="14" style="15" bestFit="1" customWidth="1"/>
    <col min="8713" max="8717" width="12.85546875" style="15" bestFit="1" customWidth="1"/>
    <col min="8718" max="8718" width="14.42578125" style="15" bestFit="1" customWidth="1"/>
    <col min="8719" max="8960" width="9.140625" style="15"/>
    <col min="8961" max="8961" width="24.7109375" style="15" customWidth="1"/>
    <col min="8962" max="8963" width="12.85546875" style="15" customWidth="1"/>
    <col min="8964" max="8967" width="12.85546875" style="15" bestFit="1" customWidth="1"/>
    <col min="8968" max="8968" width="14" style="15" bestFit="1" customWidth="1"/>
    <col min="8969" max="8973" width="12.85546875" style="15" bestFit="1" customWidth="1"/>
    <col min="8974" max="8974" width="14.42578125" style="15" bestFit="1" customWidth="1"/>
    <col min="8975" max="9216" width="9.140625" style="15"/>
    <col min="9217" max="9217" width="24.7109375" style="15" customWidth="1"/>
    <col min="9218" max="9219" width="12.85546875" style="15" customWidth="1"/>
    <col min="9220" max="9223" width="12.85546875" style="15" bestFit="1" customWidth="1"/>
    <col min="9224" max="9224" width="14" style="15" bestFit="1" customWidth="1"/>
    <col min="9225" max="9229" width="12.85546875" style="15" bestFit="1" customWidth="1"/>
    <col min="9230" max="9230" width="14.42578125" style="15" bestFit="1" customWidth="1"/>
    <col min="9231" max="9472" width="9.140625" style="15"/>
    <col min="9473" max="9473" width="24.7109375" style="15" customWidth="1"/>
    <col min="9474" max="9475" width="12.85546875" style="15" customWidth="1"/>
    <col min="9476" max="9479" width="12.85546875" style="15" bestFit="1" customWidth="1"/>
    <col min="9480" max="9480" width="14" style="15" bestFit="1" customWidth="1"/>
    <col min="9481" max="9485" width="12.85546875" style="15" bestFit="1" customWidth="1"/>
    <col min="9486" max="9486" width="14.42578125" style="15" bestFit="1" customWidth="1"/>
    <col min="9487" max="9728" width="9.140625" style="15"/>
    <col min="9729" max="9729" width="24.7109375" style="15" customWidth="1"/>
    <col min="9730" max="9731" width="12.85546875" style="15" customWidth="1"/>
    <col min="9732" max="9735" width="12.85546875" style="15" bestFit="1" customWidth="1"/>
    <col min="9736" max="9736" width="14" style="15" bestFit="1" customWidth="1"/>
    <col min="9737" max="9741" width="12.85546875" style="15" bestFit="1" customWidth="1"/>
    <col min="9742" max="9742" width="14.42578125" style="15" bestFit="1" customWidth="1"/>
    <col min="9743" max="9984" width="9.140625" style="15"/>
    <col min="9985" max="9985" width="24.7109375" style="15" customWidth="1"/>
    <col min="9986" max="9987" width="12.85546875" style="15" customWidth="1"/>
    <col min="9988" max="9991" width="12.85546875" style="15" bestFit="1" customWidth="1"/>
    <col min="9992" max="9992" width="14" style="15" bestFit="1" customWidth="1"/>
    <col min="9993" max="9997" width="12.85546875" style="15" bestFit="1" customWidth="1"/>
    <col min="9998" max="9998" width="14.42578125" style="15" bestFit="1" customWidth="1"/>
    <col min="9999" max="10240" width="9.140625" style="15"/>
    <col min="10241" max="10241" width="24.7109375" style="15" customWidth="1"/>
    <col min="10242" max="10243" width="12.85546875" style="15" customWidth="1"/>
    <col min="10244" max="10247" width="12.85546875" style="15" bestFit="1" customWidth="1"/>
    <col min="10248" max="10248" width="14" style="15" bestFit="1" customWidth="1"/>
    <col min="10249" max="10253" width="12.85546875" style="15" bestFit="1" customWidth="1"/>
    <col min="10254" max="10254" width="14.42578125" style="15" bestFit="1" customWidth="1"/>
    <col min="10255" max="10496" width="9.140625" style="15"/>
    <col min="10497" max="10497" width="24.7109375" style="15" customWidth="1"/>
    <col min="10498" max="10499" width="12.85546875" style="15" customWidth="1"/>
    <col min="10500" max="10503" width="12.85546875" style="15" bestFit="1" customWidth="1"/>
    <col min="10504" max="10504" width="14" style="15" bestFit="1" customWidth="1"/>
    <col min="10505" max="10509" width="12.85546875" style="15" bestFit="1" customWidth="1"/>
    <col min="10510" max="10510" width="14.42578125" style="15" bestFit="1" customWidth="1"/>
    <col min="10511" max="10752" width="9.140625" style="15"/>
    <col min="10753" max="10753" width="24.7109375" style="15" customWidth="1"/>
    <col min="10754" max="10755" width="12.85546875" style="15" customWidth="1"/>
    <col min="10756" max="10759" width="12.85546875" style="15" bestFit="1" customWidth="1"/>
    <col min="10760" max="10760" width="14" style="15" bestFit="1" customWidth="1"/>
    <col min="10761" max="10765" width="12.85546875" style="15" bestFit="1" customWidth="1"/>
    <col min="10766" max="10766" width="14.42578125" style="15" bestFit="1" customWidth="1"/>
    <col min="10767" max="11008" width="9.140625" style="15"/>
    <col min="11009" max="11009" width="24.7109375" style="15" customWidth="1"/>
    <col min="11010" max="11011" width="12.85546875" style="15" customWidth="1"/>
    <col min="11012" max="11015" width="12.85546875" style="15" bestFit="1" customWidth="1"/>
    <col min="11016" max="11016" width="14" style="15" bestFit="1" customWidth="1"/>
    <col min="11017" max="11021" width="12.85546875" style="15" bestFit="1" customWidth="1"/>
    <col min="11022" max="11022" width="14.42578125" style="15" bestFit="1" customWidth="1"/>
    <col min="11023" max="11264" width="9.140625" style="15"/>
    <col min="11265" max="11265" width="24.7109375" style="15" customWidth="1"/>
    <col min="11266" max="11267" width="12.85546875" style="15" customWidth="1"/>
    <col min="11268" max="11271" width="12.85546875" style="15" bestFit="1" customWidth="1"/>
    <col min="11272" max="11272" width="14" style="15" bestFit="1" customWidth="1"/>
    <col min="11273" max="11277" width="12.85546875" style="15" bestFit="1" customWidth="1"/>
    <col min="11278" max="11278" width="14.42578125" style="15" bestFit="1" customWidth="1"/>
    <col min="11279" max="11520" width="9.140625" style="15"/>
    <col min="11521" max="11521" width="24.7109375" style="15" customWidth="1"/>
    <col min="11522" max="11523" width="12.85546875" style="15" customWidth="1"/>
    <col min="11524" max="11527" width="12.85546875" style="15" bestFit="1" customWidth="1"/>
    <col min="11528" max="11528" width="14" style="15" bestFit="1" customWidth="1"/>
    <col min="11529" max="11533" width="12.85546875" style="15" bestFit="1" customWidth="1"/>
    <col min="11534" max="11534" width="14.42578125" style="15" bestFit="1" customWidth="1"/>
    <col min="11535" max="11776" width="9.140625" style="15"/>
    <col min="11777" max="11777" width="24.7109375" style="15" customWidth="1"/>
    <col min="11778" max="11779" width="12.85546875" style="15" customWidth="1"/>
    <col min="11780" max="11783" width="12.85546875" style="15" bestFit="1" customWidth="1"/>
    <col min="11784" max="11784" width="14" style="15" bestFit="1" customWidth="1"/>
    <col min="11785" max="11789" width="12.85546875" style="15" bestFit="1" customWidth="1"/>
    <col min="11790" max="11790" width="14.42578125" style="15" bestFit="1" customWidth="1"/>
    <col min="11791" max="12032" width="9.140625" style="15"/>
    <col min="12033" max="12033" width="24.7109375" style="15" customWidth="1"/>
    <col min="12034" max="12035" width="12.85546875" style="15" customWidth="1"/>
    <col min="12036" max="12039" width="12.85546875" style="15" bestFit="1" customWidth="1"/>
    <col min="12040" max="12040" width="14" style="15" bestFit="1" customWidth="1"/>
    <col min="12041" max="12045" width="12.85546875" style="15" bestFit="1" customWidth="1"/>
    <col min="12046" max="12046" width="14.42578125" style="15" bestFit="1" customWidth="1"/>
    <col min="12047" max="12288" width="9.140625" style="15"/>
    <col min="12289" max="12289" width="24.7109375" style="15" customWidth="1"/>
    <col min="12290" max="12291" width="12.85546875" style="15" customWidth="1"/>
    <col min="12292" max="12295" width="12.85546875" style="15" bestFit="1" customWidth="1"/>
    <col min="12296" max="12296" width="14" style="15" bestFit="1" customWidth="1"/>
    <col min="12297" max="12301" width="12.85546875" style="15" bestFit="1" customWidth="1"/>
    <col min="12302" max="12302" width="14.42578125" style="15" bestFit="1" customWidth="1"/>
    <col min="12303" max="12544" width="9.140625" style="15"/>
    <col min="12545" max="12545" width="24.7109375" style="15" customWidth="1"/>
    <col min="12546" max="12547" width="12.85546875" style="15" customWidth="1"/>
    <col min="12548" max="12551" width="12.85546875" style="15" bestFit="1" customWidth="1"/>
    <col min="12552" max="12552" width="14" style="15" bestFit="1" customWidth="1"/>
    <col min="12553" max="12557" width="12.85546875" style="15" bestFit="1" customWidth="1"/>
    <col min="12558" max="12558" width="14.42578125" style="15" bestFit="1" customWidth="1"/>
    <col min="12559" max="12800" width="9.140625" style="15"/>
    <col min="12801" max="12801" width="24.7109375" style="15" customWidth="1"/>
    <col min="12802" max="12803" width="12.85546875" style="15" customWidth="1"/>
    <col min="12804" max="12807" width="12.85546875" style="15" bestFit="1" customWidth="1"/>
    <col min="12808" max="12808" width="14" style="15" bestFit="1" customWidth="1"/>
    <col min="12809" max="12813" width="12.85546875" style="15" bestFit="1" customWidth="1"/>
    <col min="12814" max="12814" width="14.42578125" style="15" bestFit="1" customWidth="1"/>
    <col min="12815" max="13056" width="9.140625" style="15"/>
    <col min="13057" max="13057" width="24.7109375" style="15" customWidth="1"/>
    <col min="13058" max="13059" width="12.85546875" style="15" customWidth="1"/>
    <col min="13060" max="13063" width="12.85546875" style="15" bestFit="1" customWidth="1"/>
    <col min="13064" max="13064" width="14" style="15" bestFit="1" customWidth="1"/>
    <col min="13065" max="13069" width="12.85546875" style="15" bestFit="1" customWidth="1"/>
    <col min="13070" max="13070" width="14.42578125" style="15" bestFit="1" customWidth="1"/>
    <col min="13071" max="13312" width="9.140625" style="15"/>
    <col min="13313" max="13313" width="24.7109375" style="15" customWidth="1"/>
    <col min="13314" max="13315" width="12.85546875" style="15" customWidth="1"/>
    <col min="13316" max="13319" width="12.85546875" style="15" bestFit="1" customWidth="1"/>
    <col min="13320" max="13320" width="14" style="15" bestFit="1" customWidth="1"/>
    <col min="13321" max="13325" width="12.85546875" style="15" bestFit="1" customWidth="1"/>
    <col min="13326" max="13326" width="14.42578125" style="15" bestFit="1" customWidth="1"/>
    <col min="13327" max="13568" width="9.140625" style="15"/>
    <col min="13569" max="13569" width="24.7109375" style="15" customWidth="1"/>
    <col min="13570" max="13571" width="12.85546875" style="15" customWidth="1"/>
    <col min="13572" max="13575" width="12.85546875" style="15" bestFit="1" customWidth="1"/>
    <col min="13576" max="13576" width="14" style="15" bestFit="1" customWidth="1"/>
    <col min="13577" max="13581" width="12.85546875" style="15" bestFit="1" customWidth="1"/>
    <col min="13582" max="13582" width="14.42578125" style="15" bestFit="1" customWidth="1"/>
    <col min="13583" max="13824" width="9.140625" style="15"/>
    <col min="13825" max="13825" width="24.7109375" style="15" customWidth="1"/>
    <col min="13826" max="13827" width="12.85546875" style="15" customWidth="1"/>
    <col min="13828" max="13831" width="12.85546875" style="15" bestFit="1" customWidth="1"/>
    <col min="13832" max="13832" width="14" style="15" bestFit="1" customWidth="1"/>
    <col min="13833" max="13837" width="12.85546875" style="15" bestFit="1" customWidth="1"/>
    <col min="13838" max="13838" width="14.42578125" style="15" bestFit="1" customWidth="1"/>
    <col min="13839" max="14080" width="9.140625" style="15"/>
    <col min="14081" max="14081" width="24.7109375" style="15" customWidth="1"/>
    <col min="14082" max="14083" width="12.85546875" style="15" customWidth="1"/>
    <col min="14084" max="14087" width="12.85546875" style="15" bestFit="1" customWidth="1"/>
    <col min="14088" max="14088" width="14" style="15" bestFit="1" customWidth="1"/>
    <col min="14089" max="14093" width="12.85546875" style="15" bestFit="1" customWidth="1"/>
    <col min="14094" max="14094" width="14.42578125" style="15" bestFit="1" customWidth="1"/>
    <col min="14095" max="14336" width="9.140625" style="15"/>
    <col min="14337" max="14337" width="24.7109375" style="15" customWidth="1"/>
    <col min="14338" max="14339" width="12.85546875" style="15" customWidth="1"/>
    <col min="14340" max="14343" width="12.85546875" style="15" bestFit="1" customWidth="1"/>
    <col min="14344" max="14344" width="14" style="15" bestFit="1" customWidth="1"/>
    <col min="14345" max="14349" width="12.85546875" style="15" bestFit="1" customWidth="1"/>
    <col min="14350" max="14350" width="14.42578125" style="15" bestFit="1" customWidth="1"/>
    <col min="14351" max="14592" width="9.140625" style="15"/>
    <col min="14593" max="14593" width="24.7109375" style="15" customWidth="1"/>
    <col min="14594" max="14595" width="12.85546875" style="15" customWidth="1"/>
    <col min="14596" max="14599" width="12.85546875" style="15" bestFit="1" customWidth="1"/>
    <col min="14600" max="14600" width="14" style="15" bestFit="1" customWidth="1"/>
    <col min="14601" max="14605" width="12.85546875" style="15" bestFit="1" customWidth="1"/>
    <col min="14606" max="14606" width="14.42578125" style="15" bestFit="1" customWidth="1"/>
    <col min="14607" max="14848" width="9.140625" style="15"/>
    <col min="14849" max="14849" width="24.7109375" style="15" customWidth="1"/>
    <col min="14850" max="14851" width="12.85546875" style="15" customWidth="1"/>
    <col min="14852" max="14855" width="12.85546875" style="15" bestFit="1" customWidth="1"/>
    <col min="14856" max="14856" width="14" style="15" bestFit="1" customWidth="1"/>
    <col min="14857" max="14861" width="12.85546875" style="15" bestFit="1" customWidth="1"/>
    <col min="14862" max="14862" width="14.42578125" style="15" bestFit="1" customWidth="1"/>
    <col min="14863" max="15104" width="9.140625" style="15"/>
    <col min="15105" max="15105" width="24.7109375" style="15" customWidth="1"/>
    <col min="15106" max="15107" width="12.85546875" style="15" customWidth="1"/>
    <col min="15108" max="15111" width="12.85546875" style="15" bestFit="1" customWidth="1"/>
    <col min="15112" max="15112" width="14" style="15" bestFit="1" customWidth="1"/>
    <col min="15113" max="15117" width="12.85546875" style="15" bestFit="1" customWidth="1"/>
    <col min="15118" max="15118" width="14.42578125" style="15" bestFit="1" customWidth="1"/>
    <col min="15119" max="15360" width="9.140625" style="15"/>
    <col min="15361" max="15361" width="24.7109375" style="15" customWidth="1"/>
    <col min="15362" max="15363" width="12.85546875" style="15" customWidth="1"/>
    <col min="15364" max="15367" width="12.85546875" style="15" bestFit="1" customWidth="1"/>
    <col min="15368" max="15368" width="14" style="15" bestFit="1" customWidth="1"/>
    <col min="15369" max="15373" width="12.85546875" style="15" bestFit="1" customWidth="1"/>
    <col min="15374" max="15374" width="14.42578125" style="15" bestFit="1" customWidth="1"/>
    <col min="15375" max="15616" width="9.140625" style="15"/>
    <col min="15617" max="15617" width="24.7109375" style="15" customWidth="1"/>
    <col min="15618" max="15619" width="12.85546875" style="15" customWidth="1"/>
    <col min="15620" max="15623" width="12.85546875" style="15" bestFit="1" customWidth="1"/>
    <col min="15624" max="15624" width="14" style="15" bestFit="1" customWidth="1"/>
    <col min="15625" max="15629" width="12.85546875" style="15" bestFit="1" customWidth="1"/>
    <col min="15630" max="15630" width="14.42578125" style="15" bestFit="1" customWidth="1"/>
    <col min="15631" max="15872" width="9.140625" style="15"/>
    <col min="15873" max="15873" width="24.7109375" style="15" customWidth="1"/>
    <col min="15874" max="15875" width="12.85546875" style="15" customWidth="1"/>
    <col min="15876" max="15879" width="12.85546875" style="15" bestFit="1" customWidth="1"/>
    <col min="15880" max="15880" width="14" style="15" bestFit="1" customWidth="1"/>
    <col min="15881" max="15885" width="12.85546875" style="15" bestFit="1" customWidth="1"/>
    <col min="15886" max="15886" width="14.42578125" style="15" bestFit="1" customWidth="1"/>
    <col min="15887" max="16128" width="9.140625" style="15"/>
    <col min="16129" max="16129" width="24.7109375" style="15" customWidth="1"/>
    <col min="16130" max="16131" width="12.85546875" style="15" customWidth="1"/>
    <col min="16132" max="16135" width="12.85546875" style="15" bestFit="1" customWidth="1"/>
    <col min="16136" max="16136" width="14" style="15" bestFit="1" customWidth="1"/>
    <col min="16137" max="16141" width="12.85546875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263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4">
        <v>4460.92</v>
      </c>
      <c r="C6" s="115">
        <v>4798.91</v>
      </c>
      <c r="D6" s="17">
        <v>5731.42</v>
      </c>
      <c r="E6" s="17">
        <v>6839.8</v>
      </c>
      <c r="F6" s="6">
        <v>8050.68</v>
      </c>
      <c r="G6" s="17">
        <v>7024.33</v>
      </c>
      <c r="H6" s="164">
        <v>5345.21</v>
      </c>
      <c r="I6" s="17">
        <v>4804.79</v>
      </c>
      <c r="J6" s="17">
        <v>5252.38</v>
      </c>
      <c r="K6" s="207">
        <v>6530.69</v>
      </c>
      <c r="L6" s="228">
        <v>7866.42</v>
      </c>
      <c r="M6" s="80">
        <v>5941.16</v>
      </c>
      <c r="N6" s="17">
        <f t="shared" ref="N6:N22" si="0">SUM(B6:M6)</f>
        <v>72646.710000000006</v>
      </c>
    </row>
    <row r="7" spans="1:14" x14ac:dyDescent="0.2">
      <c r="A7" s="15" t="s">
        <v>11</v>
      </c>
      <c r="B7" s="94">
        <v>2042.81</v>
      </c>
      <c r="C7" s="115">
        <v>2197.59</v>
      </c>
      <c r="D7" s="17">
        <v>2624.62</v>
      </c>
      <c r="E7" s="17">
        <v>3132.19</v>
      </c>
      <c r="F7" s="6">
        <v>3686.69</v>
      </c>
      <c r="G7" s="17">
        <v>3216.68</v>
      </c>
      <c r="H7" s="164">
        <v>2447.7600000000002</v>
      </c>
      <c r="I7" s="17">
        <v>2200.2800000000002</v>
      </c>
      <c r="J7" s="17">
        <v>2405.25</v>
      </c>
      <c r="K7" s="207">
        <v>2990.63</v>
      </c>
      <c r="L7" s="228">
        <v>3602.31</v>
      </c>
      <c r="M7" s="80">
        <v>2720.67</v>
      </c>
      <c r="N7" s="17">
        <f t="shared" si="0"/>
        <v>33267.479999999996</v>
      </c>
    </row>
    <row r="8" spans="1:14" x14ac:dyDescent="0.2">
      <c r="A8" s="15" t="s">
        <v>12</v>
      </c>
      <c r="B8" s="94">
        <v>176529.74000000002</v>
      </c>
      <c r="C8" s="115">
        <v>189904.52000000002</v>
      </c>
      <c r="D8" s="17">
        <v>226806.53</v>
      </c>
      <c r="E8" s="17">
        <v>270667.86</v>
      </c>
      <c r="F8" s="6">
        <v>318585.33</v>
      </c>
      <c r="G8" s="17">
        <v>277969.87</v>
      </c>
      <c r="H8" s="164">
        <v>211523.27</v>
      </c>
      <c r="I8" s="17">
        <v>190137.55</v>
      </c>
      <c r="J8" s="17">
        <v>207849.56</v>
      </c>
      <c r="K8" s="207">
        <v>258435.55</v>
      </c>
      <c r="L8" s="228">
        <v>311293.53999999998</v>
      </c>
      <c r="M8" s="80">
        <v>235106.35</v>
      </c>
      <c r="N8" s="17">
        <f t="shared" si="0"/>
        <v>2874809.6700000004</v>
      </c>
    </row>
    <row r="9" spans="1:14" x14ac:dyDescent="0.2">
      <c r="A9" s="15" t="s">
        <v>13</v>
      </c>
      <c r="B9" s="94">
        <v>3886.55</v>
      </c>
      <c r="C9" s="115">
        <v>4181.0200000000004</v>
      </c>
      <c r="D9" s="17">
        <v>4993.47</v>
      </c>
      <c r="E9" s="17">
        <v>5959.13</v>
      </c>
      <c r="F9" s="6">
        <v>7014.11</v>
      </c>
      <c r="G9" s="17">
        <v>6119.9</v>
      </c>
      <c r="H9" s="164">
        <v>4656.9799999999996</v>
      </c>
      <c r="I9" s="17">
        <v>4186.1499999999996</v>
      </c>
      <c r="J9" s="17">
        <v>4576.1000000000004</v>
      </c>
      <c r="K9" s="207">
        <v>5689.82</v>
      </c>
      <c r="L9" s="228">
        <v>6853.57</v>
      </c>
      <c r="M9" s="80">
        <v>5176.2</v>
      </c>
      <c r="N9" s="17">
        <f t="shared" si="0"/>
        <v>63293</v>
      </c>
    </row>
    <row r="10" spans="1:14" x14ac:dyDescent="0.2">
      <c r="A10" s="15" t="s">
        <v>14</v>
      </c>
      <c r="B10" s="94">
        <v>4287.84</v>
      </c>
      <c r="C10" s="115">
        <v>4612.71</v>
      </c>
      <c r="D10" s="17">
        <v>5509.04</v>
      </c>
      <c r="E10" s="17">
        <v>6574.42</v>
      </c>
      <c r="F10" s="6">
        <v>7738.32</v>
      </c>
      <c r="G10" s="17">
        <v>6751.78</v>
      </c>
      <c r="H10" s="164">
        <v>5137.82</v>
      </c>
      <c r="I10" s="17">
        <v>4618.37</v>
      </c>
      <c r="J10" s="17">
        <v>5048.59</v>
      </c>
      <c r="K10" s="207">
        <v>6277.3</v>
      </c>
      <c r="L10" s="228">
        <v>7561.2</v>
      </c>
      <c r="M10" s="80">
        <v>5710.64</v>
      </c>
      <c r="N10" s="17">
        <f t="shared" si="0"/>
        <v>69828.03</v>
      </c>
    </row>
    <row r="11" spans="1:14" x14ac:dyDescent="0.2">
      <c r="A11" s="15" t="s">
        <v>15</v>
      </c>
      <c r="B11" s="94">
        <v>78.05</v>
      </c>
      <c r="C11" s="115">
        <v>83.97</v>
      </c>
      <c r="D11" s="17">
        <v>100.28</v>
      </c>
      <c r="E11" s="17">
        <v>119.68</v>
      </c>
      <c r="F11" s="6">
        <v>140.86000000000001</v>
      </c>
      <c r="G11" s="17">
        <v>122.9</v>
      </c>
      <c r="H11" s="164">
        <v>93.53</v>
      </c>
      <c r="I11" s="17">
        <v>84.07</v>
      </c>
      <c r="J11" s="17">
        <v>91.9</v>
      </c>
      <c r="K11" s="207">
        <v>114.27</v>
      </c>
      <c r="L11" s="228">
        <v>137.63999999999999</v>
      </c>
      <c r="M11" s="80">
        <v>103.95</v>
      </c>
      <c r="N11" s="17">
        <f t="shared" si="0"/>
        <v>1271.1000000000001</v>
      </c>
    </row>
    <row r="12" spans="1:14" x14ac:dyDescent="0.2">
      <c r="A12" s="15" t="s">
        <v>16</v>
      </c>
      <c r="B12" s="94">
        <v>155.46</v>
      </c>
      <c r="C12" s="115">
        <v>167.24</v>
      </c>
      <c r="D12" s="17">
        <v>199.74</v>
      </c>
      <c r="E12" s="17">
        <v>238.37</v>
      </c>
      <c r="F12" s="6">
        <v>280.56</v>
      </c>
      <c r="G12" s="17">
        <v>244.8</v>
      </c>
      <c r="H12" s="164">
        <v>186.28</v>
      </c>
      <c r="I12" s="17">
        <v>167.45</v>
      </c>
      <c r="J12" s="17">
        <v>183.04</v>
      </c>
      <c r="K12" s="207">
        <v>227.59</v>
      </c>
      <c r="L12" s="228">
        <v>274.14</v>
      </c>
      <c r="M12" s="80">
        <v>207.05</v>
      </c>
      <c r="N12" s="17">
        <f t="shared" si="0"/>
        <v>2531.7200000000003</v>
      </c>
    </row>
    <row r="13" spans="1:14" x14ac:dyDescent="0.2">
      <c r="A13" s="15" t="s">
        <v>17</v>
      </c>
      <c r="B13" s="94">
        <v>1366.17</v>
      </c>
      <c r="C13" s="115">
        <v>1469.67</v>
      </c>
      <c r="D13" s="17">
        <v>1755.26</v>
      </c>
      <c r="E13" s="17">
        <v>2094.6999999999998</v>
      </c>
      <c r="F13" s="6">
        <v>2465.54</v>
      </c>
      <c r="G13" s="17">
        <v>2151.21</v>
      </c>
      <c r="H13" s="164">
        <v>1636.98</v>
      </c>
      <c r="I13" s="17">
        <v>1471.48</v>
      </c>
      <c r="J13" s="17">
        <v>1608.55</v>
      </c>
      <c r="K13" s="207">
        <v>2000.04</v>
      </c>
      <c r="L13" s="228">
        <v>2409.11</v>
      </c>
      <c r="M13" s="80">
        <v>1819.49</v>
      </c>
      <c r="N13" s="17">
        <f t="shared" si="0"/>
        <v>22248.2</v>
      </c>
    </row>
    <row r="14" spans="1:14" x14ac:dyDescent="0.2">
      <c r="A14" s="15" t="s">
        <v>18</v>
      </c>
      <c r="B14" s="94">
        <v>498.89</v>
      </c>
      <c r="C14" s="115">
        <v>536.69000000000005</v>
      </c>
      <c r="D14" s="17">
        <v>640.98</v>
      </c>
      <c r="E14" s="17">
        <v>764.94</v>
      </c>
      <c r="F14" s="6">
        <v>900.36</v>
      </c>
      <c r="G14" s="17">
        <v>785.58</v>
      </c>
      <c r="H14" s="164">
        <v>597.79</v>
      </c>
      <c r="I14" s="17">
        <v>537.35</v>
      </c>
      <c r="J14" s="17">
        <v>587.41</v>
      </c>
      <c r="K14" s="207">
        <v>730.37</v>
      </c>
      <c r="L14" s="228">
        <v>879.75</v>
      </c>
      <c r="M14" s="80">
        <v>664.44</v>
      </c>
      <c r="N14" s="17">
        <f t="shared" si="0"/>
        <v>8124.5500000000011</v>
      </c>
    </row>
    <row r="15" spans="1:14" x14ac:dyDescent="0.2">
      <c r="A15" s="15" t="s">
        <v>19</v>
      </c>
      <c r="B15" s="94">
        <v>416.01</v>
      </c>
      <c r="C15" s="115">
        <v>447.53</v>
      </c>
      <c r="D15" s="17">
        <v>534.5</v>
      </c>
      <c r="E15" s="17">
        <v>637.86</v>
      </c>
      <c r="F15" s="6">
        <v>750.79</v>
      </c>
      <c r="G15" s="17">
        <v>655.07000000000005</v>
      </c>
      <c r="H15" s="164">
        <v>498.48</v>
      </c>
      <c r="I15" s="17">
        <v>448.08</v>
      </c>
      <c r="J15" s="17">
        <v>489.82</v>
      </c>
      <c r="K15" s="207">
        <v>609.03</v>
      </c>
      <c r="L15" s="228">
        <v>733.6</v>
      </c>
      <c r="M15" s="80">
        <v>554.05999999999995</v>
      </c>
      <c r="N15" s="17">
        <f t="shared" si="0"/>
        <v>6774.83</v>
      </c>
    </row>
    <row r="16" spans="1:14" x14ac:dyDescent="0.2">
      <c r="A16" s="15" t="s">
        <v>20</v>
      </c>
      <c r="B16" s="94">
        <v>4398.08</v>
      </c>
      <c r="C16" s="115">
        <v>4731.3</v>
      </c>
      <c r="D16" s="17">
        <v>5650.68</v>
      </c>
      <c r="E16" s="17">
        <v>6743.45</v>
      </c>
      <c r="F16" s="6">
        <v>7937.27</v>
      </c>
      <c r="G16" s="17">
        <v>6925.37</v>
      </c>
      <c r="H16" s="164">
        <v>5269.91</v>
      </c>
      <c r="I16" s="17">
        <v>4737.1099999999997</v>
      </c>
      <c r="J16" s="17">
        <v>5178.38</v>
      </c>
      <c r="K16" s="207">
        <v>6438.69</v>
      </c>
      <c r="L16" s="228">
        <v>7755.6</v>
      </c>
      <c r="M16" s="80">
        <v>5857.46</v>
      </c>
      <c r="N16" s="17">
        <f t="shared" si="0"/>
        <v>71623.3</v>
      </c>
    </row>
    <row r="17" spans="1:14" x14ac:dyDescent="0.2">
      <c r="A17" s="15" t="s">
        <v>21</v>
      </c>
      <c r="B17" s="94">
        <v>376.1</v>
      </c>
      <c r="C17" s="115">
        <v>404.6</v>
      </c>
      <c r="D17" s="17">
        <v>483.22</v>
      </c>
      <c r="E17" s="17">
        <v>576.66999999999996</v>
      </c>
      <c r="F17" s="6">
        <v>678.76</v>
      </c>
      <c r="G17" s="17">
        <v>592.22</v>
      </c>
      <c r="H17" s="164">
        <v>450.66</v>
      </c>
      <c r="I17" s="17">
        <v>405.09</v>
      </c>
      <c r="J17" s="17">
        <v>442.83</v>
      </c>
      <c r="K17" s="207">
        <v>550.61</v>
      </c>
      <c r="L17" s="228">
        <v>663.22</v>
      </c>
      <c r="M17" s="80">
        <v>500.9</v>
      </c>
      <c r="N17" s="17">
        <f t="shared" si="0"/>
        <v>6124.88</v>
      </c>
    </row>
    <row r="18" spans="1:14" x14ac:dyDescent="0.2">
      <c r="A18" s="15" t="s">
        <v>22</v>
      </c>
      <c r="B18" s="94">
        <v>3732.86</v>
      </c>
      <c r="C18" s="115">
        <v>4015.68</v>
      </c>
      <c r="D18" s="17">
        <v>4796</v>
      </c>
      <c r="E18" s="17">
        <v>5723.48</v>
      </c>
      <c r="F18" s="6">
        <v>6736.74</v>
      </c>
      <c r="G18" s="17">
        <v>5877.89</v>
      </c>
      <c r="H18" s="164">
        <v>4472.83</v>
      </c>
      <c r="I18" s="17">
        <v>4020.61</v>
      </c>
      <c r="J18" s="17">
        <v>4395.1400000000003</v>
      </c>
      <c r="K18" s="207">
        <v>5464.82</v>
      </c>
      <c r="L18" s="228">
        <v>6582.55</v>
      </c>
      <c r="M18" s="80">
        <v>4971.51</v>
      </c>
      <c r="N18" s="17">
        <f t="shared" si="0"/>
        <v>60790.110000000008</v>
      </c>
    </row>
    <row r="19" spans="1:14" x14ac:dyDescent="0.2">
      <c r="A19" s="15" t="s">
        <v>23</v>
      </c>
      <c r="B19" s="94">
        <v>542.59</v>
      </c>
      <c r="C19" s="115">
        <v>583.70000000000005</v>
      </c>
      <c r="D19" s="17">
        <v>697.12</v>
      </c>
      <c r="E19" s="17">
        <v>831.93</v>
      </c>
      <c r="F19" s="6">
        <v>979.22</v>
      </c>
      <c r="G19" s="17">
        <v>854.38</v>
      </c>
      <c r="H19" s="164">
        <v>650.15</v>
      </c>
      <c r="I19" s="17">
        <v>584.41</v>
      </c>
      <c r="J19" s="17">
        <v>638.85</v>
      </c>
      <c r="K19" s="207">
        <v>794.34</v>
      </c>
      <c r="L19" s="228">
        <v>956.8</v>
      </c>
      <c r="M19" s="80">
        <v>722.63</v>
      </c>
      <c r="N19" s="17">
        <f t="shared" si="0"/>
        <v>8836.119999999999</v>
      </c>
    </row>
    <row r="20" spans="1:14" x14ac:dyDescent="0.2">
      <c r="A20" s="15" t="s">
        <v>24</v>
      </c>
      <c r="B20" s="94">
        <v>328.63</v>
      </c>
      <c r="C20" s="115">
        <v>353.53</v>
      </c>
      <c r="D20" s="17">
        <v>422.22</v>
      </c>
      <c r="E20" s="17">
        <v>503.87</v>
      </c>
      <c r="F20" s="6">
        <v>593.08000000000004</v>
      </c>
      <c r="G20" s="17">
        <v>517.47</v>
      </c>
      <c r="H20" s="164">
        <v>393.77</v>
      </c>
      <c r="I20" s="17">
        <v>353.96</v>
      </c>
      <c r="J20" s="17">
        <v>386.93</v>
      </c>
      <c r="K20" s="207">
        <v>481.1</v>
      </c>
      <c r="L20" s="228">
        <v>579.5</v>
      </c>
      <c r="M20" s="80">
        <v>437.67</v>
      </c>
      <c r="N20" s="17">
        <f t="shared" si="0"/>
        <v>5351.7300000000005</v>
      </c>
    </row>
    <row r="21" spans="1:14" x14ac:dyDescent="0.2">
      <c r="A21" s="15" t="s">
        <v>25</v>
      </c>
      <c r="B21" s="94">
        <v>36364.839999999997</v>
      </c>
      <c r="C21" s="115">
        <v>39120.03</v>
      </c>
      <c r="D21" s="17">
        <v>46721.78</v>
      </c>
      <c r="E21" s="17">
        <v>55757.14</v>
      </c>
      <c r="F21" s="6">
        <v>65628.070000000007</v>
      </c>
      <c r="G21" s="17">
        <v>57261.35</v>
      </c>
      <c r="H21" s="164">
        <v>43573.45</v>
      </c>
      <c r="I21" s="17">
        <v>39168.03</v>
      </c>
      <c r="J21" s="17">
        <v>42816.68</v>
      </c>
      <c r="K21" s="207">
        <v>53237.31</v>
      </c>
      <c r="L21" s="228">
        <v>64125.97</v>
      </c>
      <c r="M21" s="80">
        <v>48431.53</v>
      </c>
      <c r="N21" s="17">
        <f t="shared" si="0"/>
        <v>592206.17999999993</v>
      </c>
    </row>
    <row r="22" spans="1:14" x14ac:dyDescent="0.2">
      <c r="A22" s="15" t="s">
        <v>26</v>
      </c>
      <c r="B22" s="95">
        <v>861.4</v>
      </c>
      <c r="C22" s="116">
        <v>926.66</v>
      </c>
      <c r="D22" s="17">
        <v>1106.73</v>
      </c>
      <c r="E22" s="17">
        <v>1320.76</v>
      </c>
      <c r="F22" s="41">
        <v>1554.58</v>
      </c>
      <c r="G22" s="17">
        <v>1356.39</v>
      </c>
      <c r="H22" s="165">
        <v>1032.1500000000001</v>
      </c>
      <c r="I22" s="17">
        <v>927.8</v>
      </c>
      <c r="J22" s="17">
        <v>1014.23</v>
      </c>
      <c r="K22" s="208">
        <v>1261.07</v>
      </c>
      <c r="L22" s="229">
        <v>1518.99</v>
      </c>
      <c r="M22" s="81">
        <v>1147.23</v>
      </c>
      <c r="N22" s="17">
        <f t="shared" si="0"/>
        <v>14027.989999999998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 t="shared" ref="B24:M24" si="1">SUM(B6:B23)</f>
        <v>240326.94</v>
      </c>
      <c r="C24" s="20">
        <f t="shared" si="1"/>
        <v>258535.35</v>
      </c>
      <c r="D24" s="20">
        <f t="shared" si="1"/>
        <v>308773.58999999997</v>
      </c>
      <c r="E24" s="20">
        <f t="shared" si="1"/>
        <v>368486.24999999994</v>
      </c>
      <c r="F24" s="20">
        <f t="shared" si="1"/>
        <v>433720.95999999996</v>
      </c>
      <c r="G24" s="20">
        <f t="shared" si="1"/>
        <v>378427.19000000006</v>
      </c>
      <c r="H24" s="20">
        <f t="shared" si="1"/>
        <v>287967.02</v>
      </c>
      <c r="I24" s="20">
        <f t="shared" si="1"/>
        <v>258852.57999999996</v>
      </c>
      <c r="J24" s="20">
        <f t="shared" si="1"/>
        <v>282965.64</v>
      </c>
      <c r="K24" s="20">
        <f t="shared" si="1"/>
        <v>351833.23000000004</v>
      </c>
      <c r="L24" s="20">
        <f t="shared" si="1"/>
        <v>423793.90999999992</v>
      </c>
      <c r="M24" s="20">
        <f t="shared" si="1"/>
        <v>320072.94000000006</v>
      </c>
      <c r="N24" s="20">
        <f>SUM(N6:N22)</f>
        <v>3913755.6000000006</v>
      </c>
    </row>
    <row r="25" spans="1:14" x14ac:dyDescent="0.2">
      <c r="B25" s="17"/>
      <c r="K25" s="15" t="s">
        <v>54</v>
      </c>
      <c r="M25" s="178"/>
      <c r="N25" s="17"/>
    </row>
    <row r="26" spans="1:14" x14ac:dyDescent="0.2">
      <c r="A26" s="15" t="s">
        <v>55</v>
      </c>
      <c r="B26" s="33">
        <v>3399210.7</v>
      </c>
      <c r="C26" s="17">
        <v>3175970.19</v>
      </c>
      <c r="D26" s="17">
        <v>3504536.07</v>
      </c>
      <c r="E26" s="17">
        <v>4156859.41</v>
      </c>
      <c r="F26" s="33">
        <v>4375103.8600000003</v>
      </c>
      <c r="G26" s="33">
        <v>4143953.9199999999</v>
      </c>
      <c r="H26" s="17">
        <v>3258082.11</v>
      </c>
      <c r="I26" s="17">
        <v>3319553.99</v>
      </c>
      <c r="J26" s="17">
        <v>3549228.64</v>
      </c>
      <c r="K26" s="17">
        <v>3829275.64</v>
      </c>
      <c r="L26" s="17">
        <v>4613529.22</v>
      </c>
      <c r="M26" s="17">
        <v>3465294.73</v>
      </c>
      <c r="N26" s="17">
        <f>SUM(B26:M26)</f>
        <v>44790598.479999997</v>
      </c>
    </row>
    <row r="27" spans="1:14" x14ac:dyDescent="0.2">
      <c r="A27" s="15" t="s">
        <v>56</v>
      </c>
      <c r="B27" s="33">
        <v>72098.11</v>
      </c>
      <c r="C27" s="17">
        <v>77560.61</v>
      </c>
      <c r="D27" s="17">
        <v>92632.07</v>
      </c>
      <c r="E27" s="17">
        <v>110545.88</v>
      </c>
      <c r="F27" s="17">
        <v>130116.25</v>
      </c>
      <c r="G27" s="17">
        <v>113528.18</v>
      </c>
      <c r="H27" s="17">
        <v>86390.07</v>
      </c>
      <c r="I27" s="17">
        <v>77655.75</v>
      </c>
      <c r="J27" s="17">
        <v>84889.66</v>
      </c>
      <c r="K27" s="17">
        <v>105549.97</v>
      </c>
      <c r="L27" s="17">
        <v>127138.13</v>
      </c>
      <c r="M27" s="17">
        <v>96021.89</v>
      </c>
      <c r="N27" s="17">
        <f>SUM(B27:M27)</f>
        <v>1174126.57</v>
      </c>
    </row>
    <row r="28" spans="1:14" x14ac:dyDescent="0.2">
      <c r="N28" s="17"/>
    </row>
    <row r="29" spans="1:14" ht="13.5" thickBot="1" x14ac:dyDescent="0.25">
      <c r="A29" s="15" t="s">
        <v>57</v>
      </c>
      <c r="B29" s="34">
        <f>SUM(B24:B27)</f>
        <v>3711635.75</v>
      </c>
      <c r="C29" s="34">
        <f t="shared" ref="C29:N29" si="2">SUM(C24:C27)</f>
        <v>3512066.15</v>
      </c>
      <c r="D29" s="34">
        <f t="shared" si="2"/>
        <v>3905941.7299999995</v>
      </c>
      <c r="E29" s="34">
        <f t="shared" si="2"/>
        <v>4635891.54</v>
      </c>
      <c r="F29" s="34">
        <f t="shared" si="2"/>
        <v>4938941.07</v>
      </c>
      <c r="G29" s="34">
        <f t="shared" si="2"/>
        <v>4635909.29</v>
      </c>
      <c r="H29" s="34">
        <f t="shared" si="2"/>
        <v>3632439.1999999997</v>
      </c>
      <c r="I29" s="34">
        <f t="shared" si="2"/>
        <v>3656062.3200000003</v>
      </c>
      <c r="J29" s="34">
        <f t="shared" si="2"/>
        <v>3917083.9400000004</v>
      </c>
      <c r="K29" s="34">
        <f t="shared" si="2"/>
        <v>4286658.84</v>
      </c>
      <c r="L29" s="34">
        <f t="shared" si="2"/>
        <v>5164461.26</v>
      </c>
      <c r="M29" s="34">
        <f t="shared" si="2"/>
        <v>3881389.56</v>
      </c>
      <c r="N29" s="34">
        <f t="shared" si="2"/>
        <v>49878480.649999999</v>
      </c>
    </row>
    <row r="30" spans="1:14" ht="13.5" thickTop="1" x14ac:dyDescent="0.2">
      <c r="N30" s="17"/>
    </row>
    <row r="31" spans="1:14" x14ac:dyDescent="0.2">
      <c r="A31" s="15" t="s">
        <v>58</v>
      </c>
      <c r="B31" s="17">
        <v>200589.88</v>
      </c>
      <c r="C31" s="17">
        <v>6500</v>
      </c>
      <c r="D31" s="17">
        <v>4900</v>
      </c>
      <c r="E31" s="17">
        <v>2262.5</v>
      </c>
      <c r="F31" s="17">
        <v>650</v>
      </c>
      <c r="G31" s="17">
        <v>2737.5</v>
      </c>
      <c r="H31" s="17">
        <v>2100</v>
      </c>
      <c r="I31" s="17">
        <v>3237.5</v>
      </c>
      <c r="J31" s="17">
        <v>2168.75</v>
      </c>
      <c r="K31" s="17">
        <v>1025</v>
      </c>
      <c r="L31" s="17">
        <v>118.75</v>
      </c>
      <c r="M31" s="17">
        <v>0</v>
      </c>
      <c r="N31" s="17">
        <f t="shared" ref="N31:N38" si="3">SUM(B31:M31)</f>
        <v>226289.88</v>
      </c>
    </row>
    <row r="32" spans="1:14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5" t="s">
        <v>49</v>
      </c>
      <c r="N33" s="17">
        <f t="shared" si="3"/>
        <v>0</v>
      </c>
    </row>
    <row r="34" spans="1:14" x14ac:dyDescent="0.2">
      <c r="A34" s="72" t="s">
        <v>255</v>
      </c>
      <c r="B34" s="37">
        <v>117394.57</v>
      </c>
      <c r="C34" s="37">
        <v>128603.52</v>
      </c>
      <c r="D34" s="37">
        <v>112158.22</v>
      </c>
      <c r="E34" s="37">
        <v>118213.37</v>
      </c>
      <c r="F34" s="37">
        <v>114872.47</v>
      </c>
      <c r="G34" s="37">
        <v>114024.72</v>
      </c>
      <c r="H34" s="37">
        <v>106118.82</v>
      </c>
      <c r="I34" s="37">
        <v>130772.95</v>
      </c>
      <c r="J34" s="37">
        <v>127549.98</v>
      </c>
      <c r="K34" s="37">
        <v>116142.72</v>
      </c>
      <c r="L34" s="37">
        <v>135444.35999999999</v>
      </c>
      <c r="M34" s="37">
        <v>107703.64</v>
      </c>
      <c r="N34" s="17">
        <f>SUM(B34:M34)</f>
        <v>1428999.3399999996</v>
      </c>
    </row>
    <row r="35" spans="1:14" x14ac:dyDescent="0.2">
      <c r="A35" s="15" t="s">
        <v>256</v>
      </c>
      <c r="B35" s="37">
        <v>920082.1</v>
      </c>
      <c r="C35" s="37">
        <v>791246.12</v>
      </c>
      <c r="D35" s="37">
        <v>766540.36</v>
      </c>
      <c r="E35" s="37">
        <v>919254.92</v>
      </c>
      <c r="F35" s="37">
        <v>794330.47</v>
      </c>
      <c r="G35" s="37">
        <v>780448.86</v>
      </c>
      <c r="H35" s="37">
        <v>677063.22</v>
      </c>
      <c r="I35" s="37">
        <v>898274.39</v>
      </c>
      <c r="J35" s="37">
        <v>897622.61</v>
      </c>
      <c r="K35" s="37">
        <v>770182.94</v>
      </c>
      <c r="L35" s="37">
        <v>1009556.49</v>
      </c>
      <c r="M35" s="37">
        <v>752561.8</v>
      </c>
      <c r="N35" s="17">
        <f t="shared" si="3"/>
        <v>9977164.2800000012</v>
      </c>
    </row>
    <row r="36" spans="1:14" x14ac:dyDescent="0.2">
      <c r="A36" s="15" t="s">
        <v>257</v>
      </c>
      <c r="B36" s="37">
        <v>575503.98</v>
      </c>
      <c r="C36" s="37">
        <v>538640.96</v>
      </c>
      <c r="D36" s="37">
        <v>573985.85</v>
      </c>
      <c r="E36" s="37">
        <v>675476.28</v>
      </c>
      <c r="F36" s="37">
        <v>656405.31000000006</v>
      </c>
      <c r="G36" s="37">
        <v>757775.41</v>
      </c>
      <c r="H36" s="37">
        <v>572680.98</v>
      </c>
      <c r="I36" s="37">
        <v>551633.89</v>
      </c>
      <c r="J36" s="37">
        <v>642488.21</v>
      </c>
      <c r="K36" s="37">
        <v>632359.68000000005</v>
      </c>
      <c r="L36" s="37">
        <v>726664.98</v>
      </c>
      <c r="M36" s="37">
        <v>559864.67000000004</v>
      </c>
      <c r="N36" s="17">
        <f t="shared" si="3"/>
        <v>7463480.1999999993</v>
      </c>
    </row>
    <row r="37" spans="1:14" x14ac:dyDescent="0.2">
      <c r="A37" s="15" t="s">
        <v>258</v>
      </c>
      <c r="B37" s="37">
        <v>165711.60999999999</v>
      </c>
      <c r="C37" s="37">
        <v>185572.93</v>
      </c>
      <c r="D37" s="37">
        <v>223180.95</v>
      </c>
      <c r="E37" s="37">
        <v>267583.78000000003</v>
      </c>
      <c r="F37" s="37">
        <v>245390.23</v>
      </c>
      <c r="G37" s="37">
        <v>254747.65</v>
      </c>
      <c r="H37" s="37">
        <v>196114.12</v>
      </c>
      <c r="I37" s="37">
        <v>206405.65</v>
      </c>
      <c r="J37" s="37">
        <v>207402.92</v>
      </c>
      <c r="K37" s="37">
        <v>233749.58</v>
      </c>
      <c r="L37" s="37">
        <v>240362.02</v>
      </c>
      <c r="M37" s="37">
        <v>156735.28</v>
      </c>
      <c r="N37" s="17">
        <f t="shared" si="3"/>
        <v>2582956.7199999997</v>
      </c>
    </row>
    <row r="38" spans="1:14" x14ac:dyDescent="0.2">
      <c r="A38" s="15" t="s">
        <v>259</v>
      </c>
      <c r="B38" s="42">
        <v>1730353.61</v>
      </c>
      <c r="C38" s="42">
        <v>1861454.01</v>
      </c>
      <c r="D38" s="42">
        <v>2223169.39</v>
      </c>
      <c r="E38" s="42">
        <v>2653100.69</v>
      </c>
      <c r="F38" s="42">
        <v>3122790.39</v>
      </c>
      <c r="G38" s="42">
        <v>2724675.15</v>
      </c>
      <c r="H38" s="42">
        <v>2073362.06</v>
      </c>
      <c r="I38" s="42">
        <v>1863737.77</v>
      </c>
      <c r="J38" s="42">
        <v>2037351.47</v>
      </c>
      <c r="K38" s="42">
        <v>2533198.3199999998</v>
      </c>
      <c r="L38" s="42">
        <v>3051315.26</v>
      </c>
      <c r="M38" s="42">
        <v>2304524.17</v>
      </c>
      <c r="N38" s="43">
        <f t="shared" si="3"/>
        <v>28179032.289999999</v>
      </c>
    </row>
    <row r="39" spans="1:14" x14ac:dyDescent="0.2">
      <c r="A39" s="15" t="s">
        <v>49</v>
      </c>
      <c r="B39" s="157">
        <f>SUM(B34:B38)</f>
        <v>3509045.87</v>
      </c>
      <c r="C39" s="157">
        <f t="shared" ref="C39:M39" si="4">SUM(C34:C38)</f>
        <v>3505517.54</v>
      </c>
      <c r="D39" s="157">
        <f t="shared" si="4"/>
        <v>3899034.77</v>
      </c>
      <c r="E39" s="157">
        <f t="shared" si="4"/>
        <v>4633629.04</v>
      </c>
      <c r="F39" s="157">
        <f t="shared" si="4"/>
        <v>4933788.87</v>
      </c>
      <c r="G39" s="157">
        <f t="shared" si="4"/>
        <v>4631671.79</v>
      </c>
      <c r="H39" s="157">
        <f t="shared" si="4"/>
        <v>3625339.2</v>
      </c>
      <c r="I39" s="157">
        <f t="shared" si="4"/>
        <v>3650824.65</v>
      </c>
      <c r="J39" s="157">
        <f t="shared" si="4"/>
        <v>3912415.1899999995</v>
      </c>
      <c r="K39" s="157">
        <f t="shared" si="4"/>
        <v>4285633.24</v>
      </c>
      <c r="L39" s="157">
        <f t="shared" si="4"/>
        <v>5163343.1099999994</v>
      </c>
      <c r="M39" s="157">
        <f t="shared" si="4"/>
        <v>3881389.56</v>
      </c>
      <c r="N39" s="44">
        <f t="shared" ref="N39" si="5">SUM(N35:N38)</f>
        <v>48202633.489999995</v>
      </c>
    </row>
    <row r="40" spans="1:14" x14ac:dyDescent="0.2">
      <c r="L40" s="37"/>
    </row>
    <row r="41" spans="1:14" x14ac:dyDescent="0.2">
      <c r="A41" s="15" t="s">
        <v>254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4" x14ac:dyDescent="0.2">
      <c r="A42" s="15" t="s">
        <v>255</v>
      </c>
      <c r="B42" s="37">
        <v>734723.1</v>
      </c>
      <c r="C42" s="37">
        <v>804554.53</v>
      </c>
      <c r="D42" s="37">
        <v>701863.03</v>
      </c>
      <c r="E42" s="37">
        <v>739805.31</v>
      </c>
      <c r="F42" s="37">
        <v>717929.74</v>
      </c>
      <c r="G42" s="37">
        <v>713922.25</v>
      </c>
      <c r="H42" s="37">
        <v>663722.55000000005</v>
      </c>
      <c r="I42" s="37">
        <v>816925.61</v>
      </c>
      <c r="J42" s="37">
        <v>797291.42</v>
      </c>
      <c r="K42" s="37">
        <v>726411.6</v>
      </c>
      <c r="L42" s="37">
        <v>848638.16</v>
      </c>
      <c r="M42" s="37">
        <v>672450.39</v>
      </c>
      <c r="N42" s="37">
        <f>SUM(B42:M42)</f>
        <v>8938237.6899999995</v>
      </c>
    </row>
    <row r="43" spans="1:14" x14ac:dyDescent="0.2">
      <c r="A43" s="15" t="s">
        <v>59</v>
      </c>
      <c r="B43" s="37">
        <v>5762173.6900000004</v>
      </c>
      <c r="C43" s="37">
        <v>4957171.05</v>
      </c>
      <c r="D43" s="37">
        <v>4800296.03</v>
      </c>
      <c r="E43" s="37">
        <v>5755317.21</v>
      </c>
      <c r="F43" s="37">
        <v>4974796.32</v>
      </c>
      <c r="G43" s="37">
        <v>4887646.38</v>
      </c>
      <c r="H43" s="37">
        <v>4240177.1100000003</v>
      </c>
      <c r="I43" s="37">
        <v>5624077.9100000001</v>
      </c>
      <c r="J43" s="37">
        <v>5621023.7400000002</v>
      </c>
      <c r="K43" s="37">
        <v>4823278.8600000003</v>
      </c>
      <c r="L43" s="37">
        <v>6326956.6600000001</v>
      </c>
      <c r="M43" s="37">
        <v>4703978.51</v>
      </c>
      <c r="N43" s="37">
        <f>SUM(B43:M43)</f>
        <v>62476893.470000006</v>
      </c>
    </row>
    <row r="44" spans="1:14" x14ac:dyDescent="0.2">
      <c r="A44" s="15" t="s">
        <v>60</v>
      </c>
      <c r="B44" s="37">
        <v>823368.88</v>
      </c>
      <c r="C44" s="37">
        <v>769377.03</v>
      </c>
      <c r="D44" s="37">
        <v>821704.85</v>
      </c>
      <c r="E44" s="37">
        <v>966080.04</v>
      </c>
      <c r="F44" s="37">
        <v>939386.49</v>
      </c>
      <c r="G44" s="37">
        <v>1086783.6200000001</v>
      </c>
      <c r="H44" s="37">
        <v>818934.72</v>
      </c>
      <c r="I44" s="37">
        <v>786989.29</v>
      </c>
      <c r="J44" s="37">
        <v>919173.63</v>
      </c>
      <c r="K44" s="37">
        <v>905292.2</v>
      </c>
      <c r="L44" s="37">
        <v>1039306.6</v>
      </c>
      <c r="M44" s="37">
        <v>801136.59</v>
      </c>
      <c r="N44" s="37">
        <f>SUM(B44:M44)</f>
        <v>10677533.939999999</v>
      </c>
    </row>
    <row r="45" spans="1:14" x14ac:dyDescent="0.2">
      <c r="A45" s="15" t="s">
        <v>61</v>
      </c>
      <c r="B45" s="37">
        <v>127629.02</v>
      </c>
      <c r="C45" s="37">
        <v>142424.32000000001</v>
      </c>
      <c r="D45" s="37">
        <v>172096.79</v>
      </c>
      <c r="E45" s="37">
        <v>206090.78</v>
      </c>
      <c r="F45" s="37">
        <v>188744.07</v>
      </c>
      <c r="G45" s="37">
        <v>196164.65</v>
      </c>
      <c r="H45" s="37">
        <v>151123.07999999999</v>
      </c>
      <c r="I45" s="37">
        <v>157935.29</v>
      </c>
      <c r="J45" s="37">
        <v>159702.70000000001</v>
      </c>
      <c r="K45" s="37">
        <v>180011.24</v>
      </c>
      <c r="L45" s="37">
        <v>185090.33</v>
      </c>
      <c r="M45" s="37">
        <v>120743.35</v>
      </c>
      <c r="N45" s="37">
        <f>SUM(B45:M45)</f>
        <v>1987755.62</v>
      </c>
    </row>
    <row r="46" spans="1:14" x14ac:dyDescent="0.2">
      <c r="A46" s="15" t="s">
        <v>62</v>
      </c>
      <c r="B46" s="42">
        <v>481385</v>
      </c>
      <c r="C46" s="42">
        <v>517539.81</v>
      </c>
      <c r="D46" s="42">
        <v>618447.34</v>
      </c>
      <c r="E46" s="42">
        <v>738631.01</v>
      </c>
      <c r="F46" s="42">
        <v>868346.22</v>
      </c>
      <c r="G46" s="42">
        <v>758767.88</v>
      </c>
      <c r="H46" s="42">
        <v>578842.05000000005</v>
      </c>
      <c r="I46" s="42">
        <v>514892.37</v>
      </c>
      <c r="J46" s="42">
        <v>566595.71</v>
      </c>
      <c r="K46" s="42">
        <v>704481.66</v>
      </c>
      <c r="L46" s="42">
        <v>848415.23</v>
      </c>
      <c r="M46" s="42">
        <v>641201.12</v>
      </c>
      <c r="N46" s="42">
        <f>SUM(B46:M46)</f>
        <v>7837545.3999999994</v>
      </c>
    </row>
    <row r="47" spans="1:14" x14ac:dyDescent="0.2">
      <c r="B47" s="37">
        <f>SUM(B42:B46)</f>
        <v>7929279.6899999995</v>
      </c>
      <c r="C47" s="44">
        <f t="shared" ref="C47:N47" si="6">SUM(C42:C46)</f>
        <v>7191066.7400000002</v>
      </c>
      <c r="D47" s="37">
        <f t="shared" si="6"/>
        <v>7114408.04</v>
      </c>
      <c r="E47" s="37">
        <f t="shared" si="6"/>
        <v>8405924.3499999996</v>
      </c>
      <c r="F47" s="37">
        <f t="shared" si="6"/>
        <v>7689202.8400000008</v>
      </c>
      <c r="G47" s="37">
        <f t="shared" si="6"/>
        <v>7643284.7800000003</v>
      </c>
      <c r="H47" s="37">
        <f t="shared" si="6"/>
        <v>6452799.5099999998</v>
      </c>
      <c r="I47" s="37">
        <f t="shared" si="6"/>
        <v>7900820.4700000007</v>
      </c>
      <c r="J47" s="37">
        <f t="shared" si="6"/>
        <v>8063787.2000000002</v>
      </c>
      <c r="K47" s="37">
        <f t="shared" si="6"/>
        <v>7339475.5600000005</v>
      </c>
      <c r="L47" s="37">
        <f t="shared" si="6"/>
        <v>9248406.9800000004</v>
      </c>
      <c r="M47" s="37">
        <f t="shared" si="6"/>
        <v>6939509.959999999</v>
      </c>
      <c r="N47" s="37">
        <f t="shared" si="6"/>
        <v>91917966.12000002</v>
      </c>
    </row>
    <row r="48" spans="1:14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</sheetData>
  <printOptions horizontalCentered="1"/>
  <pageMargins left="0" right="0" top="0.5" bottom="0.5" header="0.5" footer="0.5"/>
  <pageSetup paperSize="5"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9"/>
  <sheetViews>
    <sheetView workbookViewId="0">
      <selection activeCell="M7" sqref="M7"/>
    </sheetView>
  </sheetViews>
  <sheetFormatPr defaultRowHeight="12.75" x14ac:dyDescent="0.2"/>
  <cols>
    <col min="1" max="1" width="14.42578125" style="15" customWidth="1"/>
    <col min="2" max="2" width="14" style="15" bestFit="1" customWidth="1"/>
    <col min="3" max="3" width="12.85546875" style="15" bestFit="1" customWidth="1"/>
    <col min="4" max="4" width="14" style="15" bestFit="1" customWidth="1"/>
    <col min="5" max="6" width="12.85546875" style="15" bestFit="1" customWidth="1"/>
    <col min="7" max="7" width="14" style="15" bestFit="1" customWidth="1"/>
    <col min="8" max="9" width="12.85546875" style="15" bestFit="1" customWidth="1"/>
    <col min="10" max="10" width="14" style="15" bestFit="1" customWidth="1"/>
    <col min="11" max="12" width="12.85546875" style="15" bestFit="1" customWidth="1"/>
    <col min="13" max="13" width="14" style="15" bestFit="1" customWidth="1"/>
    <col min="14" max="14" width="14.42578125" style="15" bestFit="1" customWidth="1"/>
    <col min="15" max="256" width="9.140625" style="15"/>
    <col min="257" max="257" width="14.42578125" style="15" customWidth="1"/>
    <col min="258" max="258" width="14" style="15" bestFit="1" customWidth="1"/>
    <col min="259" max="259" width="12.85546875" style="15" bestFit="1" customWidth="1"/>
    <col min="260" max="260" width="14" style="15" bestFit="1" customWidth="1"/>
    <col min="261" max="262" width="12.85546875" style="15" bestFit="1" customWidth="1"/>
    <col min="263" max="263" width="14" style="15" bestFit="1" customWidth="1"/>
    <col min="264" max="265" width="12.85546875" style="15" bestFit="1" customWidth="1"/>
    <col min="266" max="266" width="14" style="15" bestFit="1" customWidth="1"/>
    <col min="267" max="268" width="12.85546875" style="15" bestFit="1" customWidth="1"/>
    <col min="269" max="269" width="14" style="15" bestFit="1" customWidth="1"/>
    <col min="270" max="270" width="14.42578125" style="15" bestFit="1" customWidth="1"/>
    <col min="271" max="512" width="9.140625" style="15"/>
    <col min="513" max="513" width="14.42578125" style="15" customWidth="1"/>
    <col min="514" max="514" width="14" style="15" bestFit="1" customWidth="1"/>
    <col min="515" max="515" width="12.85546875" style="15" bestFit="1" customWidth="1"/>
    <col min="516" max="516" width="14" style="15" bestFit="1" customWidth="1"/>
    <col min="517" max="518" width="12.85546875" style="15" bestFit="1" customWidth="1"/>
    <col min="519" max="519" width="14" style="15" bestFit="1" customWidth="1"/>
    <col min="520" max="521" width="12.85546875" style="15" bestFit="1" customWidth="1"/>
    <col min="522" max="522" width="14" style="15" bestFit="1" customWidth="1"/>
    <col min="523" max="524" width="12.85546875" style="15" bestFit="1" customWidth="1"/>
    <col min="525" max="525" width="14" style="15" bestFit="1" customWidth="1"/>
    <col min="526" max="526" width="14.42578125" style="15" bestFit="1" customWidth="1"/>
    <col min="527" max="768" width="9.140625" style="15"/>
    <col min="769" max="769" width="14.42578125" style="15" customWidth="1"/>
    <col min="770" max="770" width="14" style="15" bestFit="1" customWidth="1"/>
    <col min="771" max="771" width="12.85546875" style="15" bestFit="1" customWidth="1"/>
    <col min="772" max="772" width="14" style="15" bestFit="1" customWidth="1"/>
    <col min="773" max="774" width="12.85546875" style="15" bestFit="1" customWidth="1"/>
    <col min="775" max="775" width="14" style="15" bestFit="1" customWidth="1"/>
    <col min="776" max="777" width="12.85546875" style="15" bestFit="1" customWidth="1"/>
    <col min="778" max="778" width="14" style="15" bestFit="1" customWidth="1"/>
    <col min="779" max="780" width="12.85546875" style="15" bestFit="1" customWidth="1"/>
    <col min="781" max="781" width="14" style="15" bestFit="1" customWidth="1"/>
    <col min="782" max="782" width="14.42578125" style="15" bestFit="1" customWidth="1"/>
    <col min="783" max="1024" width="9.140625" style="15"/>
    <col min="1025" max="1025" width="14.42578125" style="15" customWidth="1"/>
    <col min="1026" max="1026" width="14" style="15" bestFit="1" customWidth="1"/>
    <col min="1027" max="1027" width="12.85546875" style="15" bestFit="1" customWidth="1"/>
    <col min="1028" max="1028" width="14" style="15" bestFit="1" customWidth="1"/>
    <col min="1029" max="1030" width="12.85546875" style="15" bestFit="1" customWidth="1"/>
    <col min="1031" max="1031" width="14" style="15" bestFit="1" customWidth="1"/>
    <col min="1032" max="1033" width="12.85546875" style="15" bestFit="1" customWidth="1"/>
    <col min="1034" max="1034" width="14" style="15" bestFit="1" customWidth="1"/>
    <col min="1035" max="1036" width="12.85546875" style="15" bestFit="1" customWidth="1"/>
    <col min="1037" max="1037" width="14" style="15" bestFit="1" customWidth="1"/>
    <col min="1038" max="1038" width="14.42578125" style="15" bestFit="1" customWidth="1"/>
    <col min="1039" max="1280" width="9.140625" style="15"/>
    <col min="1281" max="1281" width="14.42578125" style="15" customWidth="1"/>
    <col min="1282" max="1282" width="14" style="15" bestFit="1" customWidth="1"/>
    <col min="1283" max="1283" width="12.85546875" style="15" bestFit="1" customWidth="1"/>
    <col min="1284" max="1284" width="14" style="15" bestFit="1" customWidth="1"/>
    <col min="1285" max="1286" width="12.85546875" style="15" bestFit="1" customWidth="1"/>
    <col min="1287" max="1287" width="14" style="15" bestFit="1" customWidth="1"/>
    <col min="1288" max="1289" width="12.85546875" style="15" bestFit="1" customWidth="1"/>
    <col min="1290" max="1290" width="14" style="15" bestFit="1" customWidth="1"/>
    <col min="1291" max="1292" width="12.85546875" style="15" bestFit="1" customWidth="1"/>
    <col min="1293" max="1293" width="14" style="15" bestFit="1" customWidth="1"/>
    <col min="1294" max="1294" width="14.42578125" style="15" bestFit="1" customWidth="1"/>
    <col min="1295" max="1536" width="9.140625" style="15"/>
    <col min="1537" max="1537" width="14.42578125" style="15" customWidth="1"/>
    <col min="1538" max="1538" width="14" style="15" bestFit="1" customWidth="1"/>
    <col min="1539" max="1539" width="12.85546875" style="15" bestFit="1" customWidth="1"/>
    <col min="1540" max="1540" width="14" style="15" bestFit="1" customWidth="1"/>
    <col min="1541" max="1542" width="12.85546875" style="15" bestFit="1" customWidth="1"/>
    <col min="1543" max="1543" width="14" style="15" bestFit="1" customWidth="1"/>
    <col min="1544" max="1545" width="12.85546875" style="15" bestFit="1" customWidth="1"/>
    <col min="1546" max="1546" width="14" style="15" bestFit="1" customWidth="1"/>
    <col min="1547" max="1548" width="12.85546875" style="15" bestFit="1" customWidth="1"/>
    <col min="1549" max="1549" width="14" style="15" bestFit="1" customWidth="1"/>
    <col min="1550" max="1550" width="14.42578125" style="15" bestFit="1" customWidth="1"/>
    <col min="1551" max="1792" width="9.140625" style="15"/>
    <col min="1793" max="1793" width="14.42578125" style="15" customWidth="1"/>
    <col min="1794" max="1794" width="14" style="15" bestFit="1" customWidth="1"/>
    <col min="1795" max="1795" width="12.85546875" style="15" bestFit="1" customWidth="1"/>
    <col min="1796" max="1796" width="14" style="15" bestFit="1" customWidth="1"/>
    <col min="1797" max="1798" width="12.85546875" style="15" bestFit="1" customWidth="1"/>
    <col min="1799" max="1799" width="14" style="15" bestFit="1" customWidth="1"/>
    <col min="1800" max="1801" width="12.85546875" style="15" bestFit="1" customWidth="1"/>
    <col min="1802" max="1802" width="14" style="15" bestFit="1" customWidth="1"/>
    <col min="1803" max="1804" width="12.85546875" style="15" bestFit="1" customWidth="1"/>
    <col min="1805" max="1805" width="14" style="15" bestFit="1" customWidth="1"/>
    <col min="1806" max="1806" width="14.42578125" style="15" bestFit="1" customWidth="1"/>
    <col min="1807" max="2048" width="9.140625" style="15"/>
    <col min="2049" max="2049" width="14.42578125" style="15" customWidth="1"/>
    <col min="2050" max="2050" width="14" style="15" bestFit="1" customWidth="1"/>
    <col min="2051" max="2051" width="12.85546875" style="15" bestFit="1" customWidth="1"/>
    <col min="2052" max="2052" width="14" style="15" bestFit="1" customWidth="1"/>
    <col min="2053" max="2054" width="12.85546875" style="15" bestFit="1" customWidth="1"/>
    <col min="2055" max="2055" width="14" style="15" bestFit="1" customWidth="1"/>
    <col min="2056" max="2057" width="12.85546875" style="15" bestFit="1" customWidth="1"/>
    <col min="2058" max="2058" width="14" style="15" bestFit="1" customWidth="1"/>
    <col min="2059" max="2060" width="12.85546875" style="15" bestFit="1" customWidth="1"/>
    <col min="2061" max="2061" width="14" style="15" bestFit="1" customWidth="1"/>
    <col min="2062" max="2062" width="14.42578125" style="15" bestFit="1" customWidth="1"/>
    <col min="2063" max="2304" width="9.140625" style="15"/>
    <col min="2305" max="2305" width="14.42578125" style="15" customWidth="1"/>
    <col min="2306" max="2306" width="14" style="15" bestFit="1" customWidth="1"/>
    <col min="2307" max="2307" width="12.85546875" style="15" bestFit="1" customWidth="1"/>
    <col min="2308" max="2308" width="14" style="15" bestFit="1" customWidth="1"/>
    <col min="2309" max="2310" width="12.85546875" style="15" bestFit="1" customWidth="1"/>
    <col min="2311" max="2311" width="14" style="15" bestFit="1" customWidth="1"/>
    <col min="2312" max="2313" width="12.85546875" style="15" bestFit="1" customWidth="1"/>
    <col min="2314" max="2314" width="14" style="15" bestFit="1" customWidth="1"/>
    <col min="2315" max="2316" width="12.85546875" style="15" bestFit="1" customWidth="1"/>
    <col min="2317" max="2317" width="14" style="15" bestFit="1" customWidth="1"/>
    <col min="2318" max="2318" width="14.42578125" style="15" bestFit="1" customWidth="1"/>
    <col min="2319" max="2560" width="9.140625" style="15"/>
    <col min="2561" max="2561" width="14.42578125" style="15" customWidth="1"/>
    <col min="2562" max="2562" width="14" style="15" bestFit="1" customWidth="1"/>
    <col min="2563" max="2563" width="12.85546875" style="15" bestFit="1" customWidth="1"/>
    <col min="2564" max="2564" width="14" style="15" bestFit="1" customWidth="1"/>
    <col min="2565" max="2566" width="12.85546875" style="15" bestFit="1" customWidth="1"/>
    <col min="2567" max="2567" width="14" style="15" bestFit="1" customWidth="1"/>
    <col min="2568" max="2569" width="12.85546875" style="15" bestFit="1" customWidth="1"/>
    <col min="2570" max="2570" width="14" style="15" bestFit="1" customWidth="1"/>
    <col min="2571" max="2572" width="12.85546875" style="15" bestFit="1" customWidth="1"/>
    <col min="2573" max="2573" width="14" style="15" bestFit="1" customWidth="1"/>
    <col min="2574" max="2574" width="14.42578125" style="15" bestFit="1" customWidth="1"/>
    <col min="2575" max="2816" width="9.140625" style="15"/>
    <col min="2817" max="2817" width="14.42578125" style="15" customWidth="1"/>
    <col min="2818" max="2818" width="14" style="15" bestFit="1" customWidth="1"/>
    <col min="2819" max="2819" width="12.85546875" style="15" bestFit="1" customWidth="1"/>
    <col min="2820" max="2820" width="14" style="15" bestFit="1" customWidth="1"/>
    <col min="2821" max="2822" width="12.85546875" style="15" bestFit="1" customWidth="1"/>
    <col min="2823" max="2823" width="14" style="15" bestFit="1" customWidth="1"/>
    <col min="2824" max="2825" width="12.85546875" style="15" bestFit="1" customWidth="1"/>
    <col min="2826" max="2826" width="14" style="15" bestFit="1" customWidth="1"/>
    <col min="2827" max="2828" width="12.85546875" style="15" bestFit="1" customWidth="1"/>
    <col min="2829" max="2829" width="14" style="15" bestFit="1" customWidth="1"/>
    <col min="2830" max="2830" width="14.42578125" style="15" bestFit="1" customWidth="1"/>
    <col min="2831" max="3072" width="9.140625" style="15"/>
    <col min="3073" max="3073" width="14.42578125" style="15" customWidth="1"/>
    <col min="3074" max="3074" width="14" style="15" bestFit="1" customWidth="1"/>
    <col min="3075" max="3075" width="12.85546875" style="15" bestFit="1" customWidth="1"/>
    <col min="3076" max="3076" width="14" style="15" bestFit="1" customWidth="1"/>
    <col min="3077" max="3078" width="12.85546875" style="15" bestFit="1" customWidth="1"/>
    <col min="3079" max="3079" width="14" style="15" bestFit="1" customWidth="1"/>
    <col min="3080" max="3081" width="12.85546875" style="15" bestFit="1" customWidth="1"/>
    <col min="3082" max="3082" width="14" style="15" bestFit="1" customWidth="1"/>
    <col min="3083" max="3084" width="12.85546875" style="15" bestFit="1" customWidth="1"/>
    <col min="3085" max="3085" width="14" style="15" bestFit="1" customWidth="1"/>
    <col min="3086" max="3086" width="14.42578125" style="15" bestFit="1" customWidth="1"/>
    <col min="3087" max="3328" width="9.140625" style="15"/>
    <col min="3329" max="3329" width="14.42578125" style="15" customWidth="1"/>
    <col min="3330" max="3330" width="14" style="15" bestFit="1" customWidth="1"/>
    <col min="3331" max="3331" width="12.85546875" style="15" bestFit="1" customWidth="1"/>
    <col min="3332" max="3332" width="14" style="15" bestFit="1" customWidth="1"/>
    <col min="3333" max="3334" width="12.85546875" style="15" bestFit="1" customWidth="1"/>
    <col min="3335" max="3335" width="14" style="15" bestFit="1" customWidth="1"/>
    <col min="3336" max="3337" width="12.85546875" style="15" bestFit="1" customWidth="1"/>
    <col min="3338" max="3338" width="14" style="15" bestFit="1" customWidth="1"/>
    <col min="3339" max="3340" width="12.85546875" style="15" bestFit="1" customWidth="1"/>
    <col min="3341" max="3341" width="14" style="15" bestFit="1" customWidth="1"/>
    <col min="3342" max="3342" width="14.42578125" style="15" bestFit="1" customWidth="1"/>
    <col min="3343" max="3584" width="9.140625" style="15"/>
    <col min="3585" max="3585" width="14.42578125" style="15" customWidth="1"/>
    <col min="3586" max="3586" width="14" style="15" bestFit="1" customWidth="1"/>
    <col min="3587" max="3587" width="12.85546875" style="15" bestFit="1" customWidth="1"/>
    <col min="3588" max="3588" width="14" style="15" bestFit="1" customWidth="1"/>
    <col min="3589" max="3590" width="12.85546875" style="15" bestFit="1" customWidth="1"/>
    <col min="3591" max="3591" width="14" style="15" bestFit="1" customWidth="1"/>
    <col min="3592" max="3593" width="12.85546875" style="15" bestFit="1" customWidth="1"/>
    <col min="3594" max="3594" width="14" style="15" bestFit="1" customWidth="1"/>
    <col min="3595" max="3596" width="12.85546875" style="15" bestFit="1" customWidth="1"/>
    <col min="3597" max="3597" width="14" style="15" bestFit="1" customWidth="1"/>
    <col min="3598" max="3598" width="14.42578125" style="15" bestFit="1" customWidth="1"/>
    <col min="3599" max="3840" width="9.140625" style="15"/>
    <col min="3841" max="3841" width="14.42578125" style="15" customWidth="1"/>
    <col min="3842" max="3842" width="14" style="15" bestFit="1" customWidth="1"/>
    <col min="3843" max="3843" width="12.85546875" style="15" bestFit="1" customWidth="1"/>
    <col min="3844" max="3844" width="14" style="15" bestFit="1" customWidth="1"/>
    <col min="3845" max="3846" width="12.85546875" style="15" bestFit="1" customWidth="1"/>
    <col min="3847" max="3847" width="14" style="15" bestFit="1" customWidth="1"/>
    <col min="3848" max="3849" width="12.85546875" style="15" bestFit="1" customWidth="1"/>
    <col min="3850" max="3850" width="14" style="15" bestFit="1" customWidth="1"/>
    <col min="3851" max="3852" width="12.85546875" style="15" bestFit="1" customWidth="1"/>
    <col min="3853" max="3853" width="14" style="15" bestFit="1" customWidth="1"/>
    <col min="3854" max="3854" width="14.42578125" style="15" bestFit="1" customWidth="1"/>
    <col min="3855" max="4096" width="9.140625" style="15"/>
    <col min="4097" max="4097" width="14.42578125" style="15" customWidth="1"/>
    <col min="4098" max="4098" width="14" style="15" bestFit="1" customWidth="1"/>
    <col min="4099" max="4099" width="12.85546875" style="15" bestFit="1" customWidth="1"/>
    <col min="4100" max="4100" width="14" style="15" bestFit="1" customWidth="1"/>
    <col min="4101" max="4102" width="12.85546875" style="15" bestFit="1" customWidth="1"/>
    <col min="4103" max="4103" width="14" style="15" bestFit="1" customWidth="1"/>
    <col min="4104" max="4105" width="12.85546875" style="15" bestFit="1" customWidth="1"/>
    <col min="4106" max="4106" width="14" style="15" bestFit="1" customWidth="1"/>
    <col min="4107" max="4108" width="12.85546875" style="15" bestFit="1" customWidth="1"/>
    <col min="4109" max="4109" width="14" style="15" bestFit="1" customWidth="1"/>
    <col min="4110" max="4110" width="14.42578125" style="15" bestFit="1" customWidth="1"/>
    <col min="4111" max="4352" width="9.140625" style="15"/>
    <col min="4353" max="4353" width="14.42578125" style="15" customWidth="1"/>
    <col min="4354" max="4354" width="14" style="15" bestFit="1" customWidth="1"/>
    <col min="4355" max="4355" width="12.85546875" style="15" bestFit="1" customWidth="1"/>
    <col min="4356" max="4356" width="14" style="15" bestFit="1" customWidth="1"/>
    <col min="4357" max="4358" width="12.85546875" style="15" bestFit="1" customWidth="1"/>
    <col min="4359" max="4359" width="14" style="15" bestFit="1" customWidth="1"/>
    <col min="4360" max="4361" width="12.85546875" style="15" bestFit="1" customWidth="1"/>
    <col min="4362" max="4362" width="14" style="15" bestFit="1" customWidth="1"/>
    <col min="4363" max="4364" width="12.85546875" style="15" bestFit="1" customWidth="1"/>
    <col min="4365" max="4365" width="14" style="15" bestFit="1" customWidth="1"/>
    <col min="4366" max="4366" width="14.42578125" style="15" bestFit="1" customWidth="1"/>
    <col min="4367" max="4608" width="9.140625" style="15"/>
    <col min="4609" max="4609" width="14.42578125" style="15" customWidth="1"/>
    <col min="4610" max="4610" width="14" style="15" bestFit="1" customWidth="1"/>
    <col min="4611" max="4611" width="12.85546875" style="15" bestFit="1" customWidth="1"/>
    <col min="4612" max="4612" width="14" style="15" bestFit="1" customWidth="1"/>
    <col min="4613" max="4614" width="12.85546875" style="15" bestFit="1" customWidth="1"/>
    <col min="4615" max="4615" width="14" style="15" bestFit="1" customWidth="1"/>
    <col min="4616" max="4617" width="12.85546875" style="15" bestFit="1" customWidth="1"/>
    <col min="4618" max="4618" width="14" style="15" bestFit="1" customWidth="1"/>
    <col min="4619" max="4620" width="12.85546875" style="15" bestFit="1" customWidth="1"/>
    <col min="4621" max="4621" width="14" style="15" bestFit="1" customWidth="1"/>
    <col min="4622" max="4622" width="14.42578125" style="15" bestFit="1" customWidth="1"/>
    <col min="4623" max="4864" width="9.140625" style="15"/>
    <col min="4865" max="4865" width="14.42578125" style="15" customWidth="1"/>
    <col min="4866" max="4866" width="14" style="15" bestFit="1" customWidth="1"/>
    <col min="4867" max="4867" width="12.85546875" style="15" bestFit="1" customWidth="1"/>
    <col min="4868" max="4868" width="14" style="15" bestFit="1" customWidth="1"/>
    <col min="4869" max="4870" width="12.85546875" style="15" bestFit="1" customWidth="1"/>
    <col min="4871" max="4871" width="14" style="15" bestFit="1" customWidth="1"/>
    <col min="4872" max="4873" width="12.85546875" style="15" bestFit="1" customWidth="1"/>
    <col min="4874" max="4874" width="14" style="15" bestFit="1" customWidth="1"/>
    <col min="4875" max="4876" width="12.85546875" style="15" bestFit="1" customWidth="1"/>
    <col min="4877" max="4877" width="14" style="15" bestFit="1" customWidth="1"/>
    <col min="4878" max="4878" width="14.42578125" style="15" bestFit="1" customWidth="1"/>
    <col min="4879" max="5120" width="9.140625" style="15"/>
    <col min="5121" max="5121" width="14.42578125" style="15" customWidth="1"/>
    <col min="5122" max="5122" width="14" style="15" bestFit="1" customWidth="1"/>
    <col min="5123" max="5123" width="12.85546875" style="15" bestFit="1" customWidth="1"/>
    <col min="5124" max="5124" width="14" style="15" bestFit="1" customWidth="1"/>
    <col min="5125" max="5126" width="12.85546875" style="15" bestFit="1" customWidth="1"/>
    <col min="5127" max="5127" width="14" style="15" bestFit="1" customWidth="1"/>
    <col min="5128" max="5129" width="12.85546875" style="15" bestFit="1" customWidth="1"/>
    <col min="5130" max="5130" width="14" style="15" bestFit="1" customWidth="1"/>
    <col min="5131" max="5132" width="12.85546875" style="15" bestFit="1" customWidth="1"/>
    <col min="5133" max="5133" width="14" style="15" bestFit="1" customWidth="1"/>
    <col min="5134" max="5134" width="14.42578125" style="15" bestFit="1" customWidth="1"/>
    <col min="5135" max="5376" width="9.140625" style="15"/>
    <col min="5377" max="5377" width="14.42578125" style="15" customWidth="1"/>
    <col min="5378" max="5378" width="14" style="15" bestFit="1" customWidth="1"/>
    <col min="5379" max="5379" width="12.85546875" style="15" bestFit="1" customWidth="1"/>
    <col min="5380" max="5380" width="14" style="15" bestFit="1" customWidth="1"/>
    <col min="5381" max="5382" width="12.85546875" style="15" bestFit="1" customWidth="1"/>
    <col min="5383" max="5383" width="14" style="15" bestFit="1" customWidth="1"/>
    <col min="5384" max="5385" width="12.85546875" style="15" bestFit="1" customWidth="1"/>
    <col min="5386" max="5386" width="14" style="15" bestFit="1" customWidth="1"/>
    <col min="5387" max="5388" width="12.85546875" style="15" bestFit="1" customWidth="1"/>
    <col min="5389" max="5389" width="14" style="15" bestFit="1" customWidth="1"/>
    <col min="5390" max="5390" width="14.42578125" style="15" bestFit="1" customWidth="1"/>
    <col min="5391" max="5632" width="9.140625" style="15"/>
    <col min="5633" max="5633" width="14.42578125" style="15" customWidth="1"/>
    <col min="5634" max="5634" width="14" style="15" bestFit="1" customWidth="1"/>
    <col min="5635" max="5635" width="12.85546875" style="15" bestFit="1" customWidth="1"/>
    <col min="5636" max="5636" width="14" style="15" bestFit="1" customWidth="1"/>
    <col min="5637" max="5638" width="12.85546875" style="15" bestFit="1" customWidth="1"/>
    <col min="5639" max="5639" width="14" style="15" bestFit="1" customWidth="1"/>
    <col min="5640" max="5641" width="12.85546875" style="15" bestFit="1" customWidth="1"/>
    <col min="5642" max="5642" width="14" style="15" bestFit="1" customWidth="1"/>
    <col min="5643" max="5644" width="12.85546875" style="15" bestFit="1" customWidth="1"/>
    <col min="5645" max="5645" width="14" style="15" bestFit="1" customWidth="1"/>
    <col min="5646" max="5646" width="14.42578125" style="15" bestFit="1" customWidth="1"/>
    <col min="5647" max="5888" width="9.140625" style="15"/>
    <col min="5889" max="5889" width="14.42578125" style="15" customWidth="1"/>
    <col min="5890" max="5890" width="14" style="15" bestFit="1" customWidth="1"/>
    <col min="5891" max="5891" width="12.85546875" style="15" bestFit="1" customWidth="1"/>
    <col min="5892" max="5892" width="14" style="15" bestFit="1" customWidth="1"/>
    <col min="5893" max="5894" width="12.85546875" style="15" bestFit="1" customWidth="1"/>
    <col min="5895" max="5895" width="14" style="15" bestFit="1" customWidth="1"/>
    <col min="5896" max="5897" width="12.85546875" style="15" bestFit="1" customWidth="1"/>
    <col min="5898" max="5898" width="14" style="15" bestFit="1" customWidth="1"/>
    <col min="5899" max="5900" width="12.85546875" style="15" bestFit="1" customWidth="1"/>
    <col min="5901" max="5901" width="14" style="15" bestFit="1" customWidth="1"/>
    <col min="5902" max="5902" width="14.42578125" style="15" bestFit="1" customWidth="1"/>
    <col min="5903" max="6144" width="9.140625" style="15"/>
    <col min="6145" max="6145" width="14.42578125" style="15" customWidth="1"/>
    <col min="6146" max="6146" width="14" style="15" bestFit="1" customWidth="1"/>
    <col min="6147" max="6147" width="12.85546875" style="15" bestFit="1" customWidth="1"/>
    <col min="6148" max="6148" width="14" style="15" bestFit="1" customWidth="1"/>
    <col min="6149" max="6150" width="12.85546875" style="15" bestFit="1" customWidth="1"/>
    <col min="6151" max="6151" width="14" style="15" bestFit="1" customWidth="1"/>
    <col min="6152" max="6153" width="12.85546875" style="15" bestFit="1" customWidth="1"/>
    <col min="6154" max="6154" width="14" style="15" bestFit="1" customWidth="1"/>
    <col min="6155" max="6156" width="12.85546875" style="15" bestFit="1" customWidth="1"/>
    <col min="6157" max="6157" width="14" style="15" bestFit="1" customWidth="1"/>
    <col min="6158" max="6158" width="14.42578125" style="15" bestFit="1" customWidth="1"/>
    <col min="6159" max="6400" width="9.140625" style="15"/>
    <col min="6401" max="6401" width="14.42578125" style="15" customWidth="1"/>
    <col min="6402" max="6402" width="14" style="15" bestFit="1" customWidth="1"/>
    <col min="6403" max="6403" width="12.85546875" style="15" bestFit="1" customWidth="1"/>
    <col min="6404" max="6404" width="14" style="15" bestFit="1" customWidth="1"/>
    <col min="6405" max="6406" width="12.85546875" style="15" bestFit="1" customWidth="1"/>
    <col min="6407" max="6407" width="14" style="15" bestFit="1" customWidth="1"/>
    <col min="6408" max="6409" width="12.85546875" style="15" bestFit="1" customWidth="1"/>
    <col min="6410" max="6410" width="14" style="15" bestFit="1" customWidth="1"/>
    <col min="6411" max="6412" width="12.85546875" style="15" bestFit="1" customWidth="1"/>
    <col min="6413" max="6413" width="14" style="15" bestFit="1" customWidth="1"/>
    <col min="6414" max="6414" width="14.42578125" style="15" bestFit="1" customWidth="1"/>
    <col min="6415" max="6656" width="9.140625" style="15"/>
    <col min="6657" max="6657" width="14.42578125" style="15" customWidth="1"/>
    <col min="6658" max="6658" width="14" style="15" bestFit="1" customWidth="1"/>
    <col min="6659" max="6659" width="12.85546875" style="15" bestFit="1" customWidth="1"/>
    <col min="6660" max="6660" width="14" style="15" bestFit="1" customWidth="1"/>
    <col min="6661" max="6662" width="12.85546875" style="15" bestFit="1" customWidth="1"/>
    <col min="6663" max="6663" width="14" style="15" bestFit="1" customWidth="1"/>
    <col min="6664" max="6665" width="12.85546875" style="15" bestFit="1" customWidth="1"/>
    <col min="6666" max="6666" width="14" style="15" bestFit="1" customWidth="1"/>
    <col min="6667" max="6668" width="12.85546875" style="15" bestFit="1" customWidth="1"/>
    <col min="6669" max="6669" width="14" style="15" bestFit="1" customWidth="1"/>
    <col min="6670" max="6670" width="14.42578125" style="15" bestFit="1" customWidth="1"/>
    <col min="6671" max="6912" width="9.140625" style="15"/>
    <col min="6913" max="6913" width="14.42578125" style="15" customWidth="1"/>
    <col min="6914" max="6914" width="14" style="15" bestFit="1" customWidth="1"/>
    <col min="6915" max="6915" width="12.85546875" style="15" bestFit="1" customWidth="1"/>
    <col min="6916" max="6916" width="14" style="15" bestFit="1" customWidth="1"/>
    <col min="6917" max="6918" width="12.85546875" style="15" bestFit="1" customWidth="1"/>
    <col min="6919" max="6919" width="14" style="15" bestFit="1" customWidth="1"/>
    <col min="6920" max="6921" width="12.85546875" style="15" bestFit="1" customWidth="1"/>
    <col min="6922" max="6922" width="14" style="15" bestFit="1" customWidth="1"/>
    <col min="6923" max="6924" width="12.85546875" style="15" bestFit="1" customWidth="1"/>
    <col min="6925" max="6925" width="14" style="15" bestFit="1" customWidth="1"/>
    <col min="6926" max="6926" width="14.42578125" style="15" bestFit="1" customWidth="1"/>
    <col min="6927" max="7168" width="9.140625" style="15"/>
    <col min="7169" max="7169" width="14.42578125" style="15" customWidth="1"/>
    <col min="7170" max="7170" width="14" style="15" bestFit="1" customWidth="1"/>
    <col min="7171" max="7171" width="12.85546875" style="15" bestFit="1" customWidth="1"/>
    <col min="7172" max="7172" width="14" style="15" bestFit="1" customWidth="1"/>
    <col min="7173" max="7174" width="12.85546875" style="15" bestFit="1" customWidth="1"/>
    <col min="7175" max="7175" width="14" style="15" bestFit="1" customWidth="1"/>
    <col min="7176" max="7177" width="12.85546875" style="15" bestFit="1" customWidth="1"/>
    <col min="7178" max="7178" width="14" style="15" bestFit="1" customWidth="1"/>
    <col min="7179" max="7180" width="12.85546875" style="15" bestFit="1" customWidth="1"/>
    <col min="7181" max="7181" width="14" style="15" bestFit="1" customWidth="1"/>
    <col min="7182" max="7182" width="14.42578125" style="15" bestFit="1" customWidth="1"/>
    <col min="7183" max="7424" width="9.140625" style="15"/>
    <col min="7425" max="7425" width="14.42578125" style="15" customWidth="1"/>
    <col min="7426" max="7426" width="14" style="15" bestFit="1" customWidth="1"/>
    <col min="7427" max="7427" width="12.85546875" style="15" bestFit="1" customWidth="1"/>
    <col min="7428" max="7428" width="14" style="15" bestFit="1" customWidth="1"/>
    <col min="7429" max="7430" width="12.85546875" style="15" bestFit="1" customWidth="1"/>
    <col min="7431" max="7431" width="14" style="15" bestFit="1" customWidth="1"/>
    <col min="7432" max="7433" width="12.85546875" style="15" bestFit="1" customWidth="1"/>
    <col min="7434" max="7434" width="14" style="15" bestFit="1" customWidth="1"/>
    <col min="7435" max="7436" width="12.85546875" style="15" bestFit="1" customWidth="1"/>
    <col min="7437" max="7437" width="14" style="15" bestFit="1" customWidth="1"/>
    <col min="7438" max="7438" width="14.42578125" style="15" bestFit="1" customWidth="1"/>
    <col min="7439" max="7680" width="9.140625" style="15"/>
    <col min="7681" max="7681" width="14.42578125" style="15" customWidth="1"/>
    <col min="7682" max="7682" width="14" style="15" bestFit="1" customWidth="1"/>
    <col min="7683" max="7683" width="12.85546875" style="15" bestFit="1" customWidth="1"/>
    <col min="7684" max="7684" width="14" style="15" bestFit="1" customWidth="1"/>
    <col min="7685" max="7686" width="12.85546875" style="15" bestFit="1" customWidth="1"/>
    <col min="7687" max="7687" width="14" style="15" bestFit="1" customWidth="1"/>
    <col min="7688" max="7689" width="12.85546875" style="15" bestFit="1" customWidth="1"/>
    <col min="7690" max="7690" width="14" style="15" bestFit="1" customWidth="1"/>
    <col min="7691" max="7692" width="12.85546875" style="15" bestFit="1" customWidth="1"/>
    <col min="7693" max="7693" width="14" style="15" bestFit="1" customWidth="1"/>
    <col min="7694" max="7694" width="14.42578125" style="15" bestFit="1" customWidth="1"/>
    <col min="7695" max="7936" width="9.140625" style="15"/>
    <col min="7937" max="7937" width="14.42578125" style="15" customWidth="1"/>
    <col min="7938" max="7938" width="14" style="15" bestFit="1" customWidth="1"/>
    <col min="7939" max="7939" width="12.85546875" style="15" bestFit="1" customWidth="1"/>
    <col min="7940" max="7940" width="14" style="15" bestFit="1" customWidth="1"/>
    <col min="7941" max="7942" width="12.85546875" style="15" bestFit="1" customWidth="1"/>
    <col min="7943" max="7943" width="14" style="15" bestFit="1" customWidth="1"/>
    <col min="7944" max="7945" width="12.85546875" style="15" bestFit="1" customWidth="1"/>
    <col min="7946" max="7946" width="14" style="15" bestFit="1" customWidth="1"/>
    <col min="7947" max="7948" width="12.85546875" style="15" bestFit="1" customWidth="1"/>
    <col min="7949" max="7949" width="14" style="15" bestFit="1" customWidth="1"/>
    <col min="7950" max="7950" width="14.42578125" style="15" bestFit="1" customWidth="1"/>
    <col min="7951" max="8192" width="9.140625" style="15"/>
    <col min="8193" max="8193" width="14.42578125" style="15" customWidth="1"/>
    <col min="8194" max="8194" width="14" style="15" bestFit="1" customWidth="1"/>
    <col min="8195" max="8195" width="12.85546875" style="15" bestFit="1" customWidth="1"/>
    <col min="8196" max="8196" width="14" style="15" bestFit="1" customWidth="1"/>
    <col min="8197" max="8198" width="12.85546875" style="15" bestFit="1" customWidth="1"/>
    <col min="8199" max="8199" width="14" style="15" bestFit="1" customWidth="1"/>
    <col min="8200" max="8201" width="12.85546875" style="15" bestFit="1" customWidth="1"/>
    <col min="8202" max="8202" width="14" style="15" bestFit="1" customWidth="1"/>
    <col min="8203" max="8204" width="12.85546875" style="15" bestFit="1" customWidth="1"/>
    <col min="8205" max="8205" width="14" style="15" bestFit="1" customWidth="1"/>
    <col min="8206" max="8206" width="14.42578125" style="15" bestFit="1" customWidth="1"/>
    <col min="8207" max="8448" width="9.140625" style="15"/>
    <col min="8449" max="8449" width="14.42578125" style="15" customWidth="1"/>
    <col min="8450" max="8450" width="14" style="15" bestFit="1" customWidth="1"/>
    <col min="8451" max="8451" width="12.85546875" style="15" bestFit="1" customWidth="1"/>
    <col min="8452" max="8452" width="14" style="15" bestFit="1" customWidth="1"/>
    <col min="8453" max="8454" width="12.85546875" style="15" bestFit="1" customWidth="1"/>
    <col min="8455" max="8455" width="14" style="15" bestFit="1" customWidth="1"/>
    <col min="8456" max="8457" width="12.85546875" style="15" bestFit="1" customWidth="1"/>
    <col min="8458" max="8458" width="14" style="15" bestFit="1" customWidth="1"/>
    <col min="8459" max="8460" width="12.85546875" style="15" bestFit="1" customWidth="1"/>
    <col min="8461" max="8461" width="14" style="15" bestFit="1" customWidth="1"/>
    <col min="8462" max="8462" width="14.42578125" style="15" bestFit="1" customWidth="1"/>
    <col min="8463" max="8704" width="9.140625" style="15"/>
    <col min="8705" max="8705" width="14.42578125" style="15" customWidth="1"/>
    <col min="8706" max="8706" width="14" style="15" bestFit="1" customWidth="1"/>
    <col min="8707" max="8707" width="12.85546875" style="15" bestFit="1" customWidth="1"/>
    <col min="8708" max="8708" width="14" style="15" bestFit="1" customWidth="1"/>
    <col min="8709" max="8710" width="12.85546875" style="15" bestFit="1" customWidth="1"/>
    <col min="8711" max="8711" width="14" style="15" bestFit="1" customWidth="1"/>
    <col min="8712" max="8713" width="12.85546875" style="15" bestFit="1" customWidth="1"/>
    <col min="8714" max="8714" width="14" style="15" bestFit="1" customWidth="1"/>
    <col min="8715" max="8716" width="12.85546875" style="15" bestFit="1" customWidth="1"/>
    <col min="8717" max="8717" width="14" style="15" bestFit="1" customWidth="1"/>
    <col min="8718" max="8718" width="14.42578125" style="15" bestFit="1" customWidth="1"/>
    <col min="8719" max="8960" width="9.140625" style="15"/>
    <col min="8961" max="8961" width="14.42578125" style="15" customWidth="1"/>
    <col min="8962" max="8962" width="14" style="15" bestFit="1" customWidth="1"/>
    <col min="8963" max="8963" width="12.85546875" style="15" bestFit="1" customWidth="1"/>
    <col min="8964" max="8964" width="14" style="15" bestFit="1" customWidth="1"/>
    <col min="8965" max="8966" width="12.85546875" style="15" bestFit="1" customWidth="1"/>
    <col min="8967" max="8967" width="14" style="15" bestFit="1" customWidth="1"/>
    <col min="8968" max="8969" width="12.85546875" style="15" bestFit="1" customWidth="1"/>
    <col min="8970" max="8970" width="14" style="15" bestFit="1" customWidth="1"/>
    <col min="8971" max="8972" width="12.85546875" style="15" bestFit="1" customWidth="1"/>
    <col min="8973" max="8973" width="14" style="15" bestFit="1" customWidth="1"/>
    <col min="8974" max="8974" width="14.42578125" style="15" bestFit="1" customWidth="1"/>
    <col min="8975" max="9216" width="9.140625" style="15"/>
    <col min="9217" max="9217" width="14.42578125" style="15" customWidth="1"/>
    <col min="9218" max="9218" width="14" style="15" bestFit="1" customWidth="1"/>
    <col min="9219" max="9219" width="12.85546875" style="15" bestFit="1" customWidth="1"/>
    <col min="9220" max="9220" width="14" style="15" bestFit="1" customWidth="1"/>
    <col min="9221" max="9222" width="12.85546875" style="15" bestFit="1" customWidth="1"/>
    <col min="9223" max="9223" width="14" style="15" bestFit="1" customWidth="1"/>
    <col min="9224" max="9225" width="12.85546875" style="15" bestFit="1" customWidth="1"/>
    <col min="9226" max="9226" width="14" style="15" bestFit="1" customWidth="1"/>
    <col min="9227" max="9228" width="12.85546875" style="15" bestFit="1" customWidth="1"/>
    <col min="9229" max="9229" width="14" style="15" bestFit="1" customWidth="1"/>
    <col min="9230" max="9230" width="14.42578125" style="15" bestFit="1" customWidth="1"/>
    <col min="9231" max="9472" width="9.140625" style="15"/>
    <col min="9473" max="9473" width="14.42578125" style="15" customWidth="1"/>
    <col min="9474" max="9474" width="14" style="15" bestFit="1" customWidth="1"/>
    <col min="9475" max="9475" width="12.85546875" style="15" bestFit="1" customWidth="1"/>
    <col min="9476" max="9476" width="14" style="15" bestFit="1" customWidth="1"/>
    <col min="9477" max="9478" width="12.85546875" style="15" bestFit="1" customWidth="1"/>
    <col min="9479" max="9479" width="14" style="15" bestFit="1" customWidth="1"/>
    <col min="9480" max="9481" width="12.85546875" style="15" bestFit="1" customWidth="1"/>
    <col min="9482" max="9482" width="14" style="15" bestFit="1" customWidth="1"/>
    <col min="9483" max="9484" width="12.85546875" style="15" bestFit="1" customWidth="1"/>
    <col min="9485" max="9485" width="14" style="15" bestFit="1" customWidth="1"/>
    <col min="9486" max="9486" width="14.42578125" style="15" bestFit="1" customWidth="1"/>
    <col min="9487" max="9728" width="9.140625" style="15"/>
    <col min="9729" max="9729" width="14.42578125" style="15" customWidth="1"/>
    <col min="9730" max="9730" width="14" style="15" bestFit="1" customWidth="1"/>
    <col min="9731" max="9731" width="12.85546875" style="15" bestFit="1" customWidth="1"/>
    <col min="9732" max="9732" width="14" style="15" bestFit="1" customWidth="1"/>
    <col min="9733" max="9734" width="12.85546875" style="15" bestFit="1" customWidth="1"/>
    <col min="9735" max="9735" width="14" style="15" bestFit="1" customWidth="1"/>
    <col min="9736" max="9737" width="12.85546875" style="15" bestFit="1" customWidth="1"/>
    <col min="9738" max="9738" width="14" style="15" bestFit="1" customWidth="1"/>
    <col min="9739" max="9740" width="12.85546875" style="15" bestFit="1" customWidth="1"/>
    <col min="9741" max="9741" width="14" style="15" bestFit="1" customWidth="1"/>
    <col min="9742" max="9742" width="14.42578125" style="15" bestFit="1" customWidth="1"/>
    <col min="9743" max="9984" width="9.140625" style="15"/>
    <col min="9985" max="9985" width="14.42578125" style="15" customWidth="1"/>
    <col min="9986" max="9986" width="14" style="15" bestFit="1" customWidth="1"/>
    <col min="9987" max="9987" width="12.85546875" style="15" bestFit="1" customWidth="1"/>
    <col min="9988" max="9988" width="14" style="15" bestFit="1" customWidth="1"/>
    <col min="9989" max="9990" width="12.85546875" style="15" bestFit="1" customWidth="1"/>
    <col min="9991" max="9991" width="14" style="15" bestFit="1" customWidth="1"/>
    <col min="9992" max="9993" width="12.85546875" style="15" bestFit="1" customWidth="1"/>
    <col min="9994" max="9994" width="14" style="15" bestFit="1" customWidth="1"/>
    <col min="9995" max="9996" width="12.85546875" style="15" bestFit="1" customWidth="1"/>
    <col min="9997" max="9997" width="14" style="15" bestFit="1" customWidth="1"/>
    <col min="9998" max="9998" width="14.42578125" style="15" bestFit="1" customWidth="1"/>
    <col min="9999" max="10240" width="9.140625" style="15"/>
    <col min="10241" max="10241" width="14.42578125" style="15" customWidth="1"/>
    <col min="10242" max="10242" width="14" style="15" bestFit="1" customWidth="1"/>
    <col min="10243" max="10243" width="12.85546875" style="15" bestFit="1" customWidth="1"/>
    <col min="10244" max="10244" width="14" style="15" bestFit="1" customWidth="1"/>
    <col min="10245" max="10246" width="12.85546875" style="15" bestFit="1" customWidth="1"/>
    <col min="10247" max="10247" width="14" style="15" bestFit="1" customWidth="1"/>
    <col min="10248" max="10249" width="12.85546875" style="15" bestFit="1" customWidth="1"/>
    <col min="10250" max="10250" width="14" style="15" bestFit="1" customWidth="1"/>
    <col min="10251" max="10252" width="12.85546875" style="15" bestFit="1" customWidth="1"/>
    <col min="10253" max="10253" width="14" style="15" bestFit="1" customWidth="1"/>
    <col min="10254" max="10254" width="14.42578125" style="15" bestFit="1" customWidth="1"/>
    <col min="10255" max="10496" width="9.140625" style="15"/>
    <col min="10497" max="10497" width="14.42578125" style="15" customWidth="1"/>
    <col min="10498" max="10498" width="14" style="15" bestFit="1" customWidth="1"/>
    <col min="10499" max="10499" width="12.85546875" style="15" bestFit="1" customWidth="1"/>
    <col min="10500" max="10500" width="14" style="15" bestFit="1" customWidth="1"/>
    <col min="10501" max="10502" width="12.85546875" style="15" bestFit="1" customWidth="1"/>
    <col min="10503" max="10503" width="14" style="15" bestFit="1" customWidth="1"/>
    <col min="10504" max="10505" width="12.85546875" style="15" bestFit="1" customWidth="1"/>
    <col min="10506" max="10506" width="14" style="15" bestFit="1" customWidth="1"/>
    <col min="10507" max="10508" width="12.85546875" style="15" bestFit="1" customWidth="1"/>
    <col min="10509" max="10509" width="14" style="15" bestFit="1" customWidth="1"/>
    <col min="10510" max="10510" width="14.42578125" style="15" bestFit="1" customWidth="1"/>
    <col min="10511" max="10752" width="9.140625" style="15"/>
    <col min="10753" max="10753" width="14.42578125" style="15" customWidth="1"/>
    <col min="10754" max="10754" width="14" style="15" bestFit="1" customWidth="1"/>
    <col min="10755" max="10755" width="12.85546875" style="15" bestFit="1" customWidth="1"/>
    <col min="10756" max="10756" width="14" style="15" bestFit="1" customWidth="1"/>
    <col min="10757" max="10758" width="12.85546875" style="15" bestFit="1" customWidth="1"/>
    <col min="10759" max="10759" width="14" style="15" bestFit="1" customWidth="1"/>
    <col min="10760" max="10761" width="12.85546875" style="15" bestFit="1" customWidth="1"/>
    <col min="10762" max="10762" width="14" style="15" bestFit="1" customWidth="1"/>
    <col min="10763" max="10764" width="12.85546875" style="15" bestFit="1" customWidth="1"/>
    <col min="10765" max="10765" width="14" style="15" bestFit="1" customWidth="1"/>
    <col min="10766" max="10766" width="14.42578125" style="15" bestFit="1" customWidth="1"/>
    <col min="10767" max="11008" width="9.140625" style="15"/>
    <col min="11009" max="11009" width="14.42578125" style="15" customWidth="1"/>
    <col min="11010" max="11010" width="14" style="15" bestFit="1" customWidth="1"/>
    <col min="11011" max="11011" width="12.85546875" style="15" bestFit="1" customWidth="1"/>
    <col min="11012" max="11012" width="14" style="15" bestFit="1" customWidth="1"/>
    <col min="11013" max="11014" width="12.85546875" style="15" bestFit="1" customWidth="1"/>
    <col min="11015" max="11015" width="14" style="15" bestFit="1" customWidth="1"/>
    <col min="11016" max="11017" width="12.85546875" style="15" bestFit="1" customWidth="1"/>
    <col min="11018" max="11018" width="14" style="15" bestFit="1" customWidth="1"/>
    <col min="11019" max="11020" width="12.85546875" style="15" bestFit="1" customWidth="1"/>
    <col min="11021" max="11021" width="14" style="15" bestFit="1" customWidth="1"/>
    <col min="11022" max="11022" width="14.42578125" style="15" bestFit="1" customWidth="1"/>
    <col min="11023" max="11264" width="9.140625" style="15"/>
    <col min="11265" max="11265" width="14.42578125" style="15" customWidth="1"/>
    <col min="11266" max="11266" width="14" style="15" bestFit="1" customWidth="1"/>
    <col min="11267" max="11267" width="12.85546875" style="15" bestFit="1" customWidth="1"/>
    <col min="11268" max="11268" width="14" style="15" bestFit="1" customWidth="1"/>
    <col min="11269" max="11270" width="12.85546875" style="15" bestFit="1" customWidth="1"/>
    <col min="11271" max="11271" width="14" style="15" bestFit="1" customWidth="1"/>
    <col min="11272" max="11273" width="12.85546875" style="15" bestFit="1" customWidth="1"/>
    <col min="11274" max="11274" width="14" style="15" bestFit="1" customWidth="1"/>
    <col min="11275" max="11276" width="12.85546875" style="15" bestFit="1" customWidth="1"/>
    <col min="11277" max="11277" width="14" style="15" bestFit="1" customWidth="1"/>
    <col min="11278" max="11278" width="14.42578125" style="15" bestFit="1" customWidth="1"/>
    <col min="11279" max="11520" width="9.140625" style="15"/>
    <col min="11521" max="11521" width="14.42578125" style="15" customWidth="1"/>
    <col min="11522" max="11522" width="14" style="15" bestFit="1" customWidth="1"/>
    <col min="11523" max="11523" width="12.85546875" style="15" bestFit="1" customWidth="1"/>
    <col min="11524" max="11524" width="14" style="15" bestFit="1" customWidth="1"/>
    <col min="11525" max="11526" width="12.85546875" style="15" bestFit="1" customWidth="1"/>
    <col min="11527" max="11527" width="14" style="15" bestFit="1" customWidth="1"/>
    <col min="11528" max="11529" width="12.85546875" style="15" bestFit="1" customWidth="1"/>
    <col min="11530" max="11530" width="14" style="15" bestFit="1" customWidth="1"/>
    <col min="11531" max="11532" width="12.85546875" style="15" bestFit="1" customWidth="1"/>
    <col min="11533" max="11533" width="14" style="15" bestFit="1" customWidth="1"/>
    <col min="11534" max="11534" width="14.42578125" style="15" bestFit="1" customWidth="1"/>
    <col min="11535" max="11776" width="9.140625" style="15"/>
    <col min="11777" max="11777" width="14.42578125" style="15" customWidth="1"/>
    <col min="11778" max="11778" width="14" style="15" bestFit="1" customWidth="1"/>
    <col min="11779" max="11779" width="12.85546875" style="15" bestFit="1" customWidth="1"/>
    <col min="11780" max="11780" width="14" style="15" bestFit="1" customWidth="1"/>
    <col min="11781" max="11782" width="12.85546875" style="15" bestFit="1" customWidth="1"/>
    <col min="11783" max="11783" width="14" style="15" bestFit="1" customWidth="1"/>
    <col min="11784" max="11785" width="12.85546875" style="15" bestFit="1" customWidth="1"/>
    <col min="11786" max="11786" width="14" style="15" bestFit="1" customWidth="1"/>
    <col min="11787" max="11788" width="12.85546875" style="15" bestFit="1" customWidth="1"/>
    <col min="11789" max="11789" width="14" style="15" bestFit="1" customWidth="1"/>
    <col min="11790" max="11790" width="14.42578125" style="15" bestFit="1" customWidth="1"/>
    <col min="11791" max="12032" width="9.140625" style="15"/>
    <col min="12033" max="12033" width="14.42578125" style="15" customWidth="1"/>
    <col min="12034" max="12034" width="14" style="15" bestFit="1" customWidth="1"/>
    <col min="12035" max="12035" width="12.85546875" style="15" bestFit="1" customWidth="1"/>
    <col min="12036" max="12036" width="14" style="15" bestFit="1" customWidth="1"/>
    <col min="12037" max="12038" width="12.85546875" style="15" bestFit="1" customWidth="1"/>
    <col min="12039" max="12039" width="14" style="15" bestFit="1" customWidth="1"/>
    <col min="12040" max="12041" width="12.85546875" style="15" bestFit="1" customWidth="1"/>
    <col min="12042" max="12042" width="14" style="15" bestFit="1" customWidth="1"/>
    <col min="12043" max="12044" width="12.85546875" style="15" bestFit="1" customWidth="1"/>
    <col min="12045" max="12045" width="14" style="15" bestFit="1" customWidth="1"/>
    <col min="12046" max="12046" width="14.42578125" style="15" bestFit="1" customWidth="1"/>
    <col min="12047" max="12288" width="9.140625" style="15"/>
    <col min="12289" max="12289" width="14.42578125" style="15" customWidth="1"/>
    <col min="12290" max="12290" width="14" style="15" bestFit="1" customWidth="1"/>
    <col min="12291" max="12291" width="12.85546875" style="15" bestFit="1" customWidth="1"/>
    <col min="12292" max="12292" width="14" style="15" bestFit="1" customWidth="1"/>
    <col min="12293" max="12294" width="12.85546875" style="15" bestFit="1" customWidth="1"/>
    <col min="12295" max="12295" width="14" style="15" bestFit="1" customWidth="1"/>
    <col min="12296" max="12297" width="12.85546875" style="15" bestFit="1" customWidth="1"/>
    <col min="12298" max="12298" width="14" style="15" bestFit="1" customWidth="1"/>
    <col min="12299" max="12300" width="12.85546875" style="15" bestFit="1" customWidth="1"/>
    <col min="12301" max="12301" width="14" style="15" bestFit="1" customWidth="1"/>
    <col min="12302" max="12302" width="14.42578125" style="15" bestFit="1" customWidth="1"/>
    <col min="12303" max="12544" width="9.140625" style="15"/>
    <col min="12545" max="12545" width="14.42578125" style="15" customWidth="1"/>
    <col min="12546" max="12546" width="14" style="15" bestFit="1" customWidth="1"/>
    <col min="12547" max="12547" width="12.85546875" style="15" bestFit="1" customWidth="1"/>
    <col min="12548" max="12548" width="14" style="15" bestFit="1" customWidth="1"/>
    <col min="12549" max="12550" width="12.85546875" style="15" bestFit="1" customWidth="1"/>
    <col min="12551" max="12551" width="14" style="15" bestFit="1" customWidth="1"/>
    <col min="12552" max="12553" width="12.85546875" style="15" bestFit="1" customWidth="1"/>
    <col min="12554" max="12554" width="14" style="15" bestFit="1" customWidth="1"/>
    <col min="12555" max="12556" width="12.85546875" style="15" bestFit="1" customWidth="1"/>
    <col min="12557" max="12557" width="14" style="15" bestFit="1" customWidth="1"/>
    <col min="12558" max="12558" width="14.42578125" style="15" bestFit="1" customWidth="1"/>
    <col min="12559" max="12800" width="9.140625" style="15"/>
    <col min="12801" max="12801" width="14.42578125" style="15" customWidth="1"/>
    <col min="12802" max="12802" width="14" style="15" bestFit="1" customWidth="1"/>
    <col min="12803" max="12803" width="12.85546875" style="15" bestFit="1" customWidth="1"/>
    <col min="12804" max="12804" width="14" style="15" bestFit="1" customWidth="1"/>
    <col min="12805" max="12806" width="12.85546875" style="15" bestFit="1" customWidth="1"/>
    <col min="12807" max="12807" width="14" style="15" bestFit="1" customWidth="1"/>
    <col min="12808" max="12809" width="12.85546875" style="15" bestFit="1" customWidth="1"/>
    <col min="12810" max="12810" width="14" style="15" bestFit="1" customWidth="1"/>
    <col min="12811" max="12812" width="12.85546875" style="15" bestFit="1" customWidth="1"/>
    <col min="12813" max="12813" width="14" style="15" bestFit="1" customWidth="1"/>
    <col min="12814" max="12814" width="14.42578125" style="15" bestFit="1" customWidth="1"/>
    <col min="12815" max="13056" width="9.140625" style="15"/>
    <col min="13057" max="13057" width="14.42578125" style="15" customWidth="1"/>
    <col min="13058" max="13058" width="14" style="15" bestFit="1" customWidth="1"/>
    <col min="13059" max="13059" width="12.85546875" style="15" bestFit="1" customWidth="1"/>
    <col min="13060" max="13060" width="14" style="15" bestFit="1" customWidth="1"/>
    <col min="13061" max="13062" width="12.85546875" style="15" bestFit="1" customWidth="1"/>
    <col min="13063" max="13063" width="14" style="15" bestFit="1" customWidth="1"/>
    <col min="13064" max="13065" width="12.85546875" style="15" bestFit="1" customWidth="1"/>
    <col min="13066" max="13066" width="14" style="15" bestFit="1" customWidth="1"/>
    <col min="13067" max="13068" width="12.85546875" style="15" bestFit="1" customWidth="1"/>
    <col min="13069" max="13069" width="14" style="15" bestFit="1" customWidth="1"/>
    <col min="13070" max="13070" width="14.42578125" style="15" bestFit="1" customWidth="1"/>
    <col min="13071" max="13312" width="9.140625" style="15"/>
    <col min="13313" max="13313" width="14.42578125" style="15" customWidth="1"/>
    <col min="13314" max="13314" width="14" style="15" bestFit="1" customWidth="1"/>
    <col min="13315" max="13315" width="12.85546875" style="15" bestFit="1" customWidth="1"/>
    <col min="13316" max="13316" width="14" style="15" bestFit="1" customWidth="1"/>
    <col min="13317" max="13318" width="12.85546875" style="15" bestFit="1" customWidth="1"/>
    <col min="13319" max="13319" width="14" style="15" bestFit="1" customWidth="1"/>
    <col min="13320" max="13321" width="12.85546875" style="15" bestFit="1" customWidth="1"/>
    <col min="13322" max="13322" width="14" style="15" bestFit="1" customWidth="1"/>
    <col min="13323" max="13324" width="12.85546875" style="15" bestFit="1" customWidth="1"/>
    <col min="13325" max="13325" width="14" style="15" bestFit="1" customWidth="1"/>
    <col min="13326" max="13326" width="14.42578125" style="15" bestFit="1" customWidth="1"/>
    <col min="13327" max="13568" width="9.140625" style="15"/>
    <col min="13569" max="13569" width="14.42578125" style="15" customWidth="1"/>
    <col min="13570" max="13570" width="14" style="15" bestFit="1" customWidth="1"/>
    <col min="13571" max="13571" width="12.85546875" style="15" bestFit="1" customWidth="1"/>
    <col min="13572" max="13572" width="14" style="15" bestFit="1" customWidth="1"/>
    <col min="13573" max="13574" width="12.85546875" style="15" bestFit="1" customWidth="1"/>
    <col min="13575" max="13575" width="14" style="15" bestFit="1" customWidth="1"/>
    <col min="13576" max="13577" width="12.85546875" style="15" bestFit="1" customWidth="1"/>
    <col min="13578" max="13578" width="14" style="15" bestFit="1" customWidth="1"/>
    <col min="13579" max="13580" width="12.85546875" style="15" bestFit="1" customWidth="1"/>
    <col min="13581" max="13581" width="14" style="15" bestFit="1" customWidth="1"/>
    <col min="13582" max="13582" width="14.42578125" style="15" bestFit="1" customWidth="1"/>
    <col min="13583" max="13824" width="9.140625" style="15"/>
    <col min="13825" max="13825" width="14.42578125" style="15" customWidth="1"/>
    <col min="13826" max="13826" width="14" style="15" bestFit="1" customWidth="1"/>
    <col min="13827" max="13827" width="12.85546875" style="15" bestFit="1" customWidth="1"/>
    <col min="13828" max="13828" width="14" style="15" bestFit="1" customWidth="1"/>
    <col min="13829" max="13830" width="12.85546875" style="15" bestFit="1" customWidth="1"/>
    <col min="13831" max="13831" width="14" style="15" bestFit="1" customWidth="1"/>
    <col min="13832" max="13833" width="12.85546875" style="15" bestFit="1" customWidth="1"/>
    <col min="13834" max="13834" width="14" style="15" bestFit="1" customWidth="1"/>
    <col min="13835" max="13836" width="12.85546875" style="15" bestFit="1" customWidth="1"/>
    <col min="13837" max="13837" width="14" style="15" bestFit="1" customWidth="1"/>
    <col min="13838" max="13838" width="14.42578125" style="15" bestFit="1" customWidth="1"/>
    <col min="13839" max="14080" width="9.140625" style="15"/>
    <col min="14081" max="14081" width="14.42578125" style="15" customWidth="1"/>
    <col min="14082" max="14082" width="14" style="15" bestFit="1" customWidth="1"/>
    <col min="14083" max="14083" width="12.85546875" style="15" bestFit="1" customWidth="1"/>
    <col min="14084" max="14084" width="14" style="15" bestFit="1" customWidth="1"/>
    <col min="14085" max="14086" width="12.85546875" style="15" bestFit="1" customWidth="1"/>
    <col min="14087" max="14087" width="14" style="15" bestFit="1" customWidth="1"/>
    <col min="14088" max="14089" width="12.85546875" style="15" bestFit="1" customWidth="1"/>
    <col min="14090" max="14090" width="14" style="15" bestFit="1" customWidth="1"/>
    <col min="14091" max="14092" width="12.85546875" style="15" bestFit="1" customWidth="1"/>
    <col min="14093" max="14093" width="14" style="15" bestFit="1" customWidth="1"/>
    <col min="14094" max="14094" width="14.42578125" style="15" bestFit="1" customWidth="1"/>
    <col min="14095" max="14336" width="9.140625" style="15"/>
    <col min="14337" max="14337" width="14.42578125" style="15" customWidth="1"/>
    <col min="14338" max="14338" width="14" style="15" bestFit="1" customWidth="1"/>
    <col min="14339" max="14339" width="12.85546875" style="15" bestFit="1" customWidth="1"/>
    <col min="14340" max="14340" width="14" style="15" bestFit="1" customWidth="1"/>
    <col min="14341" max="14342" width="12.85546875" style="15" bestFit="1" customWidth="1"/>
    <col min="14343" max="14343" width="14" style="15" bestFit="1" customWidth="1"/>
    <col min="14344" max="14345" width="12.85546875" style="15" bestFit="1" customWidth="1"/>
    <col min="14346" max="14346" width="14" style="15" bestFit="1" customWidth="1"/>
    <col min="14347" max="14348" width="12.85546875" style="15" bestFit="1" customWidth="1"/>
    <col min="14349" max="14349" width="14" style="15" bestFit="1" customWidth="1"/>
    <col min="14350" max="14350" width="14.42578125" style="15" bestFit="1" customWidth="1"/>
    <col min="14351" max="14592" width="9.140625" style="15"/>
    <col min="14593" max="14593" width="14.42578125" style="15" customWidth="1"/>
    <col min="14594" max="14594" width="14" style="15" bestFit="1" customWidth="1"/>
    <col min="14595" max="14595" width="12.85546875" style="15" bestFit="1" customWidth="1"/>
    <col min="14596" max="14596" width="14" style="15" bestFit="1" customWidth="1"/>
    <col min="14597" max="14598" width="12.85546875" style="15" bestFit="1" customWidth="1"/>
    <col min="14599" max="14599" width="14" style="15" bestFit="1" customWidth="1"/>
    <col min="14600" max="14601" width="12.85546875" style="15" bestFit="1" customWidth="1"/>
    <col min="14602" max="14602" width="14" style="15" bestFit="1" customWidth="1"/>
    <col min="14603" max="14604" width="12.85546875" style="15" bestFit="1" customWidth="1"/>
    <col min="14605" max="14605" width="14" style="15" bestFit="1" customWidth="1"/>
    <col min="14606" max="14606" width="14.42578125" style="15" bestFit="1" customWidth="1"/>
    <col min="14607" max="14848" width="9.140625" style="15"/>
    <col min="14849" max="14849" width="14.42578125" style="15" customWidth="1"/>
    <col min="14850" max="14850" width="14" style="15" bestFit="1" customWidth="1"/>
    <col min="14851" max="14851" width="12.85546875" style="15" bestFit="1" customWidth="1"/>
    <col min="14852" max="14852" width="14" style="15" bestFit="1" customWidth="1"/>
    <col min="14853" max="14854" width="12.85546875" style="15" bestFit="1" customWidth="1"/>
    <col min="14855" max="14855" width="14" style="15" bestFit="1" customWidth="1"/>
    <col min="14856" max="14857" width="12.85546875" style="15" bestFit="1" customWidth="1"/>
    <col min="14858" max="14858" width="14" style="15" bestFit="1" customWidth="1"/>
    <col min="14859" max="14860" width="12.85546875" style="15" bestFit="1" customWidth="1"/>
    <col min="14861" max="14861" width="14" style="15" bestFit="1" customWidth="1"/>
    <col min="14862" max="14862" width="14.42578125" style="15" bestFit="1" customWidth="1"/>
    <col min="14863" max="15104" width="9.140625" style="15"/>
    <col min="15105" max="15105" width="14.42578125" style="15" customWidth="1"/>
    <col min="15106" max="15106" width="14" style="15" bestFit="1" customWidth="1"/>
    <col min="15107" max="15107" width="12.85546875" style="15" bestFit="1" customWidth="1"/>
    <col min="15108" max="15108" width="14" style="15" bestFit="1" customWidth="1"/>
    <col min="15109" max="15110" width="12.85546875" style="15" bestFit="1" customWidth="1"/>
    <col min="15111" max="15111" width="14" style="15" bestFit="1" customWidth="1"/>
    <col min="15112" max="15113" width="12.85546875" style="15" bestFit="1" customWidth="1"/>
    <col min="15114" max="15114" width="14" style="15" bestFit="1" customWidth="1"/>
    <col min="15115" max="15116" width="12.85546875" style="15" bestFit="1" customWidth="1"/>
    <col min="15117" max="15117" width="14" style="15" bestFit="1" customWidth="1"/>
    <col min="15118" max="15118" width="14.42578125" style="15" bestFit="1" customWidth="1"/>
    <col min="15119" max="15360" width="9.140625" style="15"/>
    <col min="15361" max="15361" width="14.42578125" style="15" customWidth="1"/>
    <col min="15362" max="15362" width="14" style="15" bestFit="1" customWidth="1"/>
    <col min="15363" max="15363" width="12.85546875" style="15" bestFit="1" customWidth="1"/>
    <col min="15364" max="15364" width="14" style="15" bestFit="1" customWidth="1"/>
    <col min="15365" max="15366" width="12.85546875" style="15" bestFit="1" customWidth="1"/>
    <col min="15367" max="15367" width="14" style="15" bestFit="1" customWidth="1"/>
    <col min="15368" max="15369" width="12.85546875" style="15" bestFit="1" customWidth="1"/>
    <col min="15370" max="15370" width="14" style="15" bestFit="1" customWidth="1"/>
    <col min="15371" max="15372" width="12.85546875" style="15" bestFit="1" customWidth="1"/>
    <col min="15373" max="15373" width="14" style="15" bestFit="1" customWidth="1"/>
    <col min="15374" max="15374" width="14.42578125" style="15" bestFit="1" customWidth="1"/>
    <col min="15375" max="15616" width="9.140625" style="15"/>
    <col min="15617" max="15617" width="14.42578125" style="15" customWidth="1"/>
    <col min="15618" max="15618" width="14" style="15" bestFit="1" customWidth="1"/>
    <col min="15619" max="15619" width="12.85546875" style="15" bestFit="1" customWidth="1"/>
    <col min="15620" max="15620" width="14" style="15" bestFit="1" customWidth="1"/>
    <col min="15621" max="15622" width="12.85546875" style="15" bestFit="1" customWidth="1"/>
    <col min="15623" max="15623" width="14" style="15" bestFit="1" customWidth="1"/>
    <col min="15624" max="15625" width="12.85546875" style="15" bestFit="1" customWidth="1"/>
    <col min="15626" max="15626" width="14" style="15" bestFit="1" customWidth="1"/>
    <col min="15627" max="15628" width="12.85546875" style="15" bestFit="1" customWidth="1"/>
    <col min="15629" max="15629" width="14" style="15" bestFit="1" customWidth="1"/>
    <col min="15630" max="15630" width="14.42578125" style="15" bestFit="1" customWidth="1"/>
    <col min="15631" max="15872" width="9.140625" style="15"/>
    <col min="15873" max="15873" width="14.42578125" style="15" customWidth="1"/>
    <col min="15874" max="15874" width="14" style="15" bestFit="1" customWidth="1"/>
    <col min="15875" max="15875" width="12.85546875" style="15" bestFit="1" customWidth="1"/>
    <col min="15876" max="15876" width="14" style="15" bestFit="1" customWidth="1"/>
    <col min="15877" max="15878" width="12.85546875" style="15" bestFit="1" customWidth="1"/>
    <col min="15879" max="15879" width="14" style="15" bestFit="1" customWidth="1"/>
    <col min="15880" max="15881" width="12.85546875" style="15" bestFit="1" customWidth="1"/>
    <col min="15882" max="15882" width="14" style="15" bestFit="1" customWidth="1"/>
    <col min="15883" max="15884" width="12.85546875" style="15" bestFit="1" customWidth="1"/>
    <col min="15885" max="15885" width="14" style="15" bestFit="1" customWidth="1"/>
    <col min="15886" max="15886" width="14.42578125" style="15" bestFit="1" customWidth="1"/>
    <col min="15887" max="16128" width="9.140625" style="15"/>
    <col min="16129" max="16129" width="14.42578125" style="15" customWidth="1"/>
    <col min="16130" max="16130" width="14" style="15" bestFit="1" customWidth="1"/>
    <col min="16131" max="16131" width="12.85546875" style="15" bestFit="1" customWidth="1"/>
    <col min="16132" max="16132" width="14" style="15" bestFit="1" customWidth="1"/>
    <col min="16133" max="16134" width="12.85546875" style="15" bestFit="1" customWidth="1"/>
    <col min="16135" max="16135" width="14" style="15" bestFit="1" customWidth="1"/>
    <col min="16136" max="16137" width="12.85546875" style="15" bestFit="1" customWidth="1"/>
    <col min="16138" max="16138" width="14" style="15" bestFit="1" customWidth="1"/>
    <col min="16139" max="16140" width="12.85546875" style="15" bestFit="1" customWidth="1"/>
    <col min="16141" max="16141" width="14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264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</row>
    <row r="6" spans="1:14" x14ac:dyDescent="0.2">
      <c r="A6" s="15" t="s">
        <v>10</v>
      </c>
      <c r="B6" s="96">
        <v>0</v>
      </c>
      <c r="C6" s="1">
        <v>0</v>
      </c>
      <c r="D6" s="17">
        <v>149975.1</v>
      </c>
      <c r="E6" s="17">
        <v>0</v>
      </c>
      <c r="F6" s="17">
        <v>0</v>
      </c>
      <c r="G6" s="5">
        <v>121560.45</v>
      </c>
      <c r="H6" s="17">
        <v>0</v>
      </c>
      <c r="I6" s="179">
        <v>0</v>
      </c>
      <c r="J6" s="17">
        <v>103146.45</v>
      </c>
      <c r="K6" s="209">
        <v>0</v>
      </c>
      <c r="L6" s="230">
        <v>0</v>
      </c>
      <c r="M6" s="78">
        <v>145778.6</v>
      </c>
      <c r="N6" s="17">
        <f>SUM(B6:M6)</f>
        <v>520460.6</v>
      </c>
    </row>
    <row r="7" spans="1:14" x14ac:dyDescent="0.2">
      <c r="A7" s="15" t="s">
        <v>11</v>
      </c>
      <c r="B7" s="96">
        <v>0</v>
      </c>
      <c r="C7" s="1">
        <v>0</v>
      </c>
      <c r="D7" s="17">
        <v>54833.35</v>
      </c>
      <c r="E7" s="17">
        <v>0</v>
      </c>
      <c r="F7" s="17">
        <v>0</v>
      </c>
      <c r="G7" s="5">
        <v>45664.3</v>
      </c>
      <c r="H7" s="17">
        <v>0</v>
      </c>
      <c r="I7" s="179">
        <v>0</v>
      </c>
      <c r="J7" s="17">
        <v>35781.35</v>
      </c>
      <c r="K7" s="209">
        <v>0</v>
      </c>
      <c r="L7" s="230">
        <v>0</v>
      </c>
      <c r="M7" s="78">
        <v>52209.85</v>
      </c>
      <c r="N7" s="17">
        <f t="shared" ref="N7:N22" si="0">SUM(B7:M7)</f>
        <v>188488.85</v>
      </c>
    </row>
    <row r="8" spans="1:14" x14ac:dyDescent="0.2">
      <c r="A8" s="15" t="s">
        <v>12</v>
      </c>
      <c r="B8" s="96">
        <v>0</v>
      </c>
      <c r="C8" s="1">
        <v>0</v>
      </c>
      <c r="D8" s="17">
        <v>8646862.6099999994</v>
      </c>
      <c r="E8" s="17">
        <v>0</v>
      </c>
      <c r="F8" s="17">
        <v>0</v>
      </c>
      <c r="G8" s="5">
        <v>7988473.4800000004</v>
      </c>
      <c r="H8" s="17">
        <v>0</v>
      </c>
      <c r="I8" s="179">
        <v>0</v>
      </c>
      <c r="J8" s="17">
        <v>6649295.0099999998</v>
      </c>
      <c r="K8" s="209">
        <v>0</v>
      </c>
      <c r="L8" s="230">
        <v>0</v>
      </c>
      <c r="M8" s="78">
        <v>9166520.2799999993</v>
      </c>
      <c r="N8" s="17">
        <f t="shared" si="0"/>
        <v>32451151.380000003</v>
      </c>
    </row>
    <row r="9" spans="1:14" x14ac:dyDescent="0.2">
      <c r="A9" s="15" t="s">
        <v>13</v>
      </c>
      <c r="B9" s="96">
        <v>0</v>
      </c>
      <c r="C9" s="1">
        <v>0</v>
      </c>
      <c r="D9" s="17">
        <v>342642.3</v>
      </c>
      <c r="E9" s="17">
        <v>0</v>
      </c>
      <c r="F9" s="17">
        <v>0</v>
      </c>
      <c r="G9" s="5">
        <v>257131.05</v>
      </c>
      <c r="H9" s="17">
        <v>0</v>
      </c>
      <c r="I9" s="179">
        <v>0</v>
      </c>
      <c r="J9" s="17">
        <v>189722.5</v>
      </c>
      <c r="K9" s="209">
        <v>0</v>
      </c>
      <c r="L9" s="230">
        <v>0</v>
      </c>
      <c r="M9" s="78">
        <v>261272</v>
      </c>
      <c r="N9" s="17">
        <f t="shared" si="0"/>
        <v>1050767.8500000001</v>
      </c>
    </row>
    <row r="10" spans="1:14" x14ac:dyDescent="0.2">
      <c r="A10" s="15" t="s">
        <v>14</v>
      </c>
      <c r="B10" s="96">
        <v>34224.300000000003</v>
      </c>
      <c r="C10" s="1">
        <v>33849.199999999997</v>
      </c>
      <c r="D10" s="17">
        <v>30893.5</v>
      </c>
      <c r="E10" s="17">
        <v>25978.7</v>
      </c>
      <c r="F10" s="17">
        <v>29246.799999999999</v>
      </c>
      <c r="G10" s="5">
        <v>25212.55</v>
      </c>
      <c r="H10" s="17">
        <v>22536.799999999999</v>
      </c>
      <c r="I10" s="179">
        <v>27693.599999999999</v>
      </c>
      <c r="J10" s="17">
        <v>24761</v>
      </c>
      <c r="K10" s="209">
        <v>26708.55</v>
      </c>
      <c r="L10" s="230">
        <v>43029.8</v>
      </c>
      <c r="M10" s="78">
        <v>86028.800000000003</v>
      </c>
      <c r="N10" s="17">
        <f t="shared" si="0"/>
        <v>410163.6</v>
      </c>
    </row>
    <row r="11" spans="1:14" x14ac:dyDescent="0.2">
      <c r="A11" s="15" t="s">
        <v>15</v>
      </c>
      <c r="B11" s="96">
        <v>0</v>
      </c>
      <c r="C11" s="1">
        <v>0</v>
      </c>
      <c r="D11" s="17">
        <v>1010.9</v>
      </c>
      <c r="E11" s="17">
        <v>0</v>
      </c>
      <c r="F11" s="17">
        <v>0</v>
      </c>
      <c r="G11" s="5">
        <v>158.4</v>
      </c>
      <c r="H11" s="17">
        <v>0</v>
      </c>
      <c r="I11" s="179">
        <v>0</v>
      </c>
      <c r="J11" s="17">
        <v>391.6</v>
      </c>
      <c r="K11" s="209">
        <v>0</v>
      </c>
      <c r="L11" s="230">
        <v>0</v>
      </c>
      <c r="M11" s="78">
        <v>5864.1</v>
      </c>
      <c r="N11" s="17">
        <f t="shared" si="0"/>
        <v>7425</v>
      </c>
    </row>
    <row r="12" spans="1:14" x14ac:dyDescent="0.2">
      <c r="A12" s="15" t="s">
        <v>16</v>
      </c>
      <c r="B12" s="96">
        <v>393.8</v>
      </c>
      <c r="C12" s="1">
        <v>381.7</v>
      </c>
      <c r="D12" s="17">
        <v>519.75</v>
      </c>
      <c r="E12" s="17">
        <v>2009.7</v>
      </c>
      <c r="F12" s="17">
        <v>849.75</v>
      </c>
      <c r="G12" s="5">
        <v>484</v>
      </c>
      <c r="H12" s="17">
        <v>546.70000000000005</v>
      </c>
      <c r="I12" s="179">
        <v>443.85</v>
      </c>
      <c r="J12" s="17">
        <v>643.5</v>
      </c>
      <c r="K12" s="209">
        <v>1243.55</v>
      </c>
      <c r="L12" s="230">
        <v>416.9</v>
      </c>
      <c r="M12" s="78">
        <v>1141.25</v>
      </c>
      <c r="N12" s="17">
        <f t="shared" si="0"/>
        <v>9074.4500000000007</v>
      </c>
    </row>
    <row r="13" spans="1:14" x14ac:dyDescent="0.2">
      <c r="A13" s="15" t="s">
        <v>17</v>
      </c>
      <c r="B13" s="96">
        <v>0</v>
      </c>
      <c r="C13" s="1">
        <v>0</v>
      </c>
      <c r="D13" s="17">
        <v>30638.3</v>
      </c>
      <c r="E13" s="17">
        <v>0</v>
      </c>
      <c r="F13" s="17">
        <v>0</v>
      </c>
      <c r="G13" s="5">
        <v>33701.25</v>
      </c>
      <c r="H13" s="17">
        <v>0</v>
      </c>
      <c r="I13" s="179">
        <v>0</v>
      </c>
      <c r="J13" s="17">
        <v>22942.15</v>
      </c>
      <c r="K13" s="209">
        <v>0</v>
      </c>
      <c r="L13" s="230">
        <v>0</v>
      </c>
      <c r="M13" s="78">
        <v>30576.7</v>
      </c>
      <c r="N13" s="17">
        <f t="shared" si="0"/>
        <v>117858.40000000001</v>
      </c>
    </row>
    <row r="14" spans="1:14" ht="15" x14ac:dyDescent="0.25">
      <c r="A14" s="15" t="s">
        <v>18</v>
      </c>
      <c r="B14" s="96">
        <v>449.35</v>
      </c>
      <c r="C14" s="1">
        <v>2780.25</v>
      </c>
      <c r="D14" s="17">
        <v>1907.95</v>
      </c>
      <c r="E14" s="17">
        <v>906.95</v>
      </c>
      <c r="F14" s="17">
        <v>2468.9499999999998</v>
      </c>
      <c r="G14" s="5">
        <v>2149.4</v>
      </c>
      <c r="H14" s="177">
        <v>0</v>
      </c>
      <c r="I14" s="180">
        <f>1786.95</f>
        <v>1786.95</v>
      </c>
      <c r="J14" s="180">
        <v>2091.1</v>
      </c>
      <c r="K14" s="209">
        <v>2978.25</v>
      </c>
      <c r="L14" s="230">
        <v>2351.25</v>
      </c>
      <c r="M14" s="78">
        <v>5281.1</v>
      </c>
      <c r="N14" s="17">
        <f t="shared" si="0"/>
        <v>25151.5</v>
      </c>
    </row>
    <row r="15" spans="1:14" x14ac:dyDescent="0.2">
      <c r="A15" s="15" t="s">
        <v>19</v>
      </c>
      <c r="B15" s="96">
        <v>0</v>
      </c>
      <c r="C15" s="1">
        <v>0</v>
      </c>
      <c r="D15" s="17">
        <v>5456.55</v>
      </c>
      <c r="E15" s="17">
        <v>0</v>
      </c>
      <c r="F15" s="17">
        <v>0</v>
      </c>
      <c r="G15" s="5">
        <v>4418.7</v>
      </c>
      <c r="H15" s="17">
        <v>0</v>
      </c>
      <c r="I15" s="179">
        <v>0</v>
      </c>
      <c r="J15" s="17">
        <v>3730.83</v>
      </c>
      <c r="K15" s="209">
        <v>0</v>
      </c>
      <c r="L15" s="230">
        <v>0</v>
      </c>
      <c r="M15" s="78">
        <v>7813.66</v>
      </c>
      <c r="N15" s="17">
        <f t="shared" si="0"/>
        <v>21419.739999999998</v>
      </c>
    </row>
    <row r="16" spans="1:14" ht="15" x14ac:dyDescent="0.25">
      <c r="A16" s="15" t="s">
        <v>20</v>
      </c>
      <c r="B16" s="96">
        <v>58077.25</v>
      </c>
      <c r="C16" s="1">
        <v>60601.2</v>
      </c>
      <c r="D16" s="17">
        <v>56471.8</v>
      </c>
      <c r="E16" s="17">
        <v>58219.7</v>
      </c>
      <c r="F16" s="17">
        <v>73069.149999999994</v>
      </c>
      <c r="G16" s="5">
        <v>70589.75</v>
      </c>
      <c r="H16" s="17">
        <v>38467.550000000003</v>
      </c>
      <c r="I16" s="181">
        <v>42227.35</v>
      </c>
      <c r="J16" s="17">
        <v>64033.2</v>
      </c>
      <c r="K16" s="209">
        <v>55768.35</v>
      </c>
      <c r="L16" s="230">
        <v>72917.55</v>
      </c>
      <c r="M16" s="78">
        <v>116629.7</v>
      </c>
      <c r="N16" s="17">
        <f t="shared" si="0"/>
        <v>767072.54999999993</v>
      </c>
    </row>
    <row r="17" spans="1:14" x14ac:dyDescent="0.2">
      <c r="A17" s="15" t="s">
        <v>21</v>
      </c>
      <c r="B17" s="96">
        <v>0</v>
      </c>
      <c r="C17" s="1">
        <v>0</v>
      </c>
      <c r="D17" s="17">
        <v>2510.1999999999998</v>
      </c>
      <c r="E17" s="17">
        <v>0</v>
      </c>
      <c r="F17" s="17">
        <v>0</v>
      </c>
      <c r="G17" s="5">
        <v>2036.1</v>
      </c>
      <c r="H17" s="17">
        <v>0</v>
      </c>
      <c r="I17" s="179">
        <v>0</v>
      </c>
      <c r="J17" s="17">
        <v>2552.5500000000002</v>
      </c>
      <c r="K17" s="209">
        <v>0</v>
      </c>
      <c r="L17" s="230">
        <v>0</v>
      </c>
      <c r="M17" s="78">
        <v>3337.4</v>
      </c>
      <c r="N17" s="17">
        <f t="shared" si="0"/>
        <v>10436.25</v>
      </c>
    </row>
    <row r="18" spans="1:14" x14ac:dyDescent="0.2">
      <c r="A18" s="15" t="s">
        <v>22</v>
      </c>
      <c r="B18" s="96">
        <v>0</v>
      </c>
      <c r="C18" s="1">
        <v>0</v>
      </c>
      <c r="D18" s="17">
        <v>104041.85</v>
      </c>
      <c r="E18" s="17">
        <v>0</v>
      </c>
      <c r="F18" s="17">
        <v>0</v>
      </c>
      <c r="G18" s="5">
        <v>128798.45</v>
      </c>
      <c r="H18" s="17">
        <v>0</v>
      </c>
      <c r="I18" s="179">
        <v>0</v>
      </c>
      <c r="J18" s="17">
        <v>90699.95</v>
      </c>
      <c r="K18" s="209">
        <v>0</v>
      </c>
      <c r="L18" s="230">
        <v>0</v>
      </c>
      <c r="M18" s="78">
        <v>146546.4</v>
      </c>
      <c r="N18" s="17">
        <f t="shared" si="0"/>
        <v>470086.65</v>
      </c>
    </row>
    <row r="19" spans="1:14" x14ac:dyDescent="0.2">
      <c r="A19" s="15" t="s">
        <v>23</v>
      </c>
      <c r="B19" s="96">
        <v>0</v>
      </c>
      <c r="C19" s="1">
        <v>0</v>
      </c>
      <c r="D19" s="17">
        <v>6348.1</v>
      </c>
      <c r="E19" s="17">
        <v>0</v>
      </c>
      <c r="F19" s="17">
        <v>0</v>
      </c>
      <c r="G19" s="5">
        <v>6935.5</v>
      </c>
      <c r="H19" s="17">
        <v>0</v>
      </c>
      <c r="I19" s="179">
        <v>0</v>
      </c>
      <c r="J19" s="17">
        <v>7084</v>
      </c>
      <c r="K19" s="209">
        <v>0</v>
      </c>
      <c r="L19" s="230">
        <v>0</v>
      </c>
      <c r="M19" s="78">
        <v>8081.7</v>
      </c>
      <c r="N19" s="17">
        <f t="shared" si="0"/>
        <v>28449.3</v>
      </c>
    </row>
    <row r="20" spans="1:14" x14ac:dyDescent="0.2">
      <c r="A20" s="15" t="s">
        <v>24</v>
      </c>
      <c r="B20" s="96">
        <v>0</v>
      </c>
      <c r="C20" s="1">
        <v>0</v>
      </c>
      <c r="D20" s="17">
        <v>23369.5</v>
      </c>
      <c r="E20" s="17">
        <v>0</v>
      </c>
      <c r="F20" s="17">
        <v>0</v>
      </c>
      <c r="G20" s="5">
        <v>20803.75</v>
      </c>
      <c r="H20" s="17">
        <v>0</v>
      </c>
      <c r="I20" s="179">
        <v>0</v>
      </c>
      <c r="J20" s="17">
        <v>11570.9</v>
      </c>
      <c r="K20" s="209">
        <v>0</v>
      </c>
      <c r="L20" s="230">
        <v>0</v>
      </c>
      <c r="M20" s="78">
        <v>72055.5</v>
      </c>
      <c r="N20" s="17">
        <f t="shared" si="0"/>
        <v>127799.65</v>
      </c>
    </row>
    <row r="21" spans="1:14" x14ac:dyDescent="0.2">
      <c r="A21" s="15" t="s">
        <v>25</v>
      </c>
      <c r="B21" s="96">
        <v>577599</v>
      </c>
      <c r="C21" s="1">
        <v>777202.25</v>
      </c>
      <c r="D21" s="17">
        <v>555061.1</v>
      </c>
      <c r="E21" s="17">
        <v>568563.6</v>
      </c>
      <c r="F21" s="17">
        <v>524535</v>
      </c>
      <c r="G21" s="5">
        <v>446484.5</v>
      </c>
      <c r="H21" s="17">
        <v>343100.45</v>
      </c>
      <c r="I21" s="179">
        <v>520586</v>
      </c>
      <c r="J21" s="17">
        <v>474386</v>
      </c>
      <c r="K21" s="209">
        <v>496690.15</v>
      </c>
      <c r="L21" s="230">
        <v>854595.5</v>
      </c>
      <c r="M21" s="78">
        <v>783060.3</v>
      </c>
      <c r="N21" s="17">
        <f t="shared" si="0"/>
        <v>6921863.8500000006</v>
      </c>
    </row>
    <row r="22" spans="1:14" x14ac:dyDescent="0.2">
      <c r="A22" s="15" t="s">
        <v>26</v>
      </c>
      <c r="B22" s="97">
        <v>0</v>
      </c>
      <c r="C22" s="17">
        <v>0</v>
      </c>
      <c r="D22" s="17">
        <v>12351.35</v>
      </c>
      <c r="E22" s="17">
        <v>0</v>
      </c>
      <c r="F22" s="17">
        <v>0</v>
      </c>
      <c r="G22" s="24">
        <v>8206</v>
      </c>
      <c r="H22" s="17">
        <v>0</v>
      </c>
      <c r="I22" s="179">
        <v>0</v>
      </c>
      <c r="J22" s="17">
        <v>17746.849999999999</v>
      </c>
      <c r="K22" s="210">
        <v>0</v>
      </c>
      <c r="L22" s="231">
        <v>0</v>
      </c>
      <c r="M22" s="79">
        <v>18137.349999999999</v>
      </c>
      <c r="N22" s="17">
        <f t="shared" si="0"/>
        <v>56441.549999999996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3.5" thickBot="1" x14ac:dyDescent="0.25">
      <c r="A24" s="15" t="s">
        <v>9</v>
      </c>
      <c r="B24" s="45">
        <f>SUM(B6:B23)</f>
        <v>670743.69999999995</v>
      </c>
      <c r="C24" s="45">
        <f t="shared" ref="C24:M24" si="1">SUM(C6:C23)</f>
        <v>874814.6</v>
      </c>
      <c r="D24" s="45">
        <f t="shared" si="1"/>
        <v>10024894.209999999</v>
      </c>
      <c r="E24" s="45">
        <f t="shared" si="1"/>
        <v>655678.65</v>
      </c>
      <c r="F24" s="45">
        <f t="shared" si="1"/>
        <v>630169.65</v>
      </c>
      <c r="G24" s="45">
        <f t="shared" si="1"/>
        <v>9162807.6300000008</v>
      </c>
      <c r="H24" s="45">
        <f t="shared" si="1"/>
        <v>404651.5</v>
      </c>
      <c r="I24" s="45">
        <f t="shared" si="1"/>
        <v>592737.75</v>
      </c>
      <c r="J24" s="45">
        <f t="shared" si="1"/>
        <v>7700578.9399999995</v>
      </c>
      <c r="K24" s="45">
        <f t="shared" si="1"/>
        <v>583388.85</v>
      </c>
      <c r="L24" s="45">
        <f t="shared" si="1"/>
        <v>973311</v>
      </c>
      <c r="M24" s="45">
        <f t="shared" si="1"/>
        <v>10910334.689999998</v>
      </c>
      <c r="N24" s="45">
        <f>SUM(N6:N22)</f>
        <v>43184111.169999994</v>
      </c>
    </row>
    <row r="25" spans="1:14" ht="13.5" thickTop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39" spans="1:1" x14ac:dyDescent="0.2">
      <c r="A39" s="15" t="str">
        <f ca="1">CELL("filename")</f>
        <v>\\taxation\ccshared\Div - Adm Svc\Distribution &amp; Statistics\Distributions\WEB\[Consolidated_Tax_19.xlsx]SCCRT In State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9"/>
  <sheetViews>
    <sheetView workbookViewId="0">
      <selection activeCell="O6" sqref="O6"/>
    </sheetView>
  </sheetViews>
  <sheetFormatPr defaultRowHeight="12.75" x14ac:dyDescent="0.2"/>
  <cols>
    <col min="1" max="1" width="14.140625" style="15" customWidth="1"/>
    <col min="2" max="12" width="14" style="15" bestFit="1" customWidth="1"/>
    <col min="13" max="13" width="13.85546875" style="15" bestFit="1" customWidth="1"/>
    <col min="14" max="14" width="15" style="15" bestFit="1" customWidth="1"/>
    <col min="15" max="256" width="9.140625" style="15"/>
    <col min="257" max="257" width="14.140625" style="15" customWidth="1"/>
    <col min="258" max="268" width="14" style="15" bestFit="1" customWidth="1"/>
    <col min="269" max="269" width="13.85546875" style="15" bestFit="1" customWidth="1"/>
    <col min="270" max="270" width="15" style="15" bestFit="1" customWidth="1"/>
    <col min="271" max="512" width="9.140625" style="15"/>
    <col min="513" max="513" width="14.140625" style="15" customWidth="1"/>
    <col min="514" max="524" width="14" style="15" bestFit="1" customWidth="1"/>
    <col min="525" max="525" width="13.85546875" style="15" bestFit="1" customWidth="1"/>
    <col min="526" max="526" width="15" style="15" bestFit="1" customWidth="1"/>
    <col min="527" max="768" width="9.140625" style="15"/>
    <col min="769" max="769" width="14.140625" style="15" customWidth="1"/>
    <col min="770" max="780" width="14" style="15" bestFit="1" customWidth="1"/>
    <col min="781" max="781" width="13.85546875" style="15" bestFit="1" customWidth="1"/>
    <col min="782" max="782" width="15" style="15" bestFit="1" customWidth="1"/>
    <col min="783" max="1024" width="9.140625" style="15"/>
    <col min="1025" max="1025" width="14.140625" style="15" customWidth="1"/>
    <col min="1026" max="1036" width="14" style="15" bestFit="1" customWidth="1"/>
    <col min="1037" max="1037" width="13.85546875" style="15" bestFit="1" customWidth="1"/>
    <col min="1038" max="1038" width="15" style="15" bestFit="1" customWidth="1"/>
    <col min="1039" max="1280" width="9.140625" style="15"/>
    <col min="1281" max="1281" width="14.140625" style="15" customWidth="1"/>
    <col min="1282" max="1292" width="14" style="15" bestFit="1" customWidth="1"/>
    <col min="1293" max="1293" width="13.85546875" style="15" bestFit="1" customWidth="1"/>
    <col min="1294" max="1294" width="15" style="15" bestFit="1" customWidth="1"/>
    <col min="1295" max="1536" width="9.140625" style="15"/>
    <col min="1537" max="1537" width="14.140625" style="15" customWidth="1"/>
    <col min="1538" max="1548" width="14" style="15" bestFit="1" customWidth="1"/>
    <col min="1549" max="1549" width="13.85546875" style="15" bestFit="1" customWidth="1"/>
    <col min="1550" max="1550" width="15" style="15" bestFit="1" customWidth="1"/>
    <col min="1551" max="1792" width="9.140625" style="15"/>
    <col min="1793" max="1793" width="14.140625" style="15" customWidth="1"/>
    <col min="1794" max="1804" width="14" style="15" bestFit="1" customWidth="1"/>
    <col min="1805" max="1805" width="13.85546875" style="15" bestFit="1" customWidth="1"/>
    <col min="1806" max="1806" width="15" style="15" bestFit="1" customWidth="1"/>
    <col min="1807" max="2048" width="9.140625" style="15"/>
    <col min="2049" max="2049" width="14.140625" style="15" customWidth="1"/>
    <col min="2050" max="2060" width="14" style="15" bestFit="1" customWidth="1"/>
    <col min="2061" max="2061" width="13.85546875" style="15" bestFit="1" customWidth="1"/>
    <col min="2062" max="2062" width="15" style="15" bestFit="1" customWidth="1"/>
    <col min="2063" max="2304" width="9.140625" style="15"/>
    <col min="2305" max="2305" width="14.140625" style="15" customWidth="1"/>
    <col min="2306" max="2316" width="14" style="15" bestFit="1" customWidth="1"/>
    <col min="2317" max="2317" width="13.85546875" style="15" bestFit="1" customWidth="1"/>
    <col min="2318" max="2318" width="15" style="15" bestFit="1" customWidth="1"/>
    <col min="2319" max="2560" width="9.140625" style="15"/>
    <col min="2561" max="2561" width="14.140625" style="15" customWidth="1"/>
    <col min="2562" max="2572" width="14" style="15" bestFit="1" customWidth="1"/>
    <col min="2573" max="2573" width="13.85546875" style="15" bestFit="1" customWidth="1"/>
    <col min="2574" max="2574" width="15" style="15" bestFit="1" customWidth="1"/>
    <col min="2575" max="2816" width="9.140625" style="15"/>
    <col min="2817" max="2817" width="14.140625" style="15" customWidth="1"/>
    <col min="2818" max="2828" width="14" style="15" bestFit="1" customWidth="1"/>
    <col min="2829" max="2829" width="13.85546875" style="15" bestFit="1" customWidth="1"/>
    <col min="2830" max="2830" width="15" style="15" bestFit="1" customWidth="1"/>
    <col min="2831" max="3072" width="9.140625" style="15"/>
    <col min="3073" max="3073" width="14.140625" style="15" customWidth="1"/>
    <col min="3074" max="3084" width="14" style="15" bestFit="1" customWidth="1"/>
    <col min="3085" max="3085" width="13.85546875" style="15" bestFit="1" customWidth="1"/>
    <col min="3086" max="3086" width="15" style="15" bestFit="1" customWidth="1"/>
    <col min="3087" max="3328" width="9.140625" style="15"/>
    <col min="3329" max="3329" width="14.140625" style="15" customWidth="1"/>
    <col min="3330" max="3340" width="14" style="15" bestFit="1" customWidth="1"/>
    <col min="3341" max="3341" width="13.85546875" style="15" bestFit="1" customWidth="1"/>
    <col min="3342" max="3342" width="15" style="15" bestFit="1" customWidth="1"/>
    <col min="3343" max="3584" width="9.140625" style="15"/>
    <col min="3585" max="3585" width="14.140625" style="15" customWidth="1"/>
    <col min="3586" max="3596" width="14" style="15" bestFit="1" customWidth="1"/>
    <col min="3597" max="3597" width="13.85546875" style="15" bestFit="1" customWidth="1"/>
    <col min="3598" max="3598" width="15" style="15" bestFit="1" customWidth="1"/>
    <col min="3599" max="3840" width="9.140625" style="15"/>
    <col min="3841" max="3841" width="14.140625" style="15" customWidth="1"/>
    <col min="3842" max="3852" width="14" style="15" bestFit="1" customWidth="1"/>
    <col min="3853" max="3853" width="13.85546875" style="15" bestFit="1" customWidth="1"/>
    <col min="3854" max="3854" width="15" style="15" bestFit="1" customWidth="1"/>
    <col min="3855" max="4096" width="9.140625" style="15"/>
    <col min="4097" max="4097" width="14.140625" style="15" customWidth="1"/>
    <col min="4098" max="4108" width="14" style="15" bestFit="1" customWidth="1"/>
    <col min="4109" max="4109" width="13.85546875" style="15" bestFit="1" customWidth="1"/>
    <col min="4110" max="4110" width="15" style="15" bestFit="1" customWidth="1"/>
    <col min="4111" max="4352" width="9.140625" style="15"/>
    <col min="4353" max="4353" width="14.140625" style="15" customWidth="1"/>
    <col min="4354" max="4364" width="14" style="15" bestFit="1" customWidth="1"/>
    <col min="4365" max="4365" width="13.85546875" style="15" bestFit="1" customWidth="1"/>
    <col min="4366" max="4366" width="15" style="15" bestFit="1" customWidth="1"/>
    <col min="4367" max="4608" width="9.140625" style="15"/>
    <col min="4609" max="4609" width="14.140625" style="15" customWidth="1"/>
    <col min="4610" max="4620" width="14" style="15" bestFit="1" customWidth="1"/>
    <col min="4621" max="4621" width="13.85546875" style="15" bestFit="1" customWidth="1"/>
    <col min="4622" max="4622" width="15" style="15" bestFit="1" customWidth="1"/>
    <col min="4623" max="4864" width="9.140625" style="15"/>
    <col min="4865" max="4865" width="14.140625" style="15" customWidth="1"/>
    <col min="4866" max="4876" width="14" style="15" bestFit="1" customWidth="1"/>
    <col min="4877" max="4877" width="13.85546875" style="15" bestFit="1" customWidth="1"/>
    <col min="4878" max="4878" width="15" style="15" bestFit="1" customWidth="1"/>
    <col min="4879" max="5120" width="9.140625" style="15"/>
    <col min="5121" max="5121" width="14.140625" style="15" customWidth="1"/>
    <col min="5122" max="5132" width="14" style="15" bestFit="1" customWidth="1"/>
    <col min="5133" max="5133" width="13.85546875" style="15" bestFit="1" customWidth="1"/>
    <col min="5134" max="5134" width="15" style="15" bestFit="1" customWidth="1"/>
    <col min="5135" max="5376" width="9.140625" style="15"/>
    <col min="5377" max="5377" width="14.140625" style="15" customWidth="1"/>
    <col min="5378" max="5388" width="14" style="15" bestFit="1" customWidth="1"/>
    <col min="5389" max="5389" width="13.85546875" style="15" bestFit="1" customWidth="1"/>
    <col min="5390" max="5390" width="15" style="15" bestFit="1" customWidth="1"/>
    <col min="5391" max="5632" width="9.140625" style="15"/>
    <col min="5633" max="5633" width="14.140625" style="15" customWidth="1"/>
    <col min="5634" max="5644" width="14" style="15" bestFit="1" customWidth="1"/>
    <col min="5645" max="5645" width="13.85546875" style="15" bestFit="1" customWidth="1"/>
    <col min="5646" max="5646" width="15" style="15" bestFit="1" customWidth="1"/>
    <col min="5647" max="5888" width="9.140625" style="15"/>
    <col min="5889" max="5889" width="14.140625" style="15" customWidth="1"/>
    <col min="5890" max="5900" width="14" style="15" bestFit="1" customWidth="1"/>
    <col min="5901" max="5901" width="13.85546875" style="15" bestFit="1" customWidth="1"/>
    <col min="5902" max="5902" width="15" style="15" bestFit="1" customWidth="1"/>
    <col min="5903" max="6144" width="9.140625" style="15"/>
    <col min="6145" max="6145" width="14.140625" style="15" customWidth="1"/>
    <col min="6146" max="6156" width="14" style="15" bestFit="1" customWidth="1"/>
    <col min="6157" max="6157" width="13.85546875" style="15" bestFit="1" customWidth="1"/>
    <col min="6158" max="6158" width="15" style="15" bestFit="1" customWidth="1"/>
    <col min="6159" max="6400" width="9.140625" style="15"/>
    <col min="6401" max="6401" width="14.140625" style="15" customWidth="1"/>
    <col min="6402" max="6412" width="14" style="15" bestFit="1" customWidth="1"/>
    <col min="6413" max="6413" width="13.85546875" style="15" bestFit="1" customWidth="1"/>
    <col min="6414" max="6414" width="15" style="15" bestFit="1" customWidth="1"/>
    <col min="6415" max="6656" width="9.140625" style="15"/>
    <col min="6657" max="6657" width="14.140625" style="15" customWidth="1"/>
    <col min="6658" max="6668" width="14" style="15" bestFit="1" customWidth="1"/>
    <col min="6669" max="6669" width="13.85546875" style="15" bestFit="1" customWidth="1"/>
    <col min="6670" max="6670" width="15" style="15" bestFit="1" customWidth="1"/>
    <col min="6671" max="6912" width="9.140625" style="15"/>
    <col min="6913" max="6913" width="14.140625" style="15" customWidth="1"/>
    <col min="6914" max="6924" width="14" style="15" bestFit="1" customWidth="1"/>
    <col min="6925" max="6925" width="13.85546875" style="15" bestFit="1" customWidth="1"/>
    <col min="6926" max="6926" width="15" style="15" bestFit="1" customWidth="1"/>
    <col min="6927" max="7168" width="9.140625" style="15"/>
    <col min="7169" max="7169" width="14.140625" style="15" customWidth="1"/>
    <col min="7170" max="7180" width="14" style="15" bestFit="1" customWidth="1"/>
    <col min="7181" max="7181" width="13.85546875" style="15" bestFit="1" customWidth="1"/>
    <col min="7182" max="7182" width="15" style="15" bestFit="1" customWidth="1"/>
    <col min="7183" max="7424" width="9.140625" style="15"/>
    <col min="7425" max="7425" width="14.140625" style="15" customWidth="1"/>
    <col min="7426" max="7436" width="14" style="15" bestFit="1" customWidth="1"/>
    <col min="7437" max="7437" width="13.85546875" style="15" bestFit="1" customWidth="1"/>
    <col min="7438" max="7438" width="15" style="15" bestFit="1" customWidth="1"/>
    <col min="7439" max="7680" width="9.140625" style="15"/>
    <col min="7681" max="7681" width="14.140625" style="15" customWidth="1"/>
    <col min="7682" max="7692" width="14" style="15" bestFit="1" customWidth="1"/>
    <col min="7693" max="7693" width="13.85546875" style="15" bestFit="1" customWidth="1"/>
    <col min="7694" max="7694" width="15" style="15" bestFit="1" customWidth="1"/>
    <col min="7695" max="7936" width="9.140625" style="15"/>
    <col min="7937" max="7937" width="14.140625" style="15" customWidth="1"/>
    <col min="7938" max="7948" width="14" style="15" bestFit="1" customWidth="1"/>
    <col min="7949" max="7949" width="13.85546875" style="15" bestFit="1" customWidth="1"/>
    <col min="7950" max="7950" width="15" style="15" bestFit="1" customWidth="1"/>
    <col min="7951" max="8192" width="9.140625" style="15"/>
    <col min="8193" max="8193" width="14.140625" style="15" customWidth="1"/>
    <col min="8194" max="8204" width="14" style="15" bestFit="1" customWidth="1"/>
    <col min="8205" max="8205" width="13.85546875" style="15" bestFit="1" customWidth="1"/>
    <col min="8206" max="8206" width="15" style="15" bestFit="1" customWidth="1"/>
    <col min="8207" max="8448" width="9.140625" style="15"/>
    <col min="8449" max="8449" width="14.140625" style="15" customWidth="1"/>
    <col min="8450" max="8460" width="14" style="15" bestFit="1" customWidth="1"/>
    <col min="8461" max="8461" width="13.85546875" style="15" bestFit="1" customWidth="1"/>
    <col min="8462" max="8462" width="15" style="15" bestFit="1" customWidth="1"/>
    <col min="8463" max="8704" width="9.140625" style="15"/>
    <col min="8705" max="8705" width="14.140625" style="15" customWidth="1"/>
    <col min="8706" max="8716" width="14" style="15" bestFit="1" customWidth="1"/>
    <col min="8717" max="8717" width="13.85546875" style="15" bestFit="1" customWidth="1"/>
    <col min="8718" max="8718" width="15" style="15" bestFit="1" customWidth="1"/>
    <col min="8719" max="8960" width="9.140625" style="15"/>
    <col min="8961" max="8961" width="14.140625" style="15" customWidth="1"/>
    <col min="8962" max="8972" width="14" style="15" bestFit="1" customWidth="1"/>
    <col min="8973" max="8973" width="13.85546875" style="15" bestFit="1" customWidth="1"/>
    <col min="8974" max="8974" width="15" style="15" bestFit="1" customWidth="1"/>
    <col min="8975" max="9216" width="9.140625" style="15"/>
    <col min="9217" max="9217" width="14.140625" style="15" customWidth="1"/>
    <col min="9218" max="9228" width="14" style="15" bestFit="1" customWidth="1"/>
    <col min="9229" max="9229" width="13.85546875" style="15" bestFit="1" customWidth="1"/>
    <col min="9230" max="9230" width="15" style="15" bestFit="1" customWidth="1"/>
    <col min="9231" max="9472" width="9.140625" style="15"/>
    <col min="9473" max="9473" width="14.140625" style="15" customWidth="1"/>
    <col min="9474" max="9484" width="14" style="15" bestFit="1" customWidth="1"/>
    <col min="9485" max="9485" width="13.85546875" style="15" bestFit="1" customWidth="1"/>
    <col min="9486" max="9486" width="15" style="15" bestFit="1" customWidth="1"/>
    <col min="9487" max="9728" width="9.140625" style="15"/>
    <col min="9729" max="9729" width="14.140625" style="15" customWidth="1"/>
    <col min="9730" max="9740" width="14" style="15" bestFit="1" customWidth="1"/>
    <col min="9741" max="9741" width="13.85546875" style="15" bestFit="1" customWidth="1"/>
    <col min="9742" max="9742" width="15" style="15" bestFit="1" customWidth="1"/>
    <col min="9743" max="9984" width="9.140625" style="15"/>
    <col min="9985" max="9985" width="14.140625" style="15" customWidth="1"/>
    <col min="9986" max="9996" width="14" style="15" bestFit="1" customWidth="1"/>
    <col min="9997" max="9997" width="13.85546875" style="15" bestFit="1" customWidth="1"/>
    <col min="9998" max="9998" width="15" style="15" bestFit="1" customWidth="1"/>
    <col min="9999" max="10240" width="9.140625" style="15"/>
    <col min="10241" max="10241" width="14.140625" style="15" customWidth="1"/>
    <col min="10242" max="10252" width="14" style="15" bestFit="1" customWidth="1"/>
    <col min="10253" max="10253" width="13.85546875" style="15" bestFit="1" customWidth="1"/>
    <col min="10254" max="10254" width="15" style="15" bestFit="1" customWidth="1"/>
    <col min="10255" max="10496" width="9.140625" style="15"/>
    <col min="10497" max="10497" width="14.140625" style="15" customWidth="1"/>
    <col min="10498" max="10508" width="14" style="15" bestFit="1" customWidth="1"/>
    <col min="10509" max="10509" width="13.85546875" style="15" bestFit="1" customWidth="1"/>
    <col min="10510" max="10510" width="15" style="15" bestFit="1" customWidth="1"/>
    <col min="10511" max="10752" width="9.140625" style="15"/>
    <col min="10753" max="10753" width="14.140625" style="15" customWidth="1"/>
    <col min="10754" max="10764" width="14" style="15" bestFit="1" customWidth="1"/>
    <col min="10765" max="10765" width="13.85546875" style="15" bestFit="1" customWidth="1"/>
    <col min="10766" max="10766" width="15" style="15" bestFit="1" customWidth="1"/>
    <col min="10767" max="11008" width="9.140625" style="15"/>
    <col min="11009" max="11009" width="14.140625" style="15" customWidth="1"/>
    <col min="11010" max="11020" width="14" style="15" bestFit="1" customWidth="1"/>
    <col min="11021" max="11021" width="13.85546875" style="15" bestFit="1" customWidth="1"/>
    <col min="11022" max="11022" width="15" style="15" bestFit="1" customWidth="1"/>
    <col min="11023" max="11264" width="9.140625" style="15"/>
    <col min="11265" max="11265" width="14.140625" style="15" customWidth="1"/>
    <col min="11266" max="11276" width="14" style="15" bestFit="1" customWidth="1"/>
    <col min="11277" max="11277" width="13.85546875" style="15" bestFit="1" customWidth="1"/>
    <col min="11278" max="11278" width="15" style="15" bestFit="1" customWidth="1"/>
    <col min="11279" max="11520" width="9.140625" style="15"/>
    <col min="11521" max="11521" width="14.140625" style="15" customWidth="1"/>
    <col min="11522" max="11532" width="14" style="15" bestFit="1" customWidth="1"/>
    <col min="11533" max="11533" width="13.85546875" style="15" bestFit="1" customWidth="1"/>
    <col min="11534" max="11534" width="15" style="15" bestFit="1" customWidth="1"/>
    <col min="11535" max="11776" width="9.140625" style="15"/>
    <col min="11777" max="11777" width="14.140625" style="15" customWidth="1"/>
    <col min="11778" max="11788" width="14" style="15" bestFit="1" customWidth="1"/>
    <col min="11789" max="11789" width="13.85546875" style="15" bestFit="1" customWidth="1"/>
    <col min="11790" max="11790" width="15" style="15" bestFit="1" customWidth="1"/>
    <col min="11791" max="12032" width="9.140625" style="15"/>
    <col min="12033" max="12033" width="14.140625" style="15" customWidth="1"/>
    <col min="12034" max="12044" width="14" style="15" bestFit="1" customWidth="1"/>
    <col min="12045" max="12045" width="13.85546875" style="15" bestFit="1" customWidth="1"/>
    <col min="12046" max="12046" width="15" style="15" bestFit="1" customWidth="1"/>
    <col min="12047" max="12288" width="9.140625" style="15"/>
    <col min="12289" max="12289" width="14.140625" style="15" customWidth="1"/>
    <col min="12290" max="12300" width="14" style="15" bestFit="1" customWidth="1"/>
    <col min="12301" max="12301" width="13.85546875" style="15" bestFit="1" customWidth="1"/>
    <col min="12302" max="12302" width="15" style="15" bestFit="1" customWidth="1"/>
    <col min="12303" max="12544" width="9.140625" style="15"/>
    <col min="12545" max="12545" width="14.140625" style="15" customWidth="1"/>
    <col min="12546" max="12556" width="14" style="15" bestFit="1" customWidth="1"/>
    <col min="12557" max="12557" width="13.85546875" style="15" bestFit="1" customWidth="1"/>
    <col min="12558" max="12558" width="15" style="15" bestFit="1" customWidth="1"/>
    <col min="12559" max="12800" width="9.140625" style="15"/>
    <col min="12801" max="12801" width="14.140625" style="15" customWidth="1"/>
    <col min="12802" max="12812" width="14" style="15" bestFit="1" customWidth="1"/>
    <col min="12813" max="12813" width="13.85546875" style="15" bestFit="1" customWidth="1"/>
    <col min="12814" max="12814" width="15" style="15" bestFit="1" customWidth="1"/>
    <col min="12815" max="13056" width="9.140625" style="15"/>
    <col min="13057" max="13057" width="14.140625" style="15" customWidth="1"/>
    <col min="13058" max="13068" width="14" style="15" bestFit="1" customWidth="1"/>
    <col min="13069" max="13069" width="13.85546875" style="15" bestFit="1" customWidth="1"/>
    <col min="13070" max="13070" width="15" style="15" bestFit="1" customWidth="1"/>
    <col min="13071" max="13312" width="9.140625" style="15"/>
    <col min="13313" max="13313" width="14.140625" style="15" customWidth="1"/>
    <col min="13314" max="13324" width="14" style="15" bestFit="1" customWidth="1"/>
    <col min="13325" max="13325" width="13.85546875" style="15" bestFit="1" customWidth="1"/>
    <col min="13326" max="13326" width="15" style="15" bestFit="1" customWidth="1"/>
    <col min="13327" max="13568" width="9.140625" style="15"/>
    <col min="13569" max="13569" width="14.140625" style="15" customWidth="1"/>
    <col min="13570" max="13580" width="14" style="15" bestFit="1" customWidth="1"/>
    <col min="13581" max="13581" width="13.85546875" style="15" bestFit="1" customWidth="1"/>
    <col min="13582" max="13582" width="15" style="15" bestFit="1" customWidth="1"/>
    <col min="13583" max="13824" width="9.140625" style="15"/>
    <col min="13825" max="13825" width="14.140625" style="15" customWidth="1"/>
    <col min="13826" max="13836" width="14" style="15" bestFit="1" customWidth="1"/>
    <col min="13837" max="13837" width="13.85546875" style="15" bestFit="1" customWidth="1"/>
    <col min="13838" max="13838" width="15" style="15" bestFit="1" customWidth="1"/>
    <col min="13839" max="14080" width="9.140625" style="15"/>
    <col min="14081" max="14081" width="14.140625" style="15" customWidth="1"/>
    <col min="14082" max="14092" width="14" style="15" bestFit="1" customWidth="1"/>
    <col min="14093" max="14093" width="13.85546875" style="15" bestFit="1" customWidth="1"/>
    <col min="14094" max="14094" width="15" style="15" bestFit="1" customWidth="1"/>
    <col min="14095" max="14336" width="9.140625" style="15"/>
    <col min="14337" max="14337" width="14.140625" style="15" customWidth="1"/>
    <col min="14338" max="14348" width="14" style="15" bestFit="1" customWidth="1"/>
    <col min="14349" max="14349" width="13.85546875" style="15" bestFit="1" customWidth="1"/>
    <col min="14350" max="14350" width="15" style="15" bestFit="1" customWidth="1"/>
    <col min="14351" max="14592" width="9.140625" style="15"/>
    <col min="14593" max="14593" width="14.140625" style="15" customWidth="1"/>
    <col min="14594" max="14604" width="14" style="15" bestFit="1" customWidth="1"/>
    <col min="14605" max="14605" width="13.85546875" style="15" bestFit="1" customWidth="1"/>
    <col min="14606" max="14606" width="15" style="15" bestFit="1" customWidth="1"/>
    <col min="14607" max="14848" width="9.140625" style="15"/>
    <col min="14849" max="14849" width="14.140625" style="15" customWidth="1"/>
    <col min="14850" max="14860" width="14" style="15" bestFit="1" customWidth="1"/>
    <col min="14861" max="14861" width="13.85546875" style="15" bestFit="1" customWidth="1"/>
    <col min="14862" max="14862" width="15" style="15" bestFit="1" customWidth="1"/>
    <col min="14863" max="15104" width="9.140625" style="15"/>
    <col min="15105" max="15105" width="14.140625" style="15" customWidth="1"/>
    <col min="15106" max="15116" width="14" style="15" bestFit="1" customWidth="1"/>
    <col min="15117" max="15117" width="13.85546875" style="15" bestFit="1" customWidth="1"/>
    <col min="15118" max="15118" width="15" style="15" bestFit="1" customWidth="1"/>
    <col min="15119" max="15360" width="9.140625" style="15"/>
    <col min="15361" max="15361" width="14.140625" style="15" customWidth="1"/>
    <col min="15362" max="15372" width="14" style="15" bestFit="1" customWidth="1"/>
    <col min="15373" max="15373" width="13.85546875" style="15" bestFit="1" customWidth="1"/>
    <col min="15374" max="15374" width="15" style="15" bestFit="1" customWidth="1"/>
    <col min="15375" max="15616" width="9.140625" style="15"/>
    <col min="15617" max="15617" width="14.140625" style="15" customWidth="1"/>
    <col min="15618" max="15628" width="14" style="15" bestFit="1" customWidth="1"/>
    <col min="15629" max="15629" width="13.85546875" style="15" bestFit="1" customWidth="1"/>
    <col min="15630" max="15630" width="15" style="15" bestFit="1" customWidth="1"/>
    <col min="15631" max="15872" width="9.140625" style="15"/>
    <col min="15873" max="15873" width="14.140625" style="15" customWidth="1"/>
    <col min="15874" max="15884" width="14" style="15" bestFit="1" customWidth="1"/>
    <col min="15885" max="15885" width="13.85546875" style="15" bestFit="1" customWidth="1"/>
    <col min="15886" max="15886" width="15" style="15" bestFit="1" customWidth="1"/>
    <col min="15887" max="16128" width="9.140625" style="15"/>
    <col min="16129" max="16129" width="14.140625" style="15" customWidth="1"/>
    <col min="16130" max="16140" width="14" style="15" bestFit="1" customWidth="1"/>
    <col min="16141" max="16141" width="13.85546875" style="15" bestFit="1" customWidth="1"/>
    <col min="16142" max="16142" width="15" style="15" bestFit="1" customWidth="1"/>
    <col min="16143" max="16384" width="9.140625" style="15"/>
  </cols>
  <sheetData>
    <row r="2" spans="1:14" ht="20.25" x14ac:dyDescent="0.3">
      <c r="A2" s="14" t="s">
        <v>270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8">
        <v>244679.72</v>
      </c>
      <c r="C6" s="117">
        <v>245451.41</v>
      </c>
      <c r="D6" s="17">
        <v>246008.65</v>
      </c>
      <c r="E6" s="17">
        <v>248088.85</v>
      </c>
      <c r="F6" s="17">
        <v>228615.65</v>
      </c>
      <c r="G6" s="17">
        <v>249014.43</v>
      </c>
      <c r="H6" s="166">
        <v>239397.84</v>
      </c>
      <c r="I6" s="17">
        <v>200293.24</v>
      </c>
      <c r="J6" s="17">
        <v>267877.42</v>
      </c>
      <c r="K6" s="211">
        <v>258115.94</v>
      </c>
      <c r="L6" s="232">
        <v>251393.82</v>
      </c>
      <c r="M6" s="86">
        <v>263529.84000000003</v>
      </c>
      <c r="N6" s="17">
        <f>SUM(B6:M6)</f>
        <v>2942466.8099999996</v>
      </c>
    </row>
    <row r="7" spans="1:14" x14ac:dyDescent="0.2">
      <c r="A7" s="15" t="s">
        <v>11</v>
      </c>
      <c r="B7" s="98">
        <v>96941.15</v>
      </c>
      <c r="C7" s="117">
        <v>110716.05</v>
      </c>
      <c r="D7" s="17">
        <v>116313.44</v>
      </c>
      <c r="E7" s="17">
        <v>121792.11</v>
      </c>
      <c r="F7" s="17">
        <v>111345.59</v>
      </c>
      <c r="G7" s="17">
        <v>124957.77</v>
      </c>
      <c r="H7" s="166">
        <v>128243.91</v>
      </c>
      <c r="I7" s="17">
        <v>112689.60000000001</v>
      </c>
      <c r="J7" s="17">
        <v>141921.89000000001</v>
      </c>
      <c r="K7" s="211">
        <v>136244.51</v>
      </c>
      <c r="L7" s="232">
        <v>110795.84</v>
      </c>
      <c r="M7" s="86">
        <v>148857.98000000001</v>
      </c>
      <c r="N7" s="17">
        <f t="shared" ref="N7:N22" si="0">SUM(B7:M7)</f>
        <v>1460819.84</v>
      </c>
    </row>
    <row r="8" spans="1:14" x14ac:dyDescent="0.2">
      <c r="A8" s="15" t="s">
        <v>12</v>
      </c>
      <c r="B8" s="98">
        <v>10418375.26</v>
      </c>
      <c r="C8" s="117">
        <v>10739225.039999999</v>
      </c>
      <c r="D8" s="17">
        <v>10898701.810000001</v>
      </c>
      <c r="E8" s="17">
        <v>10590819.16</v>
      </c>
      <c r="F8" s="17">
        <v>10226428.99</v>
      </c>
      <c r="G8" s="17">
        <v>11185183.32</v>
      </c>
      <c r="H8" s="166">
        <v>11324498.6</v>
      </c>
      <c r="I8" s="17">
        <v>9547140.5600000005</v>
      </c>
      <c r="J8" s="17">
        <v>11771502.51</v>
      </c>
      <c r="K8" s="211">
        <v>11205766.689999999</v>
      </c>
      <c r="L8" s="232">
        <v>11076379.43</v>
      </c>
      <c r="M8" s="86">
        <v>11226406.779999999</v>
      </c>
      <c r="N8" s="17">
        <f t="shared" si="0"/>
        <v>130210428.15000001</v>
      </c>
    </row>
    <row r="9" spans="1:14" x14ac:dyDescent="0.2">
      <c r="A9" s="15" t="s">
        <v>13</v>
      </c>
      <c r="B9" s="98">
        <v>267386.99</v>
      </c>
      <c r="C9" s="117">
        <v>277849.87</v>
      </c>
      <c r="D9" s="17">
        <v>272487.55</v>
      </c>
      <c r="E9" s="17">
        <v>298573.69</v>
      </c>
      <c r="F9" s="17">
        <v>252632.52</v>
      </c>
      <c r="G9" s="17">
        <v>260356.37</v>
      </c>
      <c r="H9" s="166">
        <v>252444.89</v>
      </c>
      <c r="I9" s="17">
        <v>199352.51</v>
      </c>
      <c r="J9" s="17">
        <v>261109.24</v>
      </c>
      <c r="K9" s="211">
        <v>283306.8</v>
      </c>
      <c r="L9" s="232">
        <v>271391.88</v>
      </c>
      <c r="M9" s="86">
        <v>287073.63999999996</v>
      </c>
      <c r="N9" s="17">
        <f t="shared" si="0"/>
        <v>3183965.9499999997</v>
      </c>
    </row>
    <row r="10" spans="1:14" x14ac:dyDescent="0.2">
      <c r="A10" s="15" t="s">
        <v>14</v>
      </c>
      <c r="B10" s="98">
        <v>331777.65000000002</v>
      </c>
      <c r="C10" s="117">
        <v>379412</v>
      </c>
      <c r="D10" s="17">
        <v>393667.69</v>
      </c>
      <c r="E10" s="17">
        <v>410808.34</v>
      </c>
      <c r="F10" s="17">
        <v>386655.59</v>
      </c>
      <c r="G10" s="17">
        <v>391818.29</v>
      </c>
      <c r="H10" s="166">
        <v>393340.9</v>
      </c>
      <c r="I10" s="17">
        <v>321980.98</v>
      </c>
      <c r="J10" s="17">
        <v>440647.5</v>
      </c>
      <c r="K10" s="211">
        <v>455496.9</v>
      </c>
      <c r="L10" s="232">
        <v>398116.75</v>
      </c>
      <c r="M10" s="86">
        <v>486022.68</v>
      </c>
      <c r="N10" s="17">
        <f t="shared" si="0"/>
        <v>4789745.2699999996</v>
      </c>
    </row>
    <row r="11" spans="1:14" x14ac:dyDescent="0.2">
      <c r="A11" s="15" t="s">
        <v>15</v>
      </c>
      <c r="B11" s="98">
        <v>4175.1499999999996</v>
      </c>
      <c r="C11" s="117">
        <v>10569.7</v>
      </c>
      <c r="D11" s="17">
        <v>12083.9</v>
      </c>
      <c r="E11" s="17">
        <v>16578.830000000002</v>
      </c>
      <c r="F11" s="17">
        <v>20242.439999999999</v>
      </c>
      <c r="G11" s="17">
        <v>24065.56</v>
      </c>
      <c r="H11" s="166">
        <v>24198.83</v>
      </c>
      <c r="I11" s="17">
        <v>14914.83</v>
      </c>
      <c r="J11" s="17">
        <v>20595.23</v>
      </c>
      <c r="K11" s="211">
        <v>24728.799999999999</v>
      </c>
      <c r="L11" s="232">
        <v>11996.73</v>
      </c>
      <c r="M11" s="86">
        <v>26685.65</v>
      </c>
      <c r="N11" s="17">
        <f t="shared" si="0"/>
        <v>210835.65</v>
      </c>
    </row>
    <row r="12" spans="1:14" x14ac:dyDescent="0.2">
      <c r="A12" s="15" t="s">
        <v>16</v>
      </c>
      <c r="B12" s="98">
        <v>9750.02</v>
      </c>
      <c r="C12" s="117">
        <v>22390.84</v>
      </c>
      <c r="D12" s="17">
        <v>23633.16</v>
      </c>
      <c r="E12" s="17">
        <v>29041.69</v>
      </c>
      <c r="F12" s="17">
        <v>30654.69</v>
      </c>
      <c r="G12" s="17">
        <v>41676.230000000003</v>
      </c>
      <c r="H12" s="166">
        <v>35746.839999999997</v>
      </c>
      <c r="I12" s="17">
        <v>24667.15</v>
      </c>
      <c r="J12" s="17">
        <v>35839.64</v>
      </c>
      <c r="K12" s="211">
        <v>37218.58</v>
      </c>
      <c r="L12" s="232">
        <v>24985.52</v>
      </c>
      <c r="M12" s="86">
        <v>44156</v>
      </c>
      <c r="N12" s="17">
        <f t="shared" si="0"/>
        <v>359760.36000000004</v>
      </c>
    </row>
    <row r="13" spans="1:14" x14ac:dyDescent="0.2">
      <c r="A13" s="15" t="s">
        <v>17</v>
      </c>
      <c r="B13" s="98">
        <v>112696.85</v>
      </c>
      <c r="C13" s="117">
        <v>137015.22</v>
      </c>
      <c r="D13" s="17">
        <v>138874.25</v>
      </c>
      <c r="E13" s="17">
        <v>144615.82999999999</v>
      </c>
      <c r="F13" s="17">
        <v>141007.51999999999</v>
      </c>
      <c r="G13" s="17">
        <v>159409.79</v>
      </c>
      <c r="H13" s="166">
        <v>158470.51999999999</v>
      </c>
      <c r="I13" s="17">
        <v>136500.67000000001</v>
      </c>
      <c r="J13" s="17">
        <v>173504.17</v>
      </c>
      <c r="K13" s="211">
        <v>177362.47</v>
      </c>
      <c r="L13" s="232">
        <v>141333.39000000001</v>
      </c>
      <c r="M13" s="86">
        <v>189634.64</v>
      </c>
      <c r="N13" s="17">
        <f t="shared" si="0"/>
        <v>1810425.3200000003</v>
      </c>
    </row>
    <row r="14" spans="1:14" x14ac:dyDescent="0.2">
      <c r="A14" s="15" t="s">
        <v>18</v>
      </c>
      <c r="B14" s="98">
        <v>40064.050000000003</v>
      </c>
      <c r="C14" s="117">
        <v>71845.13</v>
      </c>
      <c r="D14" s="17">
        <v>62232.05</v>
      </c>
      <c r="E14" s="17">
        <v>70415.64</v>
      </c>
      <c r="F14" s="17">
        <v>79068.289999999994</v>
      </c>
      <c r="G14" s="17">
        <v>94928.75</v>
      </c>
      <c r="H14" s="166">
        <v>77275.06</v>
      </c>
      <c r="I14" s="17">
        <v>60969.919999999998</v>
      </c>
      <c r="J14" s="17">
        <v>90413.92</v>
      </c>
      <c r="K14" s="211">
        <v>89265.48</v>
      </c>
      <c r="L14" s="232">
        <v>60391.58</v>
      </c>
      <c r="M14" s="86">
        <v>97622.86</v>
      </c>
      <c r="N14" s="17">
        <f t="shared" si="0"/>
        <v>894492.73</v>
      </c>
    </row>
    <row r="15" spans="1:14" x14ac:dyDescent="0.2">
      <c r="A15" s="15" t="s">
        <v>19</v>
      </c>
      <c r="B15" s="98">
        <v>23198.79</v>
      </c>
      <c r="C15" s="117">
        <v>35558.78</v>
      </c>
      <c r="D15" s="17">
        <v>32077.64</v>
      </c>
      <c r="E15" s="17">
        <v>40571.29</v>
      </c>
      <c r="F15" s="17">
        <v>43207.32</v>
      </c>
      <c r="G15" s="17">
        <v>47458.35</v>
      </c>
      <c r="H15" s="166">
        <v>49236.2</v>
      </c>
      <c r="I15" s="17">
        <v>34003.800000000003</v>
      </c>
      <c r="J15" s="17">
        <v>47802.6</v>
      </c>
      <c r="K15" s="211">
        <v>43537.72</v>
      </c>
      <c r="L15" s="232">
        <v>31413.42</v>
      </c>
      <c r="M15" s="86">
        <v>57281.649999999994</v>
      </c>
      <c r="N15" s="17">
        <f t="shared" si="0"/>
        <v>485347.55999999994</v>
      </c>
    </row>
    <row r="16" spans="1:14" x14ac:dyDescent="0.2">
      <c r="A16" s="15" t="s">
        <v>20</v>
      </c>
      <c r="B16" s="98">
        <v>297284.61</v>
      </c>
      <c r="C16" s="117">
        <v>309549.44</v>
      </c>
      <c r="D16" s="17">
        <v>292540.32</v>
      </c>
      <c r="E16" s="17">
        <v>299289.68</v>
      </c>
      <c r="F16" s="17">
        <v>280259.20000000001</v>
      </c>
      <c r="G16" s="17">
        <v>287382.84999999998</v>
      </c>
      <c r="H16" s="166">
        <v>287690.59000000003</v>
      </c>
      <c r="I16" s="17">
        <v>238464.21</v>
      </c>
      <c r="J16" s="17">
        <v>324506.46999999997</v>
      </c>
      <c r="K16" s="211">
        <v>332565.17</v>
      </c>
      <c r="L16" s="232">
        <v>314172.87</v>
      </c>
      <c r="M16" s="86">
        <v>342539.41000000003</v>
      </c>
      <c r="N16" s="17">
        <f t="shared" si="0"/>
        <v>3606244.8200000003</v>
      </c>
    </row>
    <row r="17" spans="1:14" x14ac:dyDescent="0.2">
      <c r="A17" s="15" t="s">
        <v>21</v>
      </c>
      <c r="B17" s="98">
        <v>26777.439999999999</v>
      </c>
      <c r="C17" s="117">
        <v>34903.9</v>
      </c>
      <c r="D17" s="17">
        <v>37469.46</v>
      </c>
      <c r="E17" s="17">
        <v>37196.57</v>
      </c>
      <c r="F17" s="17">
        <v>37666.74</v>
      </c>
      <c r="G17" s="17">
        <v>45854.83</v>
      </c>
      <c r="H17" s="166">
        <v>45800.82</v>
      </c>
      <c r="I17" s="17">
        <v>33094.080000000002</v>
      </c>
      <c r="J17" s="17">
        <v>46060.94</v>
      </c>
      <c r="K17" s="211">
        <v>47594.81</v>
      </c>
      <c r="L17" s="232">
        <v>32130.23</v>
      </c>
      <c r="M17" s="86">
        <v>60947.6</v>
      </c>
      <c r="N17" s="17">
        <f t="shared" si="0"/>
        <v>485497.42</v>
      </c>
    </row>
    <row r="18" spans="1:14" x14ac:dyDescent="0.2">
      <c r="A18" s="15" t="s">
        <v>22</v>
      </c>
      <c r="B18" s="98">
        <v>215307.5</v>
      </c>
      <c r="C18" s="117">
        <v>235085.16</v>
      </c>
      <c r="D18" s="17">
        <v>235378.37</v>
      </c>
      <c r="E18" s="17">
        <v>242257.98</v>
      </c>
      <c r="F18" s="17">
        <v>228950.17</v>
      </c>
      <c r="G18" s="17">
        <v>246603.68</v>
      </c>
      <c r="H18" s="166">
        <v>238022.39999999999</v>
      </c>
      <c r="I18" s="17">
        <v>206709.63</v>
      </c>
      <c r="J18" s="17">
        <v>262936.01</v>
      </c>
      <c r="K18" s="211">
        <v>253242.48</v>
      </c>
      <c r="L18" s="232">
        <v>256772.11</v>
      </c>
      <c r="M18" s="86">
        <v>271183.40000000002</v>
      </c>
      <c r="N18" s="17">
        <f t="shared" si="0"/>
        <v>2892448.8899999992</v>
      </c>
    </row>
    <row r="19" spans="1:14" x14ac:dyDescent="0.2">
      <c r="A19" s="15" t="s">
        <v>23</v>
      </c>
      <c r="B19" s="98">
        <v>19401.310000000001</v>
      </c>
      <c r="C19" s="117">
        <v>41567.01</v>
      </c>
      <c r="D19" s="17">
        <v>41815.74</v>
      </c>
      <c r="E19" s="17">
        <v>61884.84</v>
      </c>
      <c r="F19" s="17">
        <v>58610.99</v>
      </c>
      <c r="G19" s="17">
        <v>77090.75</v>
      </c>
      <c r="H19" s="166">
        <v>71953.41</v>
      </c>
      <c r="I19" s="17">
        <v>48841.24</v>
      </c>
      <c r="J19" s="17">
        <v>68857.16</v>
      </c>
      <c r="K19" s="211">
        <v>75754.759999999995</v>
      </c>
      <c r="L19" s="232">
        <v>44209.93</v>
      </c>
      <c r="M19" s="86">
        <v>87279.06</v>
      </c>
      <c r="N19" s="17">
        <f t="shared" si="0"/>
        <v>697266.20000000019</v>
      </c>
    </row>
    <row r="20" spans="1:14" x14ac:dyDescent="0.2">
      <c r="A20" s="15" t="s">
        <v>24</v>
      </c>
      <c r="B20" s="98">
        <v>30744.3</v>
      </c>
      <c r="C20" s="117">
        <v>36735.61</v>
      </c>
      <c r="D20" s="17">
        <v>39664.269999999997</v>
      </c>
      <c r="E20" s="17">
        <v>40537.69</v>
      </c>
      <c r="F20" s="17">
        <v>31154.78</v>
      </c>
      <c r="G20" s="17">
        <v>28557.25</v>
      </c>
      <c r="H20" s="166">
        <v>35680.239999999998</v>
      </c>
      <c r="I20" s="17">
        <v>27696.9</v>
      </c>
      <c r="J20" s="17">
        <v>29461.25</v>
      </c>
      <c r="K20" s="211">
        <v>36991.06</v>
      </c>
      <c r="L20" s="232">
        <v>36589.599999999999</v>
      </c>
      <c r="M20" s="86">
        <v>36084.109999999993</v>
      </c>
      <c r="N20" s="17">
        <f t="shared" si="0"/>
        <v>409897.05999999994</v>
      </c>
    </row>
    <row r="21" spans="1:14" x14ac:dyDescent="0.2">
      <c r="A21" s="15" t="s">
        <v>25</v>
      </c>
      <c r="B21" s="98">
        <v>2768277.26</v>
      </c>
      <c r="C21" s="117">
        <v>2812563.25</v>
      </c>
      <c r="D21" s="17">
        <v>2776582.51</v>
      </c>
      <c r="E21" s="17">
        <v>2789622.66</v>
      </c>
      <c r="F21" s="17">
        <v>2663028.8199999998</v>
      </c>
      <c r="G21" s="17">
        <v>2868663.68</v>
      </c>
      <c r="H21" s="166">
        <v>2940251.56</v>
      </c>
      <c r="I21" s="17">
        <v>2316223.46</v>
      </c>
      <c r="J21" s="17">
        <v>3072534.7</v>
      </c>
      <c r="K21" s="211">
        <v>3076206</v>
      </c>
      <c r="L21" s="232">
        <v>2916305.55</v>
      </c>
      <c r="M21" s="86">
        <v>3178253.59</v>
      </c>
      <c r="N21" s="17">
        <f t="shared" si="0"/>
        <v>34178513.039999999</v>
      </c>
    </row>
    <row r="22" spans="1:14" x14ac:dyDescent="0.2">
      <c r="A22" s="15" t="s">
        <v>26</v>
      </c>
      <c r="B22" s="99">
        <v>53260.77</v>
      </c>
      <c r="C22" s="118">
        <v>73057.850000000006</v>
      </c>
      <c r="D22" s="43">
        <v>71448.17</v>
      </c>
      <c r="E22" s="43">
        <v>87323.43</v>
      </c>
      <c r="F22" s="43">
        <v>91200.26</v>
      </c>
      <c r="G22" s="43">
        <v>99852.84</v>
      </c>
      <c r="H22" s="167">
        <v>97350.84</v>
      </c>
      <c r="I22" s="43">
        <v>73676.509999999995</v>
      </c>
      <c r="J22" s="43">
        <v>97755.5</v>
      </c>
      <c r="K22" s="212">
        <v>109279.23</v>
      </c>
      <c r="L22" s="233">
        <v>79234.86</v>
      </c>
      <c r="M22" s="87">
        <v>118788.72</v>
      </c>
      <c r="N22" s="43">
        <f t="shared" si="0"/>
        <v>1052228.98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17">
        <f>SUM(B6:B23)</f>
        <v>14960098.819999998</v>
      </c>
      <c r="C24" s="17">
        <f t="shared" ref="C24:M24" si="1">SUM(C6:C23)</f>
        <v>15573496.259999998</v>
      </c>
      <c r="D24" s="17">
        <f t="shared" si="1"/>
        <v>15690978.980000002</v>
      </c>
      <c r="E24" s="17">
        <f t="shared" si="1"/>
        <v>15529418.279999999</v>
      </c>
      <c r="F24" s="17">
        <f t="shared" si="1"/>
        <v>14910729.559999997</v>
      </c>
      <c r="G24" s="17">
        <f t="shared" si="1"/>
        <v>16232874.739999996</v>
      </c>
      <c r="H24" s="17">
        <f t="shared" si="1"/>
        <v>16399603.450000001</v>
      </c>
      <c r="I24" s="17">
        <f t="shared" si="1"/>
        <v>13597219.290000005</v>
      </c>
      <c r="J24" s="17">
        <f t="shared" si="1"/>
        <v>17153326.150000002</v>
      </c>
      <c r="K24" s="17">
        <f t="shared" si="1"/>
        <v>16642677.400000004</v>
      </c>
      <c r="L24" s="17">
        <f t="shared" si="1"/>
        <v>16057613.509999998</v>
      </c>
      <c r="M24" s="17">
        <f t="shared" si="1"/>
        <v>16922347.609999999</v>
      </c>
      <c r="N24" s="17">
        <f>SUM(N6:N22)</f>
        <v>189670384.04999995</v>
      </c>
    </row>
    <row r="25" spans="1:14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39" spans="1:1" x14ac:dyDescent="0.2">
      <c r="A39" s="15" t="str">
        <f ca="1">CELL("filename")</f>
        <v>\\taxation\ccshared\Div - Adm Svc\Distribution &amp; Statistics\Distributions\WEB\[Consolidated_Tax_19.xlsx]SCCRT In State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zoomScaleNormal="100" workbookViewId="0">
      <pane xSplit="1" topLeftCell="B1" activePane="topRight" state="frozen"/>
      <selection pane="topRight" activeCell="O2" sqref="O2"/>
    </sheetView>
  </sheetViews>
  <sheetFormatPr defaultRowHeight="12" x14ac:dyDescent="0.2"/>
  <cols>
    <col min="1" max="1" width="43.28515625" style="46" bestFit="1" customWidth="1"/>
    <col min="2" max="2" width="16.5703125" style="46" customWidth="1"/>
    <col min="3" max="3" width="15.140625" style="46" customWidth="1"/>
    <col min="4" max="4" width="14.5703125" style="46" bestFit="1" customWidth="1"/>
    <col min="5" max="6" width="13.5703125" style="46" customWidth="1"/>
    <col min="7" max="7" width="14.5703125" style="46" bestFit="1" customWidth="1"/>
    <col min="8" max="8" width="13.5703125" style="46" customWidth="1"/>
    <col min="9" max="9" width="13.7109375" style="47" customWidth="1"/>
    <col min="10" max="10" width="14.5703125" style="46" customWidth="1"/>
    <col min="11" max="11" width="13.42578125" style="69" customWidth="1"/>
    <col min="12" max="13" width="14.5703125" style="46" bestFit="1" customWidth="1"/>
    <col min="14" max="14" width="16.140625" style="46" customWidth="1"/>
    <col min="15" max="15" width="13.5703125" style="46" bestFit="1" customWidth="1"/>
    <col min="16" max="16" width="12.42578125" style="46" bestFit="1" customWidth="1"/>
    <col min="17" max="256" width="9.140625" style="46"/>
    <col min="257" max="257" width="31.28515625" style="46" customWidth="1"/>
    <col min="258" max="258" width="16.5703125" style="46" bestFit="1" customWidth="1"/>
    <col min="259" max="259" width="13.42578125" style="46" bestFit="1" customWidth="1"/>
    <col min="260" max="265" width="13.5703125" style="46" bestFit="1" customWidth="1"/>
    <col min="266" max="267" width="13.42578125" style="46" bestFit="1" customWidth="1"/>
    <col min="268" max="269" width="13.5703125" style="46" bestFit="1" customWidth="1"/>
    <col min="270" max="270" width="16.140625" style="46" bestFit="1" customWidth="1"/>
    <col min="271" max="271" width="13.5703125" style="46" bestFit="1" customWidth="1"/>
    <col min="272" max="512" width="9.140625" style="46"/>
    <col min="513" max="513" width="31.28515625" style="46" customWidth="1"/>
    <col min="514" max="514" width="16.5703125" style="46" bestFit="1" customWidth="1"/>
    <col min="515" max="515" width="13.42578125" style="46" bestFit="1" customWidth="1"/>
    <col min="516" max="521" width="13.5703125" style="46" bestFit="1" customWidth="1"/>
    <col min="522" max="523" width="13.42578125" style="46" bestFit="1" customWidth="1"/>
    <col min="524" max="525" width="13.5703125" style="46" bestFit="1" customWidth="1"/>
    <col min="526" max="526" width="16.140625" style="46" bestFit="1" customWidth="1"/>
    <col min="527" max="527" width="13.5703125" style="46" bestFit="1" customWidth="1"/>
    <col min="528" max="768" width="9.140625" style="46"/>
    <col min="769" max="769" width="31.28515625" style="46" customWidth="1"/>
    <col min="770" max="770" width="16.5703125" style="46" bestFit="1" customWidth="1"/>
    <col min="771" max="771" width="13.42578125" style="46" bestFit="1" customWidth="1"/>
    <col min="772" max="777" width="13.5703125" style="46" bestFit="1" customWidth="1"/>
    <col min="778" max="779" width="13.42578125" style="46" bestFit="1" customWidth="1"/>
    <col min="780" max="781" width="13.5703125" style="46" bestFit="1" customWidth="1"/>
    <col min="782" max="782" width="16.140625" style="46" bestFit="1" customWidth="1"/>
    <col min="783" max="783" width="13.5703125" style="46" bestFit="1" customWidth="1"/>
    <col min="784" max="1024" width="9.140625" style="46"/>
    <col min="1025" max="1025" width="31.28515625" style="46" customWidth="1"/>
    <col min="1026" max="1026" width="16.5703125" style="46" bestFit="1" customWidth="1"/>
    <col min="1027" max="1027" width="13.42578125" style="46" bestFit="1" customWidth="1"/>
    <col min="1028" max="1033" width="13.5703125" style="46" bestFit="1" customWidth="1"/>
    <col min="1034" max="1035" width="13.42578125" style="46" bestFit="1" customWidth="1"/>
    <col min="1036" max="1037" width="13.5703125" style="46" bestFit="1" customWidth="1"/>
    <col min="1038" max="1038" width="16.140625" style="46" bestFit="1" customWidth="1"/>
    <col min="1039" max="1039" width="13.5703125" style="46" bestFit="1" customWidth="1"/>
    <col min="1040" max="1280" width="9.140625" style="46"/>
    <col min="1281" max="1281" width="31.28515625" style="46" customWidth="1"/>
    <col min="1282" max="1282" width="16.5703125" style="46" bestFit="1" customWidth="1"/>
    <col min="1283" max="1283" width="13.42578125" style="46" bestFit="1" customWidth="1"/>
    <col min="1284" max="1289" width="13.5703125" style="46" bestFit="1" customWidth="1"/>
    <col min="1290" max="1291" width="13.42578125" style="46" bestFit="1" customWidth="1"/>
    <col min="1292" max="1293" width="13.5703125" style="46" bestFit="1" customWidth="1"/>
    <col min="1294" max="1294" width="16.140625" style="46" bestFit="1" customWidth="1"/>
    <col min="1295" max="1295" width="13.5703125" style="46" bestFit="1" customWidth="1"/>
    <col min="1296" max="1536" width="9.140625" style="46"/>
    <col min="1537" max="1537" width="31.28515625" style="46" customWidth="1"/>
    <col min="1538" max="1538" width="16.5703125" style="46" bestFit="1" customWidth="1"/>
    <col min="1539" max="1539" width="13.42578125" style="46" bestFit="1" customWidth="1"/>
    <col min="1540" max="1545" width="13.5703125" style="46" bestFit="1" customWidth="1"/>
    <col min="1546" max="1547" width="13.42578125" style="46" bestFit="1" customWidth="1"/>
    <col min="1548" max="1549" width="13.5703125" style="46" bestFit="1" customWidth="1"/>
    <col min="1550" max="1550" width="16.140625" style="46" bestFit="1" customWidth="1"/>
    <col min="1551" max="1551" width="13.5703125" style="46" bestFit="1" customWidth="1"/>
    <col min="1552" max="1792" width="9.140625" style="46"/>
    <col min="1793" max="1793" width="31.28515625" style="46" customWidth="1"/>
    <col min="1794" max="1794" width="16.5703125" style="46" bestFit="1" customWidth="1"/>
    <col min="1795" max="1795" width="13.42578125" style="46" bestFit="1" customWidth="1"/>
    <col min="1796" max="1801" width="13.5703125" style="46" bestFit="1" customWidth="1"/>
    <col min="1802" max="1803" width="13.42578125" style="46" bestFit="1" customWidth="1"/>
    <col min="1804" max="1805" width="13.5703125" style="46" bestFit="1" customWidth="1"/>
    <col min="1806" max="1806" width="16.140625" style="46" bestFit="1" customWidth="1"/>
    <col min="1807" max="1807" width="13.5703125" style="46" bestFit="1" customWidth="1"/>
    <col min="1808" max="2048" width="9.140625" style="46"/>
    <col min="2049" max="2049" width="31.28515625" style="46" customWidth="1"/>
    <col min="2050" max="2050" width="16.5703125" style="46" bestFit="1" customWidth="1"/>
    <col min="2051" max="2051" width="13.42578125" style="46" bestFit="1" customWidth="1"/>
    <col min="2052" max="2057" width="13.5703125" style="46" bestFit="1" customWidth="1"/>
    <col min="2058" max="2059" width="13.42578125" style="46" bestFit="1" customWidth="1"/>
    <col min="2060" max="2061" width="13.5703125" style="46" bestFit="1" customWidth="1"/>
    <col min="2062" max="2062" width="16.140625" style="46" bestFit="1" customWidth="1"/>
    <col min="2063" max="2063" width="13.5703125" style="46" bestFit="1" customWidth="1"/>
    <col min="2064" max="2304" width="9.140625" style="46"/>
    <col min="2305" max="2305" width="31.28515625" style="46" customWidth="1"/>
    <col min="2306" max="2306" width="16.5703125" style="46" bestFit="1" customWidth="1"/>
    <col min="2307" max="2307" width="13.42578125" style="46" bestFit="1" customWidth="1"/>
    <col min="2308" max="2313" width="13.5703125" style="46" bestFit="1" customWidth="1"/>
    <col min="2314" max="2315" width="13.42578125" style="46" bestFit="1" customWidth="1"/>
    <col min="2316" max="2317" width="13.5703125" style="46" bestFit="1" customWidth="1"/>
    <col min="2318" max="2318" width="16.140625" style="46" bestFit="1" customWidth="1"/>
    <col min="2319" max="2319" width="13.5703125" style="46" bestFit="1" customWidth="1"/>
    <col min="2320" max="2560" width="9.140625" style="46"/>
    <col min="2561" max="2561" width="31.28515625" style="46" customWidth="1"/>
    <col min="2562" max="2562" width="16.5703125" style="46" bestFit="1" customWidth="1"/>
    <col min="2563" max="2563" width="13.42578125" style="46" bestFit="1" customWidth="1"/>
    <col min="2564" max="2569" width="13.5703125" style="46" bestFit="1" customWidth="1"/>
    <col min="2570" max="2571" width="13.42578125" style="46" bestFit="1" customWidth="1"/>
    <col min="2572" max="2573" width="13.5703125" style="46" bestFit="1" customWidth="1"/>
    <col min="2574" max="2574" width="16.140625" style="46" bestFit="1" customWidth="1"/>
    <col min="2575" max="2575" width="13.5703125" style="46" bestFit="1" customWidth="1"/>
    <col min="2576" max="2816" width="9.140625" style="46"/>
    <col min="2817" max="2817" width="31.28515625" style="46" customWidth="1"/>
    <col min="2818" max="2818" width="16.5703125" style="46" bestFit="1" customWidth="1"/>
    <col min="2819" max="2819" width="13.42578125" style="46" bestFit="1" customWidth="1"/>
    <col min="2820" max="2825" width="13.5703125" style="46" bestFit="1" customWidth="1"/>
    <col min="2826" max="2827" width="13.42578125" style="46" bestFit="1" customWidth="1"/>
    <col min="2828" max="2829" width="13.5703125" style="46" bestFit="1" customWidth="1"/>
    <col min="2830" max="2830" width="16.140625" style="46" bestFit="1" customWidth="1"/>
    <col min="2831" max="2831" width="13.5703125" style="46" bestFit="1" customWidth="1"/>
    <col min="2832" max="3072" width="9.140625" style="46"/>
    <col min="3073" max="3073" width="31.28515625" style="46" customWidth="1"/>
    <col min="3074" max="3074" width="16.5703125" style="46" bestFit="1" customWidth="1"/>
    <col min="3075" max="3075" width="13.42578125" style="46" bestFit="1" customWidth="1"/>
    <col min="3076" max="3081" width="13.5703125" style="46" bestFit="1" customWidth="1"/>
    <col min="3082" max="3083" width="13.42578125" style="46" bestFit="1" customWidth="1"/>
    <col min="3084" max="3085" width="13.5703125" style="46" bestFit="1" customWidth="1"/>
    <col min="3086" max="3086" width="16.140625" style="46" bestFit="1" customWidth="1"/>
    <col min="3087" max="3087" width="13.5703125" style="46" bestFit="1" customWidth="1"/>
    <col min="3088" max="3328" width="9.140625" style="46"/>
    <col min="3329" max="3329" width="31.28515625" style="46" customWidth="1"/>
    <col min="3330" max="3330" width="16.5703125" style="46" bestFit="1" customWidth="1"/>
    <col min="3331" max="3331" width="13.42578125" style="46" bestFit="1" customWidth="1"/>
    <col min="3332" max="3337" width="13.5703125" style="46" bestFit="1" customWidth="1"/>
    <col min="3338" max="3339" width="13.42578125" style="46" bestFit="1" customWidth="1"/>
    <col min="3340" max="3341" width="13.5703125" style="46" bestFit="1" customWidth="1"/>
    <col min="3342" max="3342" width="16.140625" style="46" bestFit="1" customWidth="1"/>
    <col min="3343" max="3343" width="13.5703125" style="46" bestFit="1" customWidth="1"/>
    <col min="3344" max="3584" width="9.140625" style="46"/>
    <col min="3585" max="3585" width="31.28515625" style="46" customWidth="1"/>
    <col min="3586" max="3586" width="16.5703125" style="46" bestFit="1" customWidth="1"/>
    <col min="3587" max="3587" width="13.42578125" style="46" bestFit="1" customWidth="1"/>
    <col min="3588" max="3593" width="13.5703125" style="46" bestFit="1" customWidth="1"/>
    <col min="3594" max="3595" width="13.42578125" style="46" bestFit="1" customWidth="1"/>
    <col min="3596" max="3597" width="13.5703125" style="46" bestFit="1" customWidth="1"/>
    <col min="3598" max="3598" width="16.140625" style="46" bestFit="1" customWidth="1"/>
    <col min="3599" max="3599" width="13.5703125" style="46" bestFit="1" customWidth="1"/>
    <col min="3600" max="3840" width="9.140625" style="46"/>
    <col min="3841" max="3841" width="31.28515625" style="46" customWidth="1"/>
    <col min="3842" max="3842" width="16.5703125" style="46" bestFit="1" customWidth="1"/>
    <col min="3843" max="3843" width="13.42578125" style="46" bestFit="1" customWidth="1"/>
    <col min="3844" max="3849" width="13.5703125" style="46" bestFit="1" customWidth="1"/>
    <col min="3850" max="3851" width="13.42578125" style="46" bestFit="1" customWidth="1"/>
    <col min="3852" max="3853" width="13.5703125" style="46" bestFit="1" customWidth="1"/>
    <col min="3854" max="3854" width="16.140625" style="46" bestFit="1" customWidth="1"/>
    <col min="3855" max="3855" width="13.5703125" style="46" bestFit="1" customWidth="1"/>
    <col min="3856" max="4096" width="9.140625" style="46"/>
    <col min="4097" max="4097" width="31.28515625" style="46" customWidth="1"/>
    <col min="4098" max="4098" width="16.5703125" style="46" bestFit="1" customWidth="1"/>
    <col min="4099" max="4099" width="13.42578125" style="46" bestFit="1" customWidth="1"/>
    <col min="4100" max="4105" width="13.5703125" style="46" bestFit="1" customWidth="1"/>
    <col min="4106" max="4107" width="13.42578125" style="46" bestFit="1" customWidth="1"/>
    <col min="4108" max="4109" width="13.5703125" style="46" bestFit="1" customWidth="1"/>
    <col min="4110" max="4110" width="16.140625" style="46" bestFit="1" customWidth="1"/>
    <col min="4111" max="4111" width="13.5703125" style="46" bestFit="1" customWidth="1"/>
    <col min="4112" max="4352" width="9.140625" style="46"/>
    <col min="4353" max="4353" width="31.28515625" style="46" customWidth="1"/>
    <col min="4354" max="4354" width="16.5703125" style="46" bestFit="1" customWidth="1"/>
    <col min="4355" max="4355" width="13.42578125" style="46" bestFit="1" customWidth="1"/>
    <col min="4356" max="4361" width="13.5703125" style="46" bestFit="1" customWidth="1"/>
    <col min="4362" max="4363" width="13.42578125" style="46" bestFit="1" customWidth="1"/>
    <col min="4364" max="4365" width="13.5703125" style="46" bestFit="1" customWidth="1"/>
    <col min="4366" max="4366" width="16.140625" style="46" bestFit="1" customWidth="1"/>
    <col min="4367" max="4367" width="13.5703125" style="46" bestFit="1" customWidth="1"/>
    <col min="4368" max="4608" width="9.140625" style="46"/>
    <col min="4609" max="4609" width="31.28515625" style="46" customWidth="1"/>
    <col min="4610" max="4610" width="16.5703125" style="46" bestFit="1" customWidth="1"/>
    <col min="4611" max="4611" width="13.42578125" style="46" bestFit="1" customWidth="1"/>
    <col min="4612" max="4617" width="13.5703125" style="46" bestFit="1" customWidth="1"/>
    <col min="4618" max="4619" width="13.42578125" style="46" bestFit="1" customWidth="1"/>
    <col min="4620" max="4621" width="13.5703125" style="46" bestFit="1" customWidth="1"/>
    <col min="4622" max="4622" width="16.140625" style="46" bestFit="1" customWidth="1"/>
    <col min="4623" max="4623" width="13.5703125" style="46" bestFit="1" customWidth="1"/>
    <col min="4624" max="4864" width="9.140625" style="46"/>
    <col min="4865" max="4865" width="31.28515625" style="46" customWidth="1"/>
    <col min="4866" max="4866" width="16.5703125" style="46" bestFit="1" customWidth="1"/>
    <col min="4867" max="4867" width="13.42578125" style="46" bestFit="1" customWidth="1"/>
    <col min="4868" max="4873" width="13.5703125" style="46" bestFit="1" customWidth="1"/>
    <col min="4874" max="4875" width="13.42578125" style="46" bestFit="1" customWidth="1"/>
    <col min="4876" max="4877" width="13.5703125" style="46" bestFit="1" customWidth="1"/>
    <col min="4878" max="4878" width="16.140625" style="46" bestFit="1" customWidth="1"/>
    <col min="4879" max="4879" width="13.5703125" style="46" bestFit="1" customWidth="1"/>
    <col min="4880" max="5120" width="9.140625" style="46"/>
    <col min="5121" max="5121" width="31.28515625" style="46" customWidth="1"/>
    <col min="5122" max="5122" width="16.5703125" style="46" bestFit="1" customWidth="1"/>
    <col min="5123" max="5123" width="13.42578125" style="46" bestFit="1" customWidth="1"/>
    <col min="5124" max="5129" width="13.5703125" style="46" bestFit="1" customWidth="1"/>
    <col min="5130" max="5131" width="13.42578125" style="46" bestFit="1" customWidth="1"/>
    <col min="5132" max="5133" width="13.5703125" style="46" bestFit="1" customWidth="1"/>
    <col min="5134" max="5134" width="16.140625" style="46" bestFit="1" customWidth="1"/>
    <col min="5135" max="5135" width="13.5703125" style="46" bestFit="1" customWidth="1"/>
    <col min="5136" max="5376" width="9.140625" style="46"/>
    <col min="5377" max="5377" width="31.28515625" style="46" customWidth="1"/>
    <col min="5378" max="5378" width="16.5703125" style="46" bestFit="1" customWidth="1"/>
    <col min="5379" max="5379" width="13.42578125" style="46" bestFit="1" customWidth="1"/>
    <col min="5380" max="5385" width="13.5703125" style="46" bestFit="1" customWidth="1"/>
    <col min="5386" max="5387" width="13.42578125" style="46" bestFit="1" customWidth="1"/>
    <col min="5388" max="5389" width="13.5703125" style="46" bestFit="1" customWidth="1"/>
    <col min="5390" max="5390" width="16.140625" style="46" bestFit="1" customWidth="1"/>
    <col min="5391" max="5391" width="13.5703125" style="46" bestFit="1" customWidth="1"/>
    <col min="5392" max="5632" width="9.140625" style="46"/>
    <col min="5633" max="5633" width="31.28515625" style="46" customWidth="1"/>
    <col min="5634" max="5634" width="16.5703125" style="46" bestFit="1" customWidth="1"/>
    <col min="5635" max="5635" width="13.42578125" style="46" bestFit="1" customWidth="1"/>
    <col min="5636" max="5641" width="13.5703125" style="46" bestFit="1" customWidth="1"/>
    <col min="5642" max="5643" width="13.42578125" style="46" bestFit="1" customWidth="1"/>
    <col min="5644" max="5645" width="13.5703125" style="46" bestFit="1" customWidth="1"/>
    <col min="5646" max="5646" width="16.140625" style="46" bestFit="1" customWidth="1"/>
    <col min="5647" max="5647" width="13.5703125" style="46" bestFit="1" customWidth="1"/>
    <col min="5648" max="5888" width="9.140625" style="46"/>
    <col min="5889" max="5889" width="31.28515625" style="46" customWidth="1"/>
    <col min="5890" max="5890" width="16.5703125" style="46" bestFit="1" customWidth="1"/>
    <col min="5891" max="5891" width="13.42578125" style="46" bestFit="1" customWidth="1"/>
    <col min="5892" max="5897" width="13.5703125" style="46" bestFit="1" customWidth="1"/>
    <col min="5898" max="5899" width="13.42578125" style="46" bestFit="1" customWidth="1"/>
    <col min="5900" max="5901" width="13.5703125" style="46" bestFit="1" customWidth="1"/>
    <col min="5902" max="5902" width="16.140625" style="46" bestFit="1" customWidth="1"/>
    <col min="5903" max="5903" width="13.5703125" style="46" bestFit="1" customWidth="1"/>
    <col min="5904" max="6144" width="9.140625" style="46"/>
    <col min="6145" max="6145" width="31.28515625" style="46" customWidth="1"/>
    <col min="6146" max="6146" width="16.5703125" style="46" bestFit="1" customWidth="1"/>
    <col min="6147" max="6147" width="13.42578125" style="46" bestFit="1" customWidth="1"/>
    <col min="6148" max="6153" width="13.5703125" style="46" bestFit="1" customWidth="1"/>
    <col min="6154" max="6155" width="13.42578125" style="46" bestFit="1" customWidth="1"/>
    <col min="6156" max="6157" width="13.5703125" style="46" bestFit="1" customWidth="1"/>
    <col min="6158" max="6158" width="16.140625" style="46" bestFit="1" customWidth="1"/>
    <col min="6159" max="6159" width="13.5703125" style="46" bestFit="1" customWidth="1"/>
    <col min="6160" max="6400" width="9.140625" style="46"/>
    <col min="6401" max="6401" width="31.28515625" style="46" customWidth="1"/>
    <col min="6402" max="6402" width="16.5703125" style="46" bestFit="1" customWidth="1"/>
    <col min="6403" max="6403" width="13.42578125" style="46" bestFit="1" customWidth="1"/>
    <col min="6404" max="6409" width="13.5703125" style="46" bestFit="1" customWidth="1"/>
    <col min="6410" max="6411" width="13.42578125" style="46" bestFit="1" customWidth="1"/>
    <col min="6412" max="6413" width="13.5703125" style="46" bestFit="1" customWidth="1"/>
    <col min="6414" max="6414" width="16.140625" style="46" bestFit="1" customWidth="1"/>
    <col min="6415" max="6415" width="13.5703125" style="46" bestFit="1" customWidth="1"/>
    <col min="6416" max="6656" width="9.140625" style="46"/>
    <col min="6657" max="6657" width="31.28515625" style="46" customWidth="1"/>
    <col min="6658" max="6658" width="16.5703125" style="46" bestFit="1" customWidth="1"/>
    <col min="6659" max="6659" width="13.42578125" style="46" bestFit="1" customWidth="1"/>
    <col min="6660" max="6665" width="13.5703125" style="46" bestFit="1" customWidth="1"/>
    <col min="6666" max="6667" width="13.42578125" style="46" bestFit="1" customWidth="1"/>
    <col min="6668" max="6669" width="13.5703125" style="46" bestFit="1" customWidth="1"/>
    <col min="6670" max="6670" width="16.140625" style="46" bestFit="1" customWidth="1"/>
    <col min="6671" max="6671" width="13.5703125" style="46" bestFit="1" customWidth="1"/>
    <col min="6672" max="6912" width="9.140625" style="46"/>
    <col min="6913" max="6913" width="31.28515625" style="46" customWidth="1"/>
    <col min="6914" max="6914" width="16.5703125" style="46" bestFit="1" customWidth="1"/>
    <col min="6915" max="6915" width="13.42578125" style="46" bestFit="1" customWidth="1"/>
    <col min="6916" max="6921" width="13.5703125" style="46" bestFit="1" customWidth="1"/>
    <col min="6922" max="6923" width="13.42578125" style="46" bestFit="1" customWidth="1"/>
    <col min="6924" max="6925" width="13.5703125" style="46" bestFit="1" customWidth="1"/>
    <col min="6926" max="6926" width="16.140625" style="46" bestFit="1" customWidth="1"/>
    <col min="6927" max="6927" width="13.5703125" style="46" bestFit="1" customWidth="1"/>
    <col min="6928" max="7168" width="9.140625" style="46"/>
    <col min="7169" max="7169" width="31.28515625" style="46" customWidth="1"/>
    <col min="7170" max="7170" width="16.5703125" style="46" bestFit="1" customWidth="1"/>
    <col min="7171" max="7171" width="13.42578125" style="46" bestFit="1" customWidth="1"/>
    <col min="7172" max="7177" width="13.5703125" style="46" bestFit="1" customWidth="1"/>
    <col min="7178" max="7179" width="13.42578125" style="46" bestFit="1" customWidth="1"/>
    <col min="7180" max="7181" width="13.5703125" style="46" bestFit="1" customWidth="1"/>
    <col min="7182" max="7182" width="16.140625" style="46" bestFit="1" customWidth="1"/>
    <col min="7183" max="7183" width="13.5703125" style="46" bestFit="1" customWidth="1"/>
    <col min="7184" max="7424" width="9.140625" style="46"/>
    <col min="7425" max="7425" width="31.28515625" style="46" customWidth="1"/>
    <col min="7426" max="7426" width="16.5703125" style="46" bestFit="1" customWidth="1"/>
    <col min="7427" max="7427" width="13.42578125" style="46" bestFit="1" customWidth="1"/>
    <col min="7428" max="7433" width="13.5703125" style="46" bestFit="1" customWidth="1"/>
    <col min="7434" max="7435" width="13.42578125" style="46" bestFit="1" customWidth="1"/>
    <col min="7436" max="7437" width="13.5703125" style="46" bestFit="1" customWidth="1"/>
    <col min="7438" max="7438" width="16.140625" style="46" bestFit="1" customWidth="1"/>
    <col min="7439" max="7439" width="13.5703125" style="46" bestFit="1" customWidth="1"/>
    <col min="7440" max="7680" width="9.140625" style="46"/>
    <col min="7681" max="7681" width="31.28515625" style="46" customWidth="1"/>
    <col min="7682" max="7682" width="16.5703125" style="46" bestFit="1" customWidth="1"/>
    <col min="7683" max="7683" width="13.42578125" style="46" bestFit="1" customWidth="1"/>
    <col min="7684" max="7689" width="13.5703125" style="46" bestFit="1" customWidth="1"/>
    <col min="7690" max="7691" width="13.42578125" style="46" bestFit="1" customWidth="1"/>
    <col min="7692" max="7693" width="13.5703125" style="46" bestFit="1" customWidth="1"/>
    <col min="7694" max="7694" width="16.140625" style="46" bestFit="1" customWidth="1"/>
    <col min="7695" max="7695" width="13.5703125" style="46" bestFit="1" customWidth="1"/>
    <col min="7696" max="7936" width="9.140625" style="46"/>
    <col min="7937" max="7937" width="31.28515625" style="46" customWidth="1"/>
    <col min="7938" max="7938" width="16.5703125" style="46" bestFit="1" customWidth="1"/>
    <col min="7939" max="7939" width="13.42578125" style="46" bestFit="1" customWidth="1"/>
    <col min="7940" max="7945" width="13.5703125" style="46" bestFit="1" customWidth="1"/>
    <col min="7946" max="7947" width="13.42578125" style="46" bestFit="1" customWidth="1"/>
    <col min="7948" max="7949" width="13.5703125" style="46" bestFit="1" customWidth="1"/>
    <col min="7950" max="7950" width="16.140625" style="46" bestFit="1" customWidth="1"/>
    <col min="7951" max="7951" width="13.5703125" style="46" bestFit="1" customWidth="1"/>
    <col min="7952" max="8192" width="9.140625" style="46"/>
    <col min="8193" max="8193" width="31.28515625" style="46" customWidth="1"/>
    <col min="8194" max="8194" width="16.5703125" style="46" bestFit="1" customWidth="1"/>
    <col min="8195" max="8195" width="13.42578125" style="46" bestFit="1" customWidth="1"/>
    <col min="8196" max="8201" width="13.5703125" style="46" bestFit="1" customWidth="1"/>
    <col min="8202" max="8203" width="13.42578125" style="46" bestFit="1" customWidth="1"/>
    <col min="8204" max="8205" width="13.5703125" style="46" bestFit="1" customWidth="1"/>
    <col min="8206" max="8206" width="16.140625" style="46" bestFit="1" customWidth="1"/>
    <col min="8207" max="8207" width="13.5703125" style="46" bestFit="1" customWidth="1"/>
    <col min="8208" max="8448" width="9.140625" style="46"/>
    <col min="8449" max="8449" width="31.28515625" style="46" customWidth="1"/>
    <col min="8450" max="8450" width="16.5703125" style="46" bestFit="1" customWidth="1"/>
    <col min="8451" max="8451" width="13.42578125" style="46" bestFit="1" customWidth="1"/>
    <col min="8452" max="8457" width="13.5703125" style="46" bestFit="1" customWidth="1"/>
    <col min="8458" max="8459" width="13.42578125" style="46" bestFit="1" customWidth="1"/>
    <col min="8460" max="8461" width="13.5703125" style="46" bestFit="1" customWidth="1"/>
    <col min="8462" max="8462" width="16.140625" style="46" bestFit="1" customWidth="1"/>
    <col min="8463" max="8463" width="13.5703125" style="46" bestFit="1" customWidth="1"/>
    <col min="8464" max="8704" width="9.140625" style="46"/>
    <col min="8705" max="8705" width="31.28515625" style="46" customWidth="1"/>
    <col min="8706" max="8706" width="16.5703125" style="46" bestFit="1" customWidth="1"/>
    <col min="8707" max="8707" width="13.42578125" style="46" bestFit="1" customWidth="1"/>
    <col min="8708" max="8713" width="13.5703125" style="46" bestFit="1" customWidth="1"/>
    <col min="8714" max="8715" width="13.42578125" style="46" bestFit="1" customWidth="1"/>
    <col min="8716" max="8717" width="13.5703125" style="46" bestFit="1" customWidth="1"/>
    <col min="8718" max="8718" width="16.140625" style="46" bestFit="1" customWidth="1"/>
    <col min="8719" max="8719" width="13.5703125" style="46" bestFit="1" customWidth="1"/>
    <col min="8720" max="8960" width="9.140625" style="46"/>
    <col min="8961" max="8961" width="31.28515625" style="46" customWidth="1"/>
    <col min="8962" max="8962" width="16.5703125" style="46" bestFit="1" customWidth="1"/>
    <col min="8963" max="8963" width="13.42578125" style="46" bestFit="1" customWidth="1"/>
    <col min="8964" max="8969" width="13.5703125" style="46" bestFit="1" customWidth="1"/>
    <col min="8970" max="8971" width="13.42578125" style="46" bestFit="1" customWidth="1"/>
    <col min="8972" max="8973" width="13.5703125" style="46" bestFit="1" customWidth="1"/>
    <col min="8974" max="8974" width="16.140625" style="46" bestFit="1" customWidth="1"/>
    <col min="8975" max="8975" width="13.5703125" style="46" bestFit="1" customWidth="1"/>
    <col min="8976" max="9216" width="9.140625" style="46"/>
    <col min="9217" max="9217" width="31.28515625" style="46" customWidth="1"/>
    <col min="9218" max="9218" width="16.5703125" style="46" bestFit="1" customWidth="1"/>
    <col min="9219" max="9219" width="13.42578125" style="46" bestFit="1" customWidth="1"/>
    <col min="9220" max="9225" width="13.5703125" style="46" bestFit="1" customWidth="1"/>
    <col min="9226" max="9227" width="13.42578125" style="46" bestFit="1" customWidth="1"/>
    <col min="9228" max="9229" width="13.5703125" style="46" bestFit="1" customWidth="1"/>
    <col min="9230" max="9230" width="16.140625" style="46" bestFit="1" customWidth="1"/>
    <col min="9231" max="9231" width="13.5703125" style="46" bestFit="1" customWidth="1"/>
    <col min="9232" max="9472" width="9.140625" style="46"/>
    <col min="9473" max="9473" width="31.28515625" style="46" customWidth="1"/>
    <col min="9474" max="9474" width="16.5703125" style="46" bestFit="1" customWidth="1"/>
    <col min="9475" max="9475" width="13.42578125" style="46" bestFit="1" customWidth="1"/>
    <col min="9476" max="9481" width="13.5703125" style="46" bestFit="1" customWidth="1"/>
    <col min="9482" max="9483" width="13.42578125" style="46" bestFit="1" customWidth="1"/>
    <col min="9484" max="9485" width="13.5703125" style="46" bestFit="1" customWidth="1"/>
    <col min="9486" max="9486" width="16.140625" style="46" bestFit="1" customWidth="1"/>
    <col min="9487" max="9487" width="13.5703125" style="46" bestFit="1" customWidth="1"/>
    <col min="9488" max="9728" width="9.140625" style="46"/>
    <col min="9729" max="9729" width="31.28515625" style="46" customWidth="1"/>
    <col min="9730" max="9730" width="16.5703125" style="46" bestFit="1" customWidth="1"/>
    <col min="9731" max="9731" width="13.42578125" style="46" bestFit="1" customWidth="1"/>
    <col min="9732" max="9737" width="13.5703125" style="46" bestFit="1" customWidth="1"/>
    <col min="9738" max="9739" width="13.42578125" style="46" bestFit="1" customWidth="1"/>
    <col min="9740" max="9741" width="13.5703125" style="46" bestFit="1" customWidth="1"/>
    <col min="9742" max="9742" width="16.140625" style="46" bestFit="1" customWidth="1"/>
    <col min="9743" max="9743" width="13.5703125" style="46" bestFit="1" customWidth="1"/>
    <col min="9744" max="9984" width="9.140625" style="46"/>
    <col min="9985" max="9985" width="31.28515625" style="46" customWidth="1"/>
    <col min="9986" max="9986" width="16.5703125" style="46" bestFit="1" customWidth="1"/>
    <col min="9987" max="9987" width="13.42578125" style="46" bestFit="1" customWidth="1"/>
    <col min="9988" max="9993" width="13.5703125" style="46" bestFit="1" customWidth="1"/>
    <col min="9994" max="9995" width="13.42578125" style="46" bestFit="1" customWidth="1"/>
    <col min="9996" max="9997" width="13.5703125" style="46" bestFit="1" customWidth="1"/>
    <col min="9998" max="9998" width="16.140625" style="46" bestFit="1" customWidth="1"/>
    <col min="9999" max="9999" width="13.5703125" style="46" bestFit="1" customWidth="1"/>
    <col min="10000" max="10240" width="9.140625" style="46"/>
    <col min="10241" max="10241" width="31.28515625" style="46" customWidth="1"/>
    <col min="10242" max="10242" width="16.5703125" style="46" bestFit="1" customWidth="1"/>
    <col min="10243" max="10243" width="13.42578125" style="46" bestFit="1" customWidth="1"/>
    <col min="10244" max="10249" width="13.5703125" style="46" bestFit="1" customWidth="1"/>
    <col min="10250" max="10251" width="13.42578125" style="46" bestFit="1" customWidth="1"/>
    <col min="10252" max="10253" width="13.5703125" style="46" bestFit="1" customWidth="1"/>
    <col min="10254" max="10254" width="16.140625" style="46" bestFit="1" customWidth="1"/>
    <col min="10255" max="10255" width="13.5703125" style="46" bestFit="1" customWidth="1"/>
    <col min="10256" max="10496" width="9.140625" style="46"/>
    <col min="10497" max="10497" width="31.28515625" style="46" customWidth="1"/>
    <col min="10498" max="10498" width="16.5703125" style="46" bestFit="1" customWidth="1"/>
    <col min="10499" max="10499" width="13.42578125" style="46" bestFit="1" customWidth="1"/>
    <col min="10500" max="10505" width="13.5703125" style="46" bestFit="1" customWidth="1"/>
    <col min="10506" max="10507" width="13.42578125" style="46" bestFit="1" customWidth="1"/>
    <col min="10508" max="10509" width="13.5703125" style="46" bestFit="1" customWidth="1"/>
    <col min="10510" max="10510" width="16.140625" style="46" bestFit="1" customWidth="1"/>
    <col min="10511" max="10511" width="13.5703125" style="46" bestFit="1" customWidth="1"/>
    <col min="10512" max="10752" width="9.140625" style="46"/>
    <col min="10753" max="10753" width="31.28515625" style="46" customWidth="1"/>
    <col min="10754" max="10754" width="16.5703125" style="46" bestFit="1" customWidth="1"/>
    <col min="10755" max="10755" width="13.42578125" style="46" bestFit="1" customWidth="1"/>
    <col min="10756" max="10761" width="13.5703125" style="46" bestFit="1" customWidth="1"/>
    <col min="10762" max="10763" width="13.42578125" style="46" bestFit="1" customWidth="1"/>
    <col min="10764" max="10765" width="13.5703125" style="46" bestFit="1" customWidth="1"/>
    <col min="10766" max="10766" width="16.140625" style="46" bestFit="1" customWidth="1"/>
    <col min="10767" max="10767" width="13.5703125" style="46" bestFit="1" customWidth="1"/>
    <col min="10768" max="11008" width="9.140625" style="46"/>
    <col min="11009" max="11009" width="31.28515625" style="46" customWidth="1"/>
    <col min="11010" max="11010" width="16.5703125" style="46" bestFit="1" customWidth="1"/>
    <col min="11011" max="11011" width="13.42578125" style="46" bestFit="1" customWidth="1"/>
    <col min="11012" max="11017" width="13.5703125" style="46" bestFit="1" customWidth="1"/>
    <col min="11018" max="11019" width="13.42578125" style="46" bestFit="1" customWidth="1"/>
    <col min="11020" max="11021" width="13.5703125" style="46" bestFit="1" customWidth="1"/>
    <col min="11022" max="11022" width="16.140625" style="46" bestFit="1" customWidth="1"/>
    <col min="11023" max="11023" width="13.5703125" style="46" bestFit="1" customWidth="1"/>
    <col min="11024" max="11264" width="9.140625" style="46"/>
    <col min="11265" max="11265" width="31.28515625" style="46" customWidth="1"/>
    <col min="11266" max="11266" width="16.5703125" style="46" bestFit="1" customWidth="1"/>
    <col min="11267" max="11267" width="13.42578125" style="46" bestFit="1" customWidth="1"/>
    <col min="11268" max="11273" width="13.5703125" style="46" bestFit="1" customWidth="1"/>
    <col min="11274" max="11275" width="13.42578125" style="46" bestFit="1" customWidth="1"/>
    <col min="11276" max="11277" width="13.5703125" style="46" bestFit="1" customWidth="1"/>
    <col min="11278" max="11278" width="16.140625" style="46" bestFit="1" customWidth="1"/>
    <col min="11279" max="11279" width="13.5703125" style="46" bestFit="1" customWidth="1"/>
    <col min="11280" max="11520" width="9.140625" style="46"/>
    <col min="11521" max="11521" width="31.28515625" style="46" customWidth="1"/>
    <col min="11522" max="11522" width="16.5703125" style="46" bestFit="1" customWidth="1"/>
    <col min="11523" max="11523" width="13.42578125" style="46" bestFit="1" customWidth="1"/>
    <col min="11524" max="11529" width="13.5703125" style="46" bestFit="1" customWidth="1"/>
    <col min="11530" max="11531" width="13.42578125" style="46" bestFit="1" customWidth="1"/>
    <col min="11532" max="11533" width="13.5703125" style="46" bestFit="1" customWidth="1"/>
    <col min="11534" max="11534" width="16.140625" style="46" bestFit="1" customWidth="1"/>
    <col min="11535" max="11535" width="13.5703125" style="46" bestFit="1" customWidth="1"/>
    <col min="11536" max="11776" width="9.140625" style="46"/>
    <col min="11777" max="11777" width="31.28515625" style="46" customWidth="1"/>
    <col min="11778" max="11778" width="16.5703125" style="46" bestFit="1" customWidth="1"/>
    <col min="11779" max="11779" width="13.42578125" style="46" bestFit="1" customWidth="1"/>
    <col min="11780" max="11785" width="13.5703125" style="46" bestFit="1" customWidth="1"/>
    <col min="11786" max="11787" width="13.42578125" style="46" bestFit="1" customWidth="1"/>
    <col min="11788" max="11789" width="13.5703125" style="46" bestFit="1" customWidth="1"/>
    <col min="11790" max="11790" width="16.140625" style="46" bestFit="1" customWidth="1"/>
    <col min="11791" max="11791" width="13.5703125" style="46" bestFit="1" customWidth="1"/>
    <col min="11792" max="12032" width="9.140625" style="46"/>
    <col min="12033" max="12033" width="31.28515625" style="46" customWidth="1"/>
    <col min="12034" max="12034" width="16.5703125" style="46" bestFit="1" customWidth="1"/>
    <col min="12035" max="12035" width="13.42578125" style="46" bestFit="1" customWidth="1"/>
    <col min="12036" max="12041" width="13.5703125" style="46" bestFit="1" customWidth="1"/>
    <col min="12042" max="12043" width="13.42578125" style="46" bestFit="1" customWidth="1"/>
    <col min="12044" max="12045" width="13.5703125" style="46" bestFit="1" customWidth="1"/>
    <col min="12046" max="12046" width="16.140625" style="46" bestFit="1" customWidth="1"/>
    <col min="12047" max="12047" width="13.5703125" style="46" bestFit="1" customWidth="1"/>
    <col min="12048" max="12288" width="9.140625" style="46"/>
    <col min="12289" max="12289" width="31.28515625" style="46" customWidth="1"/>
    <col min="12290" max="12290" width="16.5703125" style="46" bestFit="1" customWidth="1"/>
    <col min="12291" max="12291" width="13.42578125" style="46" bestFit="1" customWidth="1"/>
    <col min="12292" max="12297" width="13.5703125" style="46" bestFit="1" customWidth="1"/>
    <col min="12298" max="12299" width="13.42578125" style="46" bestFit="1" customWidth="1"/>
    <col min="12300" max="12301" width="13.5703125" style="46" bestFit="1" customWidth="1"/>
    <col min="12302" max="12302" width="16.140625" style="46" bestFit="1" customWidth="1"/>
    <col min="12303" max="12303" width="13.5703125" style="46" bestFit="1" customWidth="1"/>
    <col min="12304" max="12544" width="9.140625" style="46"/>
    <col min="12545" max="12545" width="31.28515625" style="46" customWidth="1"/>
    <col min="12546" max="12546" width="16.5703125" style="46" bestFit="1" customWidth="1"/>
    <col min="12547" max="12547" width="13.42578125" style="46" bestFit="1" customWidth="1"/>
    <col min="12548" max="12553" width="13.5703125" style="46" bestFit="1" customWidth="1"/>
    <col min="12554" max="12555" width="13.42578125" style="46" bestFit="1" customWidth="1"/>
    <col min="12556" max="12557" width="13.5703125" style="46" bestFit="1" customWidth="1"/>
    <col min="12558" max="12558" width="16.140625" style="46" bestFit="1" customWidth="1"/>
    <col min="12559" max="12559" width="13.5703125" style="46" bestFit="1" customWidth="1"/>
    <col min="12560" max="12800" width="9.140625" style="46"/>
    <col min="12801" max="12801" width="31.28515625" style="46" customWidth="1"/>
    <col min="12802" max="12802" width="16.5703125" style="46" bestFit="1" customWidth="1"/>
    <col min="12803" max="12803" width="13.42578125" style="46" bestFit="1" customWidth="1"/>
    <col min="12804" max="12809" width="13.5703125" style="46" bestFit="1" customWidth="1"/>
    <col min="12810" max="12811" width="13.42578125" style="46" bestFit="1" customWidth="1"/>
    <col min="12812" max="12813" width="13.5703125" style="46" bestFit="1" customWidth="1"/>
    <col min="12814" max="12814" width="16.140625" style="46" bestFit="1" customWidth="1"/>
    <col min="12815" max="12815" width="13.5703125" style="46" bestFit="1" customWidth="1"/>
    <col min="12816" max="13056" width="9.140625" style="46"/>
    <col min="13057" max="13057" width="31.28515625" style="46" customWidth="1"/>
    <col min="13058" max="13058" width="16.5703125" style="46" bestFit="1" customWidth="1"/>
    <col min="13059" max="13059" width="13.42578125" style="46" bestFit="1" customWidth="1"/>
    <col min="13060" max="13065" width="13.5703125" style="46" bestFit="1" customWidth="1"/>
    <col min="13066" max="13067" width="13.42578125" style="46" bestFit="1" customWidth="1"/>
    <col min="13068" max="13069" width="13.5703125" style="46" bestFit="1" customWidth="1"/>
    <col min="13070" max="13070" width="16.140625" style="46" bestFit="1" customWidth="1"/>
    <col min="13071" max="13071" width="13.5703125" style="46" bestFit="1" customWidth="1"/>
    <col min="13072" max="13312" width="9.140625" style="46"/>
    <col min="13313" max="13313" width="31.28515625" style="46" customWidth="1"/>
    <col min="13314" max="13314" width="16.5703125" style="46" bestFit="1" customWidth="1"/>
    <col min="13315" max="13315" width="13.42578125" style="46" bestFit="1" customWidth="1"/>
    <col min="13316" max="13321" width="13.5703125" style="46" bestFit="1" customWidth="1"/>
    <col min="13322" max="13323" width="13.42578125" style="46" bestFit="1" customWidth="1"/>
    <col min="13324" max="13325" width="13.5703125" style="46" bestFit="1" customWidth="1"/>
    <col min="13326" max="13326" width="16.140625" style="46" bestFit="1" customWidth="1"/>
    <col min="13327" max="13327" width="13.5703125" style="46" bestFit="1" customWidth="1"/>
    <col min="13328" max="13568" width="9.140625" style="46"/>
    <col min="13569" max="13569" width="31.28515625" style="46" customWidth="1"/>
    <col min="13570" max="13570" width="16.5703125" style="46" bestFit="1" customWidth="1"/>
    <col min="13571" max="13571" width="13.42578125" style="46" bestFit="1" customWidth="1"/>
    <col min="13572" max="13577" width="13.5703125" style="46" bestFit="1" customWidth="1"/>
    <col min="13578" max="13579" width="13.42578125" style="46" bestFit="1" customWidth="1"/>
    <col min="13580" max="13581" width="13.5703125" style="46" bestFit="1" customWidth="1"/>
    <col min="13582" max="13582" width="16.140625" style="46" bestFit="1" customWidth="1"/>
    <col min="13583" max="13583" width="13.5703125" style="46" bestFit="1" customWidth="1"/>
    <col min="13584" max="13824" width="9.140625" style="46"/>
    <col min="13825" max="13825" width="31.28515625" style="46" customWidth="1"/>
    <col min="13826" max="13826" width="16.5703125" style="46" bestFit="1" customWidth="1"/>
    <col min="13827" max="13827" width="13.42578125" style="46" bestFit="1" customWidth="1"/>
    <col min="13828" max="13833" width="13.5703125" style="46" bestFit="1" customWidth="1"/>
    <col min="13834" max="13835" width="13.42578125" style="46" bestFit="1" customWidth="1"/>
    <col min="13836" max="13837" width="13.5703125" style="46" bestFit="1" customWidth="1"/>
    <col min="13838" max="13838" width="16.140625" style="46" bestFit="1" customWidth="1"/>
    <col min="13839" max="13839" width="13.5703125" style="46" bestFit="1" customWidth="1"/>
    <col min="13840" max="14080" width="9.140625" style="46"/>
    <col min="14081" max="14081" width="31.28515625" style="46" customWidth="1"/>
    <col min="14082" max="14082" width="16.5703125" style="46" bestFit="1" customWidth="1"/>
    <col min="14083" max="14083" width="13.42578125" style="46" bestFit="1" customWidth="1"/>
    <col min="14084" max="14089" width="13.5703125" style="46" bestFit="1" customWidth="1"/>
    <col min="14090" max="14091" width="13.42578125" style="46" bestFit="1" customWidth="1"/>
    <col min="14092" max="14093" width="13.5703125" style="46" bestFit="1" customWidth="1"/>
    <col min="14094" max="14094" width="16.140625" style="46" bestFit="1" customWidth="1"/>
    <col min="14095" max="14095" width="13.5703125" style="46" bestFit="1" customWidth="1"/>
    <col min="14096" max="14336" width="9.140625" style="46"/>
    <col min="14337" max="14337" width="31.28515625" style="46" customWidth="1"/>
    <col min="14338" max="14338" width="16.5703125" style="46" bestFit="1" customWidth="1"/>
    <col min="14339" max="14339" width="13.42578125" style="46" bestFit="1" customWidth="1"/>
    <col min="14340" max="14345" width="13.5703125" style="46" bestFit="1" customWidth="1"/>
    <col min="14346" max="14347" width="13.42578125" style="46" bestFit="1" customWidth="1"/>
    <col min="14348" max="14349" width="13.5703125" style="46" bestFit="1" customWidth="1"/>
    <col min="14350" max="14350" width="16.140625" style="46" bestFit="1" customWidth="1"/>
    <col min="14351" max="14351" width="13.5703125" style="46" bestFit="1" customWidth="1"/>
    <col min="14352" max="14592" width="9.140625" style="46"/>
    <col min="14593" max="14593" width="31.28515625" style="46" customWidth="1"/>
    <col min="14594" max="14594" width="16.5703125" style="46" bestFit="1" customWidth="1"/>
    <col min="14595" max="14595" width="13.42578125" style="46" bestFit="1" customWidth="1"/>
    <col min="14596" max="14601" width="13.5703125" style="46" bestFit="1" customWidth="1"/>
    <col min="14602" max="14603" width="13.42578125" style="46" bestFit="1" customWidth="1"/>
    <col min="14604" max="14605" width="13.5703125" style="46" bestFit="1" customWidth="1"/>
    <col min="14606" max="14606" width="16.140625" style="46" bestFit="1" customWidth="1"/>
    <col min="14607" max="14607" width="13.5703125" style="46" bestFit="1" customWidth="1"/>
    <col min="14608" max="14848" width="9.140625" style="46"/>
    <col min="14849" max="14849" width="31.28515625" style="46" customWidth="1"/>
    <col min="14850" max="14850" width="16.5703125" style="46" bestFit="1" customWidth="1"/>
    <col min="14851" max="14851" width="13.42578125" style="46" bestFit="1" customWidth="1"/>
    <col min="14852" max="14857" width="13.5703125" style="46" bestFit="1" customWidth="1"/>
    <col min="14858" max="14859" width="13.42578125" style="46" bestFit="1" customWidth="1"/>
    <col min="14860" max="14861" width="13.5703125" style="46" bestFit="1" customWidth="1"/>
    <col min="14862" max="14862" width="16.140625" style="46" bestFit="1" customWidth="1"/>
    <col min="14863" max="14863" width="13.5703125" style="46" bestFit="1" customWidth="1"/>
    <col min="14864" max="15104" width="9.140625" style="46"/>
    <col min="15105" max="15105" width="31.28515625" style="46" customWidth="1"/>
    <col min="15106" max="15106" width="16.5703125" style="46" bestFit="1" customWidth="1"/>
    <col min="15107" max="15107" width="13.42578125" style="46" bestFit="1" customWidth="1"/>
    <col min="15108" max="15113" width="13.5703125" style="46" bestFit="1" customWidth="1"/>
    <col min="15114" max="15115" width="13.42578125" style="46" bestFit="1" customWidth="1"/>
    <col min="15116" max="15117" width="13.5703125" style="46" bestFit="1" customWidth="1"/>
    <col min="15118" max="15118" width="16.140625" style="46" bestFit="1" customWidth="1"/>
    <col min="15119" max="15119" width="13.5703125" style="46" bestFit="1" customWidth="1"/>
    <col min="15120" max="15360" width="9.140625" style="46"/>
    <col min="15361" max="15361" width="31.28515625" style="46" customWidth="1"/>
    <col min="15362" max="15362" width="16.5703125" style="46" bestFit="1" customWidth="1"/>
    <col min="15363" max="15363" width="13.42578125" style="46" bestFit="1" customWidth="1"/>
    <col min="15364" max="15369" width="13.5703125" style="46" bestFit="1" customWidth="1"/>
    <col min="15370" max="15371" width="13.42578125" style="46" bestFit="1" customWidth="1"/>
    <col min="15372" max="15373" width="13.5703125" style="46" bestFit="1" customWidth="1"/>
    <col min="15374" max="15374" width="16.140625" style="46" bestFit="1" customWidth="1"/>
    <col min="15375" max="15375" width="13.5703125" style="46" bestFit="1" customWidth="1"/>
    <col min="15376" max="15616" width="9.140625" style="46"/>
    <col min="15617" max="15617" width="31.28515625" style="46" customWidth="1"/>
    <col min="15618" max="15618" width="16.5703125" style="46" bestFit="1" customWidth="1"/>
    <col min="15619" max="15619" width="13.42578125" style="46" bestFit="1" customWidth="1"/>
    <col min="15620" max="15625" width="13.5703125" style="46" bestFit="1" customWidth="1"/>
    <col min="15626" max="15627" width="13.42578125" style="46" bestFit="1" customWidth="1"/>
    <col min="15628" max="15629" width="13.5703125" style="46" bestFit="1" customWidth="1"/>
    <col min="15630" max="15630" width="16.140625" style="46" bestFit="1" customWidth="1"/>
    <col min="15631" max="15631" width="13.5703125" style="46" bestFit="1" customWidth="1"/>
    <col min="15632" max="15872" width="9.140625" style="46"/>
    <col min="15873" max="15873" width="31.28515625" style="46" customWidth="1"/>
    <col min="15874" max="15874" width="16.5703125" style="46" bestFit="1" customWidth="1"/>
    <col min="15875" max="15875" width="13.42578125" style="46" bestFit="1" customWidth="1"/>
    <col min="15876" max="15881" width="13.5703125" style="46" bestFit="1" customWidth="1"/>
    <col min="15882" max="15883" width="13.42578125" style="46" bestFit="1" customWidth="1"/>
    <col min="15884" max="15885" width="13.5703125" style="46" bestFit="1" customWidth="1"/>
    <col min="15886" max="15886" width="16.140625" style="46" bestFit="1" customWidth="1"/>
    <col min="15887" max="15887" width="13.5703125" style="46" bestFit="1" customWidth="1"/>
    <col min="15888" max="16128" width="9.140625" style="46"/>
    <col min="16129" max="16129" width="31.28515625" style="46" customWidth="1"/>
    <col min="16130" max="16130" width="16.5703125" style="46" bestFit="1" customWidth="1"/>
    <col min="16131" max="16131" width="13.42578125" style="46" bestFit="1" customWidth="1"/>
    <col min="16132" max="16137" width="13.5703125" style="46" bestFit="1" customWidth="1"/>
    <col min="16138" max="16139" width="13.42578125" style="46" bestFit="1" customWidth="1"/>
    <col min="16140" max="16141" width="13.5703125" style="46" bestFit="1" customWidth="1"/>
    <col min="16142" max="16142" width="16.140625" style="46" bestFit="1" customWidth="1"/>
    <col min="16143" max="16143" width="13.5703125" style="46" bestFit="1" customWidth="1"/>
    <col min="16144" max="16384" width="9.140625" style="46"/>
  </cols>
  <sheetData>
    <row r="1" spans="1:15" ht="12.75" x14ac:dyDescent="0.2">
      <c r="B1" s="100"/>
      <c r="C1" s="119"/>
      <c r="F1" s="138"/>
      <c r="G1" s="148"/>
      <c r="H1" s="168"/>
      <c r="I1" s="182"/>
      <c r="J1" s="191"/>
      <c r="K1" s="213"/>
      <c r="L1" s="234"/>
      <c r="M1" s="73"/>
      <c r="N1" s="48" t="s">
        <v>39</v>
      </c>
    </row>
    <row r="2" spans="1:15" x14ac:dyDescent="0.2">
      <c r="A2" s="49" t="s">
        <v>63</v>
      </c>
      <c r="B2" s="101" t="s">
        <v>27</v>
      </c>
      <c r="C2" s="120" t="s">
        <v>28</v>
      </c>
      <c r="D2" s="50" t="s">
        <v>29</v>
      </c>
      <c r="E2" s="50" t="s">
        <v>30</v>
      </c>
      <c r="F2" s="139" t="s">
        <v>31</v>
      </c>
      <c r="G2" s="149" t="s">
        <v>32</v>
      </c>
      <c r="H2" s="169" t="s">
        <v>33</v>
      </c>
      <c r="I2" s="183" t="s">
        <v>34</v>
      </c>
      <c r="J2" s="192" t="s">
        <v>35</v>
      </c>
      <c r="K2" s="214" t="s">
        <v>36</v>
      </c>
      <c r="L2" s="235" t="s">
        <v>37</v>
      </c>
      <c r="M2" s="74" t="s">
        <v>38</v>
      </c>
      <c r="N2" s="50" t="s">
        <v>9</v>
      </c>
    </row>
    <row r="3" spans="1:15" ht="12.75" x14ac:dyDescent="0.2">
      <c r="A3" s="47"/>
      <c r="B3" s="100"/>
      <c r="C3" s="119"/>
      <c r="F3" s="138"/>
      <c r="G3" s="148"/>
      <c r="H3" s="168"/>
      <c r="I3" s="182"/>
      <c r="J3" s="191"/>
      <c r="K3" s="213"/>
      <c r="L3" s="234"/>
      <c r="M3" s="73"/>
    </row>
    <row r="4" spans="1:15" ht="12.75" x14ac:dyDescent="0.2">
      <c r="A4" s="51" t="s">
        <v>64</v>
      </c>
      <c r="B4" s="100"/>
      <c r="C4" s="119"/>
      <c r="F4" s="138"/>
      <c r="G4" s="148"/>
      <c r="H4" s="168"/>
      <c r="I4" s="182"/>
      <c r="J4" s="191"/>
      <c r="K4" s="213"/>
      <c r="L4" s="234"/>
      <c r="M4" s="73"/>
    </row>
    <row r="5" spans="1:15" x14ac:dyDescent="0.2">
      <c r="A5" s="52" t="s">
        <v>10</v>
      </c>
      <c r="B5" s="102">
        <v>2622207.7799999998</v>
      </c>
      <c r="C5" s="121">
        <v>2615950.16</v>
      </c>
      <c r="D5" s="47">
        <v>2767139.8</v>
      </c>
      <c r="E5" s="47">
        <v>2576429.56</v>
      </c>
      <c r="F5" s="140">
        <v>2635923.17</v>
      </c>
      <c r="G5" s="150">
        <v>2906981.85</v>
      </c>
      <c r="H5" s="170">
        <v>2272168.59</v>
      </c>
      <c r="I5" s="184">
        <v>1973488.82</v>
      </c>
      <c r="J5" s="193">
        <v>2817850.16</v>
      </c>
      <c r="K5" s="215">
        <v>2707800.32</v>
      </c>
      <c r="L5" s="236">
        <v>2745174.58</v>
      </c>
      <c r="M5" s="75">
        <v>2997210.73</v>
      </c>
      <c r="N5" s="47">
        <f>SUM(B5:M5)</f>
        <v>31638325.52</v>
      </c>
    </row>
    <row r="6" spans="1:15" x14ac:dyDescent="0.2">
      <c r="A6" s="52"/>
      <c r="B6" s="102"/>
      <c r="C6" s="121"/>
      <c r="D6" s="47"/>
      <c r="E6" s="47"/>
      <c r="F6" s="140"/>
      <c r="G6" s="150"/>
      <c r="H6" s="170"/>
      <c r="I6" s="184"/>
      <c r="J6" s="193"/>
      <c r="K6" s="215"/>
      <c r="L6" s="236"/>
      <c r="M6" s="75"/>
      <c r="N6" s="47"/>
    </row>
    <row r="7" spans="1:15" x14ac:dyDescent="0.2">
      <c r="A7" s="51" t="s">
        <v>65</v>
      </c>
      <c r="B7" s="102"/>
      <c r="C7" s="121"/>
      <c r="D7" s="47"/>
      <c r="E7" s="47"/>
      <c r="F7" s="140"/>
      <c r="G7" s="150"/>
      <c r="H7" s="170"/>
      <c r="I7" s="184"/>
      <c r="J7" s="193"/>
      <c r="K7" s="215"/>
      <c r="L7" s="236"/>
      <c r="M7" s="75"/>
      <c r="N7" s="47"/>
    </row>
    <row r="8" spans="1:15" x14ac:dyDescent="0.2">
      <c r="A8" s="52" t="s">
        <v>66</v>
      </c>
      <c r="B8" s="102">
        <v>3365.83</v>
      </c>
      <c r="C8" s="121">
        <v>3357.69</v>
      </c>
      <c r="D8" s="47">
        <v>3554.49</v>
      </c>
      <c r="E8" s="47">
        <v>3306.24</v>
      </c>
      <c r="F8" s="140">
        <v>3383.68</v>
      </c>
      <c r="G8" s="150">
        <v>3736.52</v>
      </c>
      <c r="H8" s="170">
        <v>2914.47</v>
      </c>
      <c r="I8" s="184">
        <v>2531.36</v>
      </c>
      <c r="J8" s="193">
        <v>3614.41</v>
      </c>
      <c r="K8" s="215">
        <v>3473.25</v>
      </c>
      <c r="L8" s="236">
        <v>3521.72</v>
      </c>
      <c r="M8" s="75">
        <v>3853.97</v>
      </c>
      <c r="N8" s="47">
        <f>SUM(B8:M8)</f>
        <v>40613.630000000005</v>
      </c>
    </row>
    <row r="9" spans="1:15" x14ac:dyDescent="0.2">
      <c r="A9" s="52" t="s">
        <v>67</v>
      </c>
      <c r="B9" s="102">
        <v>0</v>
      </c>
      <c r="C9" s="121">
        <v>0</v>
      </c>
      <c r="D9" s="47" t="s">
        <v>269</v>
      </c>
      <c r="E9" s="47" t="s">
        <v>269</v>
      </c>
      <c r="F9" s="140">
        <v>0</v>
      </c>
      <c r="G9" s="150">
        <v>0</v>
      </c>
      <c r="H9" s="170">
        <v>0</v>
      </c>
      <c r="I9" s="184">
        <v>0</v>
      </c>
      <c r="J9" s="193">
        <v>0</v>
      </c>
      <c r="K9" s="215">
        <v>0</v>
      </c>
      <c r="L9" s="236">
        <v>0</v>
      </c>
      <c r="M9" s="75">
        <v>0</v>
      </c>
      <c r="N9" s="47">
        <f>SUM(B9:M9)</f>
        <v>0</v>
      </c>
    </row>
    <row r="10" spans="1:15" x14ac:dyDescent="0.2">
      <c r="A10" s="52"/>
      <c r="B10" s="102"/>
      <c r="C10" s="121"/>
      <c r="D10" s="47"/>
      <c r="E10" s="47"/>
      <c r="F10" s="140"/>
      <c r="G10" s="150"/>
      <c r="H10" s="170"/>
      <c r="I10" s="184"/>
      <c r="J10" s="193"/>
      <c r="K10" s="215"/>
      <c r="L10" s="236"/>
      <c r="M10" s="75"/>
      <c r="N10" s="47"/>
    </row>
    <row r="11" spans="1:15" x14ac:dyDescent="0.2">
      <c r="A11" s="53" t="s">
        <v>68</v>
      </c>
      <c r="B11" s="103">
        <v>2625573.61</v>
      </c>
      <c r="C11" s="122">
        <v>2619307.85</v>
      </c>
      <c r="D11" s="54">
        <v>2770694.29</v>
      </c>
      <c r="E11" s="54">
        <v>2579735.7999999998</v>
      </c>
      <c r="F11" s="141">
        <v>2639306.85</v>
      </c>
      <c r="G11" s="151">
        <v>2910718.37</v>
      </c>
      <c r="H11" s="171">
        <v>2275083.06</v>
      </c>
      <c r="I11" s="185">
        <v>1976020.1800000002</v>
      </c>
      <c r="J11" s="194">
        <v>2821464.5700000003</v>
      </c>
      <c r="K11" s="216">
        <v>2711273.57</v>
      </c>
      <c r="L11" s="237">
        <v>2748696.3000000003</v>
      </c>
      <c r="M11" s="76">
        <v>3001064.7</v>
      </c>
      <c r="N11" s="54">
        <f>SUM(B11:M11)</f>
        <v>31678939.149999999</v>
      </c>
      <c r="O11" s="47"/>
    </row>
    <row r="12" spans="1:15" x14ac:dyDescent="0.2">
      <c r="A12" s="53"/>
      <c r="B12" s="102"/>
      <c r="C12" s="121"/>
      <c r="D12" s="47"/>
      <c r="E12" s="47"/>
      <c r="F12" s="140"/>
      <c r="G12" s="150"/>
      <c r="H12" s="170"/>
      <c r="I12" s="184"/>
      <c r="J12" s="193"/>
      <c r="K12" s="215"/>
      <c r="L12" s="236"/>
      <c r="M12" s="75"/>
      <c r="N12" s="47"/>
    </row>
    <row r="13" spans="1:15" x14ac:dyDescent="0.2">
      <c r="A13" s="51" t="s">
        <v>69</v>
      </c>
      <c r="B13" s="102"/>
      <c r="C13" s="121"/>
      <c r="D13" s="47"/>
      <c r="E13" s="47"/>
      <c r="F13" s="140"/>
      <c r="G13" s="150"/>
      <c r="H13" s="170"/>
      <c r="I13" s="184"/>
      <c r="J13" s="193"/>
      <c r="K13" s="215"/>
      <c r="L13" s="236"/>
      <c r="M13" s="75"/>
      <c r="N13" s="47"/>
    </row>
    <row r="14" spans="1:15" x14ac:dyDescent="0.2">
      <c r="A14" s="51" t="s">
        <v>70</v>
      </c>
      <c r="B14" s="102"/>
      <c r="C14" s="121"/>
      <c r="D14" s="47"/>
      <c r="E14" s="47"/>
      <c r="F14" s="140"/>
      <c r="G14" s="150"/>
      <c r="H14" s="170"/>
      <c r="I14" s="184"/>
      <c r="J14" s="193"/>
      <c r="K14" s="215"/>
      <c r="L14" s="236"/>
      <c r="M14" s="75"/>
      <c r="N14" s="47"/>
    </row>
    <row r="15" spans="1:15" x14ac:dyDescent="0.2">
      <c r="A15" s="52" t="s">
        <v>71</v>
      </c>
      <c r="B15" s="102">
        <v>484833.93</v>
      </c>
      <c r="C15" s="121">
        <v>496049.88</v>
      </c>
      <c r="D15" s="47">
        <v>513816.69</v>
      </c>
      <c r="E15" s="47">
        <v>593235.09</v>
      </c>
      <c r="F15" s="140">
        <v>512915.83999999985</v>
      </c>
      <c r="G15" s="150">
        <v>694943.98</v>
      </c>
      <c r="H15" s="170">
        <v>517805.16</v>
      </c>
      <c r="I15" s="184">
        <v>466724.86</v>
      </c>
      <c r="J15" s="193">
        <v>663202.85</v>
      </c>
      <c r="K15" s="215">
        <v>565230.5</v>
      </c>
      <c r="L15" s="236">
        <v>544788.71000000008</v>
      </c>
      <c r="M15" s="75">
        <v>647725.34000000008</v>
      </c>
      <c r="N15" s="47">
        <f t="shared" ref="N15:N78" si="0">SUM(B15:M15)</f>
        <v>6701272.8299999991</v>
      </c>
    </row>
    <row r="16" spans="1:15" x14ac:dyDescent="0.2">
      <c r="A16" s="52"/>
      <c r="B16" s="102"/>
      <c r="C16" s="121"/>
      <c r="D16" s="47"/>
      <c r="E16" s="47"/>
      <c r="F16" s="140"/>
      <c r="G16" s="150"/>
      <c r="H16" s="170"/>
      <c r="I16" s="184"/>
      <c r="J16" s="193"/>
      <c r="K16" s="215"/>
      <c r="L16" s="236"/>
      <c r="M16" s="75"/>
      <c r="N16" s="47"/>
    </row>
    <row r="17" spans="1:14" x14ac:dyDescent="0.2">
      <c r="A17" s="52" t="s">
        <v>72</v>
      </c>
      <c r="B17" s="102">
        <v>138928.45000000001</v>
      </c>
      <c r="C17" s="121">
        <v>142142.35999999999</v>
      </c>
      <c r="D17" s="47">
        <v>147233.42000000001</v>
      </c>
      <c r="E17" s="47">
        <v>169990.64</v>
      </c>
      <c r="F17" s="140">
        <v>146975.29</v>
      </c>
      <c r="G17" s="150">
        <v>199135.18</v>
      </c>
      <c r="H17" s="170">
        <v>148376.31</v>
      </c>
      <c r="I17" s="184">
        <v>133739.32999999999</v>
      </c>
      <c r="J17" s="193">
        <v>190039.81</v>
      </c>
      <c r="K17" s="215">
        <v>161965.97</v>
      </c>
      <c r="L17" s="236">
        <v>156108.4</v>
      </c>
      <c r="M17" s="75">
        <v>185604.74</v>
      </c>
      <c r="N17" s="47">
        <f t="shared" si="0"/>
        <v>1920239.9000000001</v>
      </c>
    </row>
    <row r="18" spans="1:14" x14ac:dyDescent="0.2">
      <c r="A18" s="52"/>
      <c r="B18" s="102"/>
      <c r="C18" s="121"/>
      <c r="D18" s="47"/>
      <c r="E18" s="47"/>
      <c r="F18" s="140"/>
      <c r="G18" s="150"/>
      <c r="H18" s="170"/>
      <c r="I18" s="184"/>
      <c r="J18" s="193"/>
      <c r="K18" s="215"/>
      <c r="L18" s="236"/>
      <c r="M18" s="75"/>
      <c r="N18" s="47"/>
    </row>
    <row r="19" spans="1:14" x14ac:dyDescent="0.2">
      <c r="A19" s="51" t="s">
        <v>65</v>
      </c>
      <c r="B19" s="102"/>
      <c r="C19" s="121"/>
      <c r="D19" s="47"/>
      <c r="E19" s="47"/>
      <c r="F19" s="140"/>
      <c r="G19" s="150"/>
      <c r="H19" s="170"/>
      <c r="I19" s="184"/>
      <c r="J19" s="193"/>
      <c r="K19" s="215"/>
      <c r="L19" s="236"/>
      <c r="M19" s="75"/>
      <c r="N19" s="47"/>
    </row>
    <row r="20" spans="1:14" x14ac:dyDescent="0.2">
      <c r="A20" s="52" t="s">
        <v>66</v>
      </c>
      <c r="B20" s="102">
        <v>729.77</v>
      </c>
      <c r="C20" s="121">
        <v>746.65</v>
      </c>
      <c r="D20" s="47">
        <v>773.39</v>
      </c>
      <c r="E20" s="47">
        <v>892.93</v>
      </c>
      <c r="F20" s="140">
        <v>772.04</v>
      </c>
      <c r="G20" s="150">
        <v>1046.03</v>
      </c>
      <c r="H20" s="170">
        <v>779.4</v>
      </c>
      <c r="I20" s="184">
        <v>702.51</v>
      </c>
      <c r="J20" s="193">
        <v>998.25</v>
      </c>
      <c r="K20" s="215">
        <v>850.78</v>
      </c>
      <c r="L20" s="236">
        <v>820.01</v>
      </c>
      <c r="M20" s="75">
        <v>974.95</v>
      </c>
      <c r="N20" s="47">
        <f t="shared" si="0"/>
        <v>10086.710000000001</v>
      </c>
    </row>
    <row r="21" spans="1:14" x14ac:dyDescent="0.2">
      <c r="A21" s="52" t="s">
        <v>73</v>
      </c>
      <c r="B21" s="102">
        <v>24270.33</v>
      </c>
      <c r="C21" s="121">
        <v>24831.79</v>
      </c>
      <c r="D21" s="47">
        <v>25721.18</v>
      </c>
      <c r="E21" s="47">
        <v>29696.79</v>
      </c>
      <c r="F21" s="140">
        <v>25676.09</v>
      </c>
      <c r="G21" s="150">
        <v>34788.239999999998</v>
      </c>
      <c r="H21" s="170">
        <v>25920.84</v>
      </c>
      <c r="I21" s="184">
        <v>23363.81</v>
      </c>
      <c r="J21" s="193">
        <v>33199.31</v>
      </c>
      <c r="K21" s="215">
        <v>28294.91</v>
      </c>
      <c r="L21" s="236">
        <v>27271.61</v>
      </c>
      <c r="M21" s="75">
        <v>32424.52</v>
      </c>
      <c r="N21" s="47">
        <f t="shared" si="0"/>
        <v>335459.42</v>
      </c>
    </row>
    <row r="22" spans="1:14" x14ac:dyDescent="0.2">
      <c r="A22" s="52"/>
      <c r="B22" s="102"/>
      <c r="C22" s="121"/>
      <c r="D22" s="47"/>
      <c r="E22" s="47"/>
      <c r="F22" s="140"/>
      <c r="G22" s="150"/>
      <c r="H22" s="170"/>
      <c r="I22" s="184"/>
      <c r="J22" s="193"/>
      <c r="K22" s="215"/>
      <c r="L22" s="236"/>
      <c r="M22" s="75"/>
      <c r="N22" s="47"/>
    </row>
    <row r="23" spans="1:14" x14ac:dyDescent="0.2">
      <c r="A23" s="53" t="s">
        <v>74</v>
      </c>
      <c r="B23" s="103">
        <v>648762.48</v>
      </c>
      <c r="C23" s="141">
        <v>663770.68000000005</v>
      </c>
      <c r="D23" s="54">
        <v>687544.68</v>
      </c>
      <c r="E23" s="54">
        <v>793815.45</v>
      </c>
      <c r="F23" s="141">
        <v>686339.25999999989</v>
      </c>
      <c r="G23" s="171">
        <v>929913.42999999993</v>
      </c>
      <c r="H23" s="171">
        <v>692881.71</v>
      </c>
      <c r="I23" s="185">
        <v>624530.51</v>
      </c>
      <c r="J23" s="194">
        <v>887440.22</v>
      </c>
      <c r="K23" s="216">
        <v>756342.16</v>
      </c>
      <c r="L23" s="237">
        <v>728988.7300000001</v>
      </c>
      <c r="M23" s="70">
        <v>866729.55</v>
      </c>
      <c r="N23" s="54">
        <f t="shared" si="0"/>
        <v>8967058.8599999994</v>
      </c>
    </row>
    <row r="24" spans="1:14" x14ac:dyDescent="0.2">
      <c r="A24" s="55"/>
      <c r="B24" s="102"/>
      <c r="C24" s="121"/>
      <c r="D24" s="47"/>
      <c r="E24" s="47"/>
      <c r="F24" s="140"/>
      <c r="G24" s="150"/>
      <c r="H24" s="170"/>
      <c r="I24" s="184"/>
      <c r="J24" s="193"/>
      <c r="K24" s="215"/>
      <c r="L24" s="236"/>
      <c r="M24" s="75"/>
      <c r="N24" s="47"/>
    </row>
    <row r="25" spans="1:14" x14ac:dyDescent="0.2">
      <c r="A25" s="51" t="s">
        <v>75</v>
      </c>
      <c r="B25" s="102"/>
      <c r="C25" s="121"/>
      <c r="D25" s="47"/>
      <c r="E25" s="47"/>
      <c r="F25" s="140"/>
      <c r="G25" s="150"/>
      <c r="H25" s="170"/>
      <c r="I25" s="184"/>
      <c r="J25" s="193"/>
      <c r="K25" s="215"/>
      <c r="L25" s="236"/>
      <c r="M25" s="75"/>
      <c r="N25" s="47"/>
    </row>
    <row r="26" spans="1:14" x14ac:dyDescent="0.2">
      <c r="A26" s="51" t="s">
        <v>76</v>
      </c>
      <c r="B26" s="102"/>
      <c r="C26" s="121"/>
      <c r="D26" s="47"/>
      <c r="E26" s="47"/>
      <c r="F26" s="140"/>
      <c r="G26" s="150"/>
      <c r="H26" s="170"/>
      <c r="I26" s="184"/>
      <c r="J26" s="193"/>
      <c r="K26" s="215"/>
      <c r="L26" s="236"/>
      <c r="M26" s="75"/>
      <c r="N26" s="47"/>
    </row>
    <row r="27" spans="1:14" x14ac:dyDescent="0.2">
      <c r="A27" s="52" t="s">
        <v>77</v>
      </c>
      <c r="B27" s="102">
        <v>862.17</v>
      </c>
      <c r="C27" s="121">
        <v>862.17</v>
      </c>
      <c r="D27" s="47">
        <v>862.17</v>
      </c>
      <c r="E27" s="47">
        <v>862.17</v>
      </c>
      <c r="F27" s="140">
        <v>862.17</v>
      </c>
      <c r="G27" s="150">
        <v>862.17</v>
      </c>
      <c r="H27" s="170">
        <v>862.17</v>
      </c>
      <c r="I27" s="184">
        <v>862.17</v>
      </c>
      <c r="J27" s="193">
        <v>862.17</v>
      </c>
      <c r="K27" s="215">
        <v>862.17</v>
      </c>
      <c r="L27" s="236">
        <v>862.17</v>
      </c>
      <c r="M27" s="75">
        <v>862.17</v>
      </c>
      <c r="N27" s="47">
        <f t="shared" si="0"/>
        <v>10346.039999999999</v>
      </c>
    </row>
    <row r="28" spans="1:14" x14ac:dyDescent="0.2">
      <c r="A28" s="51" t="s">
        <v>70</v>
      </c>
      <c r="B28" s="102"/>
      <c r="C28" s="121"/>
      <c r="D28" s="47"/>
      <c r="E28" s="47"/>
      <c r="F28" s="140"/>
      <c r="G28" s="150"/>
      <c r="H28" s="170"/>
      <c r="I28" s="184"/>
      <c r="J28" s="193"/>
      <c r="K28" s="215"/>
      <c r="L28" s="236"/>
      <c r="M28" s="75"/>
      <c r="N28" s="47"/>
    </row>
    <row r="29" spans="1:14" x14ac:dyDescent="0.2">
      <c r="A29" s="52" t="s">
        <v>78</v>
      </c>
      <c r="B29" s="102">
        <v>31990161.449999977</v>
      </c>
      <c r="C29" s="121">
        <v>32101721.100000035</v>
      </c>
      <c r="D29" s="47">
        <v>35795793.399999999</v>
      </c>
      <c r="E29" s="47">
        <v>31448088.670000002</v>
      </c>
      <c r="F29" s="140">
        <v>33579867.5</v>
      </c>
      <c r="G29" s="150">
        <v>40240136.960000001</v>
      </c>
      <c r="H29" s="170">
        <v>31703073.070000004</v>
      </c>
      <c r="I29" s="184">
        <v>30148195.269999988</v>
      </c>
      <c r="J29" s="193">
        <v>39442947.700000003</v>
      </c>
      <c r="K29" s="215">
        <v>34032147.499999993</v>
      </c>
      <c r="L29" s="236">
        <v>35458035.780000038</v>
      </c>
      <c r="M29" s="88">
        <v>38886914.939999983</v>
      </c>
      <c r="N29" s="47">
        <f t="shared" si="0"/>
        <v>414827083.34000003</v>
      </c>
    </row>
    <row r="30" spans="1:14" x14ac:dyDescent="0.2">
      <c r="A30" s="52"/>
      <c r="B30" s="102"/>
      <c r="C30" s="121"/>
      <c r="D30" s="47"/>
      <c r="E30" s="47"/>
      <c r="F30" s="140"/>
      <c r="G30" s="150"/>
      <c r="H30" s="170"/>
      <c r="I30" s="184"/>
      <c r="J30" s="193"/>
      <c r="K30" s="215"/>
      <c r="L30" s="236"/>
      <c r="M30" s="75"/>
      <c r="N30" s="47"/>
    </row>
    <row r="31" spans="1:14" x14ac:dyDescent="0.2">
      <c r="A31" s="52" t="s">
        <v>79</v>
      </c>
      <c r="B31" s="102">
        <v>921481.72</v>
      </c>
      <c r="C31" s="121">
        <v>924695.21</v>
      </c>
      <c r="D31" s="47">
        <v>1010733.95</v>
      </c>
      <c r="E31" s="47">
        <v>905867.23</v>
      </c>
      <c r="F31" s="140">
        <v>967273.46</v>
      </c>
      <c r="G31" s="150">
        <v>1090279.55</v>
      </c>
      <c r="H31" s="170">
        <v>913212.09</v>
      </c>
      <c r="I31" s="184">
        <v>868423.59</v>
      </c>
      <c r="J31" s="193">
        <v>1103118.71</v>
      </c>
      <c r="K31" s="215">
        <v>966878.35</v>
      </c>
      <c r="L31" s="236">
        <v>995104.87</v>
      </c>
      <c r="M31" s="75">
        <v>1062982.08</v>
      </c>
      <c r="N31" s="47">
        <f t="shared" si="0"/>
        <v>11730050.809999999</v>
      </c>
    </row>
    <row r="32" spans="1:14" x14ac:dyDescent="0.2">
      <c r="A32" s="52" t="s">
        <v>80</v>
      </c>
      <c r="B32" s="102">
        <v>9136127.4199999999</v>
      </c>
      <c r="C32" s="121">
        <v>9167987.9399999995</v>
      </c>
      <c r="D32" s="47">
        <v>10259975.26</v>
      </c>
      <c r="E32" s="47">
        <v>8981315.8900000006</v>
      </c>
      <c r="F32" s="140">
        <v>9590134.4299999997</v>
      </c>
      <c r="G32" s="150">
        <v>11617271.369999999</v>
      </c>
      <c r="H32" s="170">
        <v>9054137.3399999999</v>
      </c>
      <c r="I32" s="184">
        <v>8610077.0199999996</v>
      </c>
      <c r="J32" s="193">
        <v>11324584.74</v>
      </c>
      <c r="K32" s="215">
        <v>9743677.8200000003</v>
      </c>
      <c r="L32" s="236">
        <v>10174228.529999999</v>
      </c>
      <c r="M32" s="75">
        <v>11209587.560000001</v>
      </c>
      <c r="N32" s="47">
        <f t="shared" si="0"/>
        <v>118869105.31999999</v>
      </c>
    </row>
    <row r="33" spans="1:14" x14ac:dyDescent="0.2">
      <c r="A33" s="52" t="s">
        <v>81</v>
      </c>
      <c r="B33" s="102">
        <v>25069999.149999999</v>
      </c>
      <c r="C33" s="121">
        <v>25157426.039999999</v>
      </c>
      <c r="D33" s="47">
        <v>27936905.329999998</v>
      </c>
      <c r="E33" s="47">
        <v>24645188.41</v>
      </c>
      <c r="F33" s="140">
        <v>26315817.5</v>
      </c>
      <c r="G33" s="150">
        <v>31145015.77</v>
      </c>
      <c r="H33" s="170">
        <v>24845014.18</v>
      </c>
      <c r="I33" s="184">
        <v>23626490.030000001</v>
      </c>
      <c r="J33" s="193">
        <v>30723256.940000001</v>
      </c>
      <c r="K33" s="215">
        <v>26594157.280000001</v>
      </c>
      <c r="L33" s="236">
        <v>27638762.399999999</v>
      </c>
      <c r="M33" s="75">
        <v>30150757.670000002</v>
      </c>
      <c r="N33" s="47">
        <f t="shared" si="0"/>
        <v>323848790.69999999</v>
      </c>
    </row>
    <row r="34" spans="1:14" x14ac:dyDescent="0.2">
      <c r="A34" s="52" t="s">
        <v>82</v>
      </c>
      <c r="B34" s="102">
        <v>701568.28</v>
      </c>
      <c r="C34" s="121">
        <v>704014.87</v>
      </c>
      <c r="D34" s="47">
        <v>789335.5</v>
      </c>
      <c r="E34" s="47">
        <v>689680.21</v>
      </c>
      <c r="F34" s="140">
        <v>736431.73</v>
      </c>
      <c r="G34" s="150">
        <v>897052.49</v>
      </c>
      <c r="H34" s="170">
        <v>695272.21</v>
      </c>
      <c r="I34" s="184">
        <v>661172.57999999996</v>
      </c>
      <c r="J34" s="193">
        <v>871999.66</v>
      </c>
      <c r="K34" s="215">
        <v>749188.68</v>
      </c>
      <c r="L34" s="236">
        <v>783175.67</v>
      </c>
      <c r="M34" s="75">
        <v>864905.26</v>
      </c>
      <c r="N34" s="47">
        <f t="shared" si="0"/>
        <v>9143797.1400000006</v>
      </c>
    </row>
    <row r="35" spans="1:14" x14ac:dyDescent="0.2">
      <c r="A35" s="52" t="s">
        <v>83</v>
      </c>
      <c r="B35" s="102">
        <v>4667019.78</v>
      </c>
      <c r="C35" s="121">
        <v>4683295.13</v>
      </c>
      <c r="D35" s="47">
        <v>5284837.3600000003</v>
      </c>
      <c r="E35" s="47">
        <v>4587937.21</v>
      </c>
      <c r="F35" s="140">
        <v>4898940.7699999996</v>
      </c>
      <c r="G35" s="150">
        <v>6082231.2599999998</v>
      </c>
      <c r="H35" s="170">
        <v>4625136.68</v>
      </c>
      <c r="I35" s="184">
        <v>4398296.7699999996</v>
      </c>
      <c r="J35" s="193">
        <v>5855872.3600000003</v>
      </c>
      <c r="K35" s="215">
        <v>5006186.63</v>
      </c>
      <c r="L35" s="236">
        <v>5253698.72</v>
      </c>
      <c r="M35" s="75">
        <v>5848898.9400000004</v>
      </c>
      <c r="N35" s="47">
        <f t="shared" si="0"/>
        <v>61192351.609999992</v>
      </c>
    </row>
    <row r="36" spans="1:14" x14ac:dyDescent="0.2">
      <c r="A36" s="56"/>
      <c r="B36" s="102"/>
      <c r="C36" s="121"/>
      <c r="D36" s="47"/>
      <c r="E36" s="47"/>
      <c r="F36" s="140"/>
      <c r="G36" s="150"/>
      <c r="H36" s="170"/>
      <c r="I36" s="184"/>
      <c r="J36" s="193"/>
      <c r="K36" s="215"/>
      <c r="L36" s="236"/>
      <c r="M36" s="75"/>
      <c r="N36" s="47"/>
    </row>
    <row r="37" spans="1:14" x14ac:dyDescent="0.2">
      <c r="A37" s="52" t="s">
        <v>84</v>
      </c>
      <c r="B37" s="102">
        <v>48935.76</v>
      </c>
      <c r="C37" s="121">
        <v>49106.41</v>
      </c>
      <c r="D37" s="47">
        <v>52613.34</v>
      </c>
      <c r="E37" s="47">
        <v>48106.54</v>
      </c>
      <c r="F37" s="140">
        <v>51367.55</v>
      </c>
      <c r="G37" s="150">
        <v>54309.88</v>
      </c>
      <c r="H37" s="170">
        <v>48496.6</v>
      </c>
      <c r="I37" s="184">
        <v>46118.080000000002</v>
      </c>
      <c r="J37" s="193">
        <v>56858.68</v>
      </c>
      <c r="K37" s="215">
        <v>50646.6</v>
      </c>
      <c r="L37" s="236">
        <v>51475.69</v>
      </c>
      <c r="M37" s="75">
        <v>53469.43</v>
      </c>
      <c r="N37" s="47">
        <f t="shared" si="0"/>
        <v>611504.56000000006</v>
      </c>
    </row>
    <row r="38" spans="1:14" x14ac:dyDescent="0.2">
      <c r="A38" s="52" t="s">
        <v>85</v>
      </c>
      <c r="B38" s="102">
        <v>439653.29</v>
      </c>
      <c r="C38" s="121">
        <v>441186.5</v>
      </c>
      <c r="D38" s="47">
        <v>506595.64</v>
      </c>
      <c r="E38" s="47">
        <v>432203.38</v>
      </c>
      <c r="F38" s="140">
        <v>461501.25</v>
      </c>
      <c r="G38" s="150">
        <v>602515.56999999995</v>
      </c>
      <c r="H38" s="170">
        <v>435707.73</v>
      </c>
      <c r="I38" s="184">
        <v>414338.43</v>
      </c>
      <c r="J38" s="193">
        <v>565827.61</v>
      </c>
      <c r="K38" s="215">
        <v>477364.57</v>
      </c>
      <c r="L38" s="236">
        <v>506194.1</v>
      </c>
      <c r="M38" s="75">
        <v>575521.39</v>
      </c>
      <c r="N38" s="47">
        <f t="shared" si="0"/>
        <v>5858609.46</v>
      </c>
    </row>
    <row r="39" spans="1:14" x14ac:dyDescent="0.2">
      <c r="A39" s="52" t="s">
        <v>86</v>
      </c>
      <c r="B39" s="102">
        <v>0</v>
      </c>
      <c r="C39" s="121">
        <v>0</v>
      </c>
      <c r="D39" s="47" t="s">
        <v>269</v>
      </c>
      <c r="E39" s="47" t="s">
        <v>269</v>
      </c>
      <c r="F39" s="140">
        <v>0</v>
      </c>
      <c r="G39" s="150">
        <v>0</v>
      </c>
      <c r="H39" s="170">
        <v>0</v>
      </c>
      <c r="I39" s="184">
        <v>0</v>
      </c>
      <c r="J39" s="193">
        <v>0</v>
      </c>
      <c r="K39" s="215">
        <v>0</v>
      </c>
      <c r="L39" s="236">
        <v>0</v>
      </c>
      <c r="M39" s="75">
        <v>0</v>
      </c>
      <c r="N39" s="47">
        <f t="shared" si="0"/>
        <v>0</v>
      </c>
    </row>
    <row r="40" spans="1:14" x14ac:dyDescent="0.2">
      <c r="A40" s="52" t="s">
        <v>87</v>
      </c>
      <c r="B40" s="102">
        <v>657113.68000000005</v>
      </c>
      <c r="C40" s="121">
        <v>659405.24</v>
      </c>
      <c r="D40" s="47">
        <v>731251.73</v>
      </c>
      <c r="E40" s="47">
        <v>645978.9</v>
      </c>
      <c r="F40" s="140">
        <v>689768.02</v>
      </c>
      <c r="G40" s="150">
        <v>812943.92</v>
      </c>
      <c r="H40" s="170">
        <v>651216.56000000006</v>
      </c>
      <c r="I40" s="184">
        <v>619277.63</v>
      </c>
      <c r="J40" s="193">
        <v>803658.85</v>
      </c>
      <c r="K40" s="215">
        <v>696400.12</v>
      </c>
      <c r="L40" s="236">
        <v>723145.43</v>
      </c>
      <c r="M40" s="75">
        <v>787460.72</v>
      </c>
      <c r="N40" s="47">
        <f t="shared" si="0"/>
        <v>8477620.8000000007</v>
      </c>
    </row>
    <row r="41" spans="1:14" x14ac:dyDescent="0.2">
      <c r="A41" s="52" t="s">
        <v>88</v>
      </c>
      <c r="B41" s="102">
        <v>66604.039999999994</v>
      </c>
      <c r="C41" s="121">
        <v>66836.31</v>
      </c>
      <c r="D41" s="47">
        <v>72335.509999999995</v>
      </c>
      <c r="E41" s="47">
        <v>65475.43</v>
      </c>
      <c r="F41" s="140">
        <v>69913.83</v>
      </c>
      <c r="G41" s="150">
        <v>76372.509999999995</v>
      </c>
      <c r="H41" s="170">
        <v>66006.31</v>
      </c>
      <c r="I41" s="184">
        <v>62769.03</v>
      </c>
      <c r="J41" s="193">
        <v>78565.34</v>
      </c>
      <c r="K41" s="215">
        <v>69411.06</v>
      </c>
      <c r="L41" s="236">
        <v>70997.42</v>
      </c>
      <c r="M41" s="75">
        <v>74812.179999999993</v>
      </c>
      <c r="N41" s="47">
        <f t="shared" si="0"/>
        <v>840098.97</v>
      </c>
    </row>
    <row r="42" spans="1:14" x14ac:dyDescent="0.2">
      <c r="A42" s="52" t="s">
        <v>89</v>
      </c>
      <c r="B42" s="102">
        <v>6304723.3899999997</v>
      </c>
      <c r="C42" s="121">
        <v>6326709.9199999999</v>
      </c>
      <c r="D42" s="47">
        <v>6883676.46</v>
      </c>
      <c r="E42" s="47">
        <v>6197889.9500000002</v>
      </c>
      <c r="F42" s="140">
        <v>6618027.7599999998</v>
      </c>
      <c r="G42" s="150">
        <v>7352472.0499999998</v>
      </c>
      <c r="H42" s="170">
        <v>6248143.0999999996</v>
      </c>
      <c r="I42" s="184">
        <v>5941702.8099999996</v>
      </c>
      <c r="J42" s="193">
        <v>7496043.29</v>
      </c>
      <c r="K42" s="215">
        <v>6594431.3300000001</v>
      </c>
      <c r="L42" s="236">
        <v>6767559.96</v>
      </c>
      <c r="M42" s="75">
        <v>7183887.9199999999</v>
      </c>
      <c r="N42" s="47">
        <f t="shared" si="0"/>
        <v>79915267.939999998</v>
      </c>
    </row>
    <row r="43" spans="1:14" x14ac:dyDescent="0.2">
      <c r="A43" s="52" t="s">
        <v>90</v>
      </c>
      <c r="B43" s="102">
        <v>33233.1</v>
      </c>
      <c r="C43" s="121">
        <v>33348.99</v>
      </c>
      <c r="D43" s="47">
        <v>36070.25</v>
      </c>
      <c r="E43" s="47">
        <v>32669.96</v>
      </c>
      <c r="F43" s="140">
        <v>34884.57</v>
      </c>
      <c r="G43" s="150">
        <v>38030.65</v>
      </c>
      <c r="H43" s="170">
        <v>32934.86</v>
      </c>
      <c r="I43" s="184">
        <v>31319.57</v>
      </c>
      <c r="J43" s="193">
        <v>39164.620000000003</v>
      </c>
      <c r="K43" s="215">
        <v>34618.78</v>
      </c>
      <c r="L43" s="236">
        <v>35396.019999999997</v>
      </c>
      <c r="M43" s="75">
        <v>37265.089999999997</v>
      </c>
      <c r="N43" s="47">
        <f t="shared" si="0"/>
        <v>418936.45999999996</v>
      </c>
    </row>
    <row r="44" spans="1:14" x14ac:dyDescent="0.2">
      <c r="A44" s="52" t="s">
        <v>91</v>
      </c>
      <c r="B44" s="102">
        <v>2025057.67</v>
      </c>
      <c r="C44" s="121">
        <v>2032119.68</v>
      </c>
      <c r="D44" s="47">
        <v>2290472.31</v>
      </c>
      <c r="E44" s="47">
        <v>1990743.1</v>
      </c>
      <c r="F44" s="140">
        <v>2125690.0699999998</v>
      </c>
      <c r="G44" s="150">
        <v>2630134.5</v>
      </c>
      <c r="H44" s="170">
        <v>2006884.26</v>
      </c>
      <c r="I44" s="184">
        <v>1908456.58</v>
      </c>
      <c r="J44" s="193">
        <v>2536593.33</v>
      </c>
      <c r="K44" s="215">
        <v>2170471.1</v>
      </c>
      <c r="L44" s="236">
        <v>2276190.14</v>
      </c>
      <c r="M44" s="75">
        <v>2530416.08</v>
      </c>
      <c r="N44" s="47">
        <f t="shared" si="0"/>
        <v>26523228.82</v>
      </c>
    </row>
    <row r="45" spans="1:14" x14ac:dyDescent="0.2">
      <c r="A45" s="52" t="s">
        <v>92</v>
      </c>
      <c r="B45" s="102">
        <v>14607.03</v>
      </c>
      <c r="C45" s="121">
        <v>14657.96</v>
      </c>
      <c r="D45" s="47">
        <v>16581.62</v>
      </c>
      <c r="E45" s="47">
        <v>14359.51</v>
      </c>
      <c r="F45" s="140">
        <v>15332.9</v>
      </c>
      <c r="G45" s="150">
        <v>19174.740000000002</v>
      </c>
      <c r="H45" s="170">
        <v>14475.94</v>
      </c>
      <c r="I45" s="184">
        <v>13765.97</v>
      </c>
      <c r="J45" s="193">
        <v>18394.330000000002</v>
      </c>
      <c r="K45" s="215">
        <v>15695.53</v>
      </c>
      <c r="L45" s="236">
        <v>16496.02</v>
      </c>
      <c r="M45" s="75">
        <v>18420.97</v>
      </c>
      <c r="N45" s="47">
        <f t="shared" si="0"/>
        <v>191962.52</v>
      </c>
    </row>
    <row r="46" spans="1:14" x14ac:dyDescent="0.2">
      <c r="A46" s="52" t="s">
        <v>93</v>
      </c>
      <c r="B46" s="102">
        <v>993106.78</v>
      </c>
      <c r="C46" s="121">
        <v>996570.05</v>
      </c>
      <c r="D46" s="47">
        <v>1112523.28</v>
      </c>
      <c r="E46" s="47">
        <v>976278.6</v>
      </c>
      <c r="F46" s="140">
        <v>1042457.83</v>
      </c>
      <c r="G46" s="150">
        <v>1253525.75</v>
      </c>
      <c r="H46" s="170">
        <v>984194.37</v>
      </c>
      <c r="I46" s="184">
        <v>935924.54</v>
      </c>
      <c r="J46" s="193">
        <v>1226538.55</v>
      </c>
      <c r="K46" s="215">
        <v>1057337.97</v>
      </c>
      <c r="L46" s="236">
        <v>1102406.8799999999</v>
      </c>
      <c r="M46" s="75">
        <v>1210785.51</v>
      </c>
      <c r="N46" s="47">
        <f t="shared" si="0"/>
        <v>12891650.110000001</v>
      </c>
    </row>
    <row r="47" spans="1:14" x14ac:dyDescent="0.2">
      <c r="A47" s="52" t="s">
        <v>94</v>
      </c>
      <c r="B47" s="102">
        <v>83722.67</v>
      </c>
      <c r="C47" s="121">
        <v>84014.64</v>
      </c>
      <c r="D47" s="47">
        <v>95247.7</v>
      </c>
      <c r="E47" s="47">
        <v>82303.990000000005</v>
      </c>
      <c r="F47" s="140">
        <v>87883.15</v>
      </c>
      <c r="G47" s="150">
        <v>110603.83</v>
      </c>
      <c r="H47" s="170">
        <v>82971.320000000007</v>
      </c>
      <c r="I47" s="184">
        <v>78901.990000000005</v>
      </c>
      <c r="J47" s="193">
        <v>105766.5</v>
      </c>
      <c r="K47" s="215">
        <v>90098.240000000005</v>
      </c>
      <c r="L47" s="236">
        <v>94817.07</v>
      </c>
      <c r="M47" s="75">
        <v>106164.62</v>
      </c>
      <c r="N47" s="47">
        <f t="shared" si="0"/>
        <v>1102495.7200000002</v>
      </c>
    </row>
    <row r="48" spans="1:14" x14ac:dyDescent="0.2">
      <c r="A48" s="52" t="s">
        <v>95</v>
      </c>
      <c r="B48" s="102">
        <v>1174621.97</v>
      </c>
      <c r="C48" s="121">
        <v>1178718.24</v>
      </c>
      <c r="D48" s="47">
        <v>1332956.21</v>
      </c>
      <c r="E48" s="47">
        <v>1154718.02</v>
      </c>
      <c r="F48" s="140">
        <v>1232993.1599999999</v>
      </c>
      <c r="G48" s="150">
        <v>1540403.53</v>
      </c>
      <c r="H48" s="170">
        <v>1164080.5900000001</v>
      </c>
      <c r="I48" s="184">
        <v>1106988.24</v>
      </c>
      <c r="J48" s="193">
        <v>1478443.34</v>
      </c>
      <c r="K48" s="215">
        <v>1261855.8500000001</v>
      </c>
      <c r="L48" s="236">
        <v>1325941.19</v>
      </c>
      <c r="M48" s="75">
        <v>1480049.25</v>
      </c>
      <c r="N48" s="47">
        <f t="shared" si="0"/>
        <v>15431769.59</v>
      </c>
    </row>
    <row r="49" spans="1:14" x14ac:dyDescent="0.2">
      <c r="A49" s="57"/>
      <c r="B49" s="102"/>
      <c r="C49" s="121"/>
      <c r="D49" s="47"/>
      <c r="E49" s="47"/>
      <c r="F49" s="140"/>
      <c r="G49" s="150"/>
      <c r="H49" s="170"/>
      <c r="I49" s="184"/>
      <c r="J49" s="193"/>
      <c r="K49" s="215"/>
      <c r="L49" s="236"/>
      <c r="M49" s="75"/>
      <c r="N49" s="47"/>
    </row>
    <row r="50" spans="1:14" x14ac:dyDescent="0.2">
      <c r="A50" s="51" t="s">
        <v>65</v>
      </c>
      <c r="B50" s="102"/>
      <c r="C50" s="121"/>
      <c r="D50" s="47"/>
      <c r="E50" s="47"/>
      <c r="F50" s="140"/>
      <c r="G50" s="150"/>
      <c r="H50" s="170"/>
      <c r="I50" s="184"/>
      <c r="J50" s="193"/>
      <c r="K50" s="215"/>
      <c r="L50" s="236"/>
      <c r="M50" s="75"/>
      <c r="N50" s="47"/>
    </row>
    <row r="51" spans="1:14" x14ac:dyDescent="0.2">
      <c r="A51" s="52" t="s">
        <v>96</v>
      </c>
      <c r="B51" s="102">
        <v>56528.25</v>
      </c>
      <c r="C51" s="121">
        <v>56725.38</v>
      </c>
      <c r="D51" s="47">
        <v>61861.13</v>
      </c>
      <c r="E51" s="47">
        <v>55570.38</v>
      </c>
      <c r="F51" s="140">
        <v>59337.34</v>
      </c>
      <c r="G51" s="150">
        <v>66402.240000000005</v>
      </c>
      <c r="H51" s="170">
        <v>56020.95</v>
      </c>
      <c r="I51" s="184">
        <v>53273.4</v>
      </c>
      <c r="J51" s="193">
        <v>67439.95</v>
      </c>
      <c r="K51" s="215">
        <v>59219.34</v>
      </c>
      <c r="L51" s="236">
        <v>60861.15</v>
      </c>
      <c r="M51" s="75">
        <v>64809.29</v>
      </c>
      <c r="N51" s="47">
        <f t="shared" si="0"/>
        <v>718048.8</v>
      </c>
    </row>
    <row r="52" spans="1:14" x14ac:dyDescent="0.2">
      <c r="A52" s="52" t="s">
        <v>97</v>
      </c>
      <c r="B52" s="102">
        <v>4414642.16</v>
      </c>
      <c r="C52" s="121">
        <v>4430037.3899999997</v>
      </c>
      <c r="D52" s="47">
        <v>4890074.75</v>
      </c>
      <c r="E52" s="47">
        <v>4339836.12</v>
      </c>
      <c r="F52" s="140">
        <v>4634021.5999999996</v>
      </c>
      <c r="G52" s="150">
        <v>5385014.7699999996</v>
      </c>
      <c r="H52" s="170">
        <v>4375023.97</v>
      </c>
      <c r="I52" s="184">
        <v>4160450.84</v>
      </c>
      <c r="J52" s="193">
        <v>5362435.4800000004</v>
      </c>
      <c r="K52" s="215">
        <v>4663655.67</v>
      </c>
      <c r="L52" s="236">
        <v>4829056.01</v>
      </c>
      <c r="M52" s="75">
        <v>5226799.4800000004</v>
      </c>
      <c r="N52" s="47">
        <f t="shared" si="0"/>
        <v>56711048.239999995</v>
      </c>
    </row>
    <row r="53" spans="1:14" x14ac:dyDescent="0.2">
      <c r="A53" s="52" t="s">
        <v>98</v>
      </c>
      <c r="B53" s="102">
        <v>202388.77</v>
      </c>
      <c r="C53" s="121">
        <v>203094.56</v>
      </c>
      <c r="D53" s="47">
        <v>224701.13</v>
      </c>
      <c r="E53" s="47">
        <v>198959.29</v>
      </c>
      <c r="F53" s="140">
        <v>212446.19</v>
      </c>
      <c r="G53" s="150">
        <v>248620.05</v>
      </c>
      <c r="H53" s="170">
        <v>200572.48</v>
      </c>
      <c r="I53" s="184">
        <v>190735.4</v>
      </c>
      <c r="J53" s="193">
        <v>246677.59</v>
      </c>
      <c r="K53" s="215">
        <v>214144.93</v>
      </c>
      <c r="L53" s="236">
        <v>222053.25</v>
      </c>
      <c r="M53" s="75">
        <v>241070.63</v>
      </c>
      <c r="N53" s="47">
        <f t="shared" si="0"/>
        <v>2605464.27</v>
      </c>
    </row>
    <row r="54" spans="1:14" x14ac:dyDescent="0.2">
      <c r="A54" s="52" t="s">
        <v>99</v>
      </c>
      <c r="B54" s="102">
        <v>1826540.6</v>
      </c>
      <c r="C54" s="121">
        <v>1832910.32</v>
      </c>
      <c r="D54" s="47">
        <v>2021329.13</v>
      </c>
      <c r="E54" s="47">
        <v>1795589.9</v>
      </c>
      <c r="F54" s="140">
        <v>1917307.97</v>
      </c>
      <c r="G54" s="150">
        <v>2221539.92</v>
      </c>
      <c r="H54" s="170">
        <v>1810148.73</v>
      </c>
      <c r="I54" s="184">
        <v>1721369.96</v>
      </c>
      <c r="J54" s="193">
        <v>2215572.16</v>
      </c>
      <c r="K54" s="215">
        <v>1928303.84</v>
      </c>
      <c r="L54" s="236">
        <v>1995526.81</v>
      </c>
      <c r="M54" s="75">
        <v>2157180.02</v>
      </c>
      <c r="N54" s="47">
        <f t="shared" si="0"/>
        <v>23443319.359999999</v>
      </c>
    </row>
    <row r="55" spans="1:14" x14ac:dyDescent="0.2">
      <c r="A55" s="52" t="s">
        <v>100</v>
      </c>
      <c r="B55" s="102">
        <v>73709.03</v>
      </c>
      <c r="C55" s="121">
        <v>73966.070000000007</v>
      </c>
      <c r="D55" s="47">
        <v>79611.09</v>
      </c>
      <c r="E55" s="47">
        <v>72460.03</v>
      </c>
      <c r="F55" s="140">
        <v>77371.899999999994</v>
      </c>
      <c r="G55" s="150">
        <v>83029.7</v>
      </c>
      <c r="H55" s="170">
        <v>73047.539999999994</v>
      </c>
      <c r="I55" s="184">
        <v>69464.929999999993</v>
      </c>
      <c r="J55" s="193">
        <v>86231.24</v>
      </c>
      <c r="K55" s="215">
        <v>76525.009999999995</v>
      </c>
      <c r="L55" s="236">
        <v>78002.58</v>
      </c>
      <c r="M55" s="75">
        <v>81555.740000000005</v>
      </c>
      <c r="N55" s="47">
        <f t="shared" si="0"/>
        <v>924974.86</v>
      </c>
    </row>
    <row r="56" spans="1:14" x14ac:dyDescent="0.2">
      <c r="A56" s="52" t="s">
        <v>101</v>
      </c>
      <c r="B56" s="102">
        <v>14004.34</v>
      </c>
      <c r="C56" s="121">
        <v>14053.18</v>
      </c>
      <c r="D56" s="47">
        <v>15136.27</v>
      </c>
      <c r="E56" s="47">
        <v>13767.04</v>
      </c>
      <c r="F56" s="140">
        <v>14700.27</v>
      </c>
      <c r="G56" s="150">
        <v>15810.93</v>
      </c>
      <c r="H56" s="170">
        <v>13878.66</v>
      </c>
      <c r="I56" s="184">
        <v>13197.98</v>
      </c>
      <c r="J56" s="193">
        <v>16400.64</v>
      </c>
      <c r="K56" s="215">
        <v>14546.32</v>
      </c>
      <c r="L56" s="236">
        <v>14833.72</v>
      </c>
      <c r="M56" s="75">
        <v>15524.82</v>
      </c>
      <c r="N56" s="47">
        <f t="shared" si="0"/>
        <v>175854.17</v>
      </c>
    </row>
    <row r="57" spans="1:14" x14ac:dyDescent="0.2">
      <c r="A57" s="52"/>
      <c r="B57" s="102"/>
      <c r="C57" s="121"/>
      <c r="D57" s="47"/>
      <c r="E57" s="47"/>
      <c r="F57" s="140"/>
      <c r="G57" s="150"/>
      <c r="H57" s="170"/>
      <c r="I57" s="184"/>
      <c r="J57" s="193"/>
      <c r="K57" s="215"/>
      <c r="L57" s="236"/>
      <c r="M57" s="75"/>
      <c r="N57" s="47"/>
    </row>
    <row r="58" spans="1:14" x14ac:dyDescent="0.2">
      <c r="A58" s="53" t="s">
        <v>102</v>
      </c>
      <c r="B58" s="103">
        <v>90916412.499999985</v>
      </c>
      <c r="C58" s="141">
        <v>91233463.300000012</v>
      </c>
      <c r="D58" s="54">
        <v>101501480.52</v>
      </c>
      <c r="E58" s="54">
        <v>89375849.930000007</v>
      </c>
      <c r="F58" s="141">
        <v>95434332.919999987</v>
      </c>
      <c r="G58" s="151">
        <v>113583754.10999998</v>
      </c>
      <c r="H58" s="171">
        <v>90100511.710000023</v>
      </c>
      <c r="I58" s="185">
        <v>85681572.810000002</v>
      </c>
      <c r="J58" s="194">
        <v>111723253.78000002</v>
      </c>
      <c r="K58" s="216">
        <v>96567824.689999998</v>
      </c>
      <c r="L58" s="237">
        <v>100474821.58000001</v>
      </c>
      <c r="M58" s="70">
        <v>109870101.76000001</v>
      </c>
      <c r="N58" s="54">
        <f t="shared" si="0"/>
        <v>1176463379.6100001</v>
      </c>
    </row>
    <row r="59" spans="1:14" x14ac:dyDescent="0.2">
      <c r="A59" s="55"/>
      <c r="B59" s="102"/>
      <c r="C59" s="121"/>
      <c r="D59" s="47"/>
      <c r="E59" s="47"/>
      <c r="F59" s="140"/>
      <c r="G59" s="150"/>
      <c r="H59" s="170"/>
      <c r="I59" s="184"/>
      <c r="J59" s="193"/>
      <c r="K59" s="215"/>
      <c r="L59" s="236"/>
      <c r="M59" s="75"/>
      <c r="N59" s="47"/>
    </row>
    <row r="60" spans="1:14" x14ac:dyDescent="0.2">
      <c r="A60" s="51" t="s">
        <v>103</v>
      </c>
      <c r="B60" s="102"/>
      <c r="C60" s="121"/>
      <c r="D60" s="47"/>
      <c r="E60" s="47"/>
      <c r="F60" s="140"/>
      <c r="G60" s="150"/>
      <c r="H60" s="170"/>
      <c r="I60" s="184"/>
      <c r="J60" s="193"/>
      <c r="K60" s="215"/>
      <c r="L60" s="236"/>
      <c r="M60" s="75"/>
      <c r="N60" s="47"/>
    </row>
    <row r="61" spans="1:14" x14ac:dyDescent="0.2">
      <c r="A61" s="51" t="s">
        <v>104</v>
      </c>
      <c r="B61" s="102"/>
      <c r="C61" s="121"/>
      <c r="D61" s="47"/>
      <c r="E61" s="47"/>
      <c r="F61" s="140"/>
      <c r="G61" s="150"/>
      <c r="H61" s="170"/>
      <c r="I61" s="184"/>
      <c r="J61" s="193"/>
      <c r="K61" s="215"/>
      <c r="L61" s="236"/>
      <c r="M61" s="75"/>
      <c r="N61" s="47"/>
    </row>
    <row r="62" spans="1:14" x14ac:dyDescent="0.2">
      <c r="A62" s="52" t="s">
        <v>105</v>
      </c>
      <c r="B62" s="102">
        <v>11498.7</v>
      </c>
      <c r="C62" s="121">
        <v>11498.7</v>
      </c>
      <c r="D62" s="47">
        <v>11498.7</v>
      </c>
      <c r="E62" s="47">
        <v>11498.7</v>
      </c>
      <c r="F62" s="140">
        <v>11498.7</v>
      </c>
      <c r="G62" s="150">
        <v>11498.7</v>
      </c>
      <c r="H62" s="170">
        <v>11498.7</v>
      </c>
      <c r="I62" s="184">
        <v>11498.7</v>
      </c>
      <c r="J62" s="193">
        <v>11498.7</v>
      </c>
      <c r="K62" s="215">
        <v>11498.7</v>
      </c>
      <c r="L62" s="236">
        <v>11498.7</v>
      </c>
      <c r="M62" s="75">
        <v>11498.7</v>
      </c>
      <c r="N62" s="47">
        <f t="shared" si="0"/>
        <v>137984.4</v>
      </c>
    </row>
    <row r="63" spans="1:14" x14ac:dyDescent="0.2">
      <c r="A63" s="52" t="s">
        <v>106</v>
      </c>
      <c r="B63" s="102">
        <v>609.25</v>
      </c>
      <c r="C63" s="121">
        <v>609.25</v>
      </c>
      <c r="D63" s="47">
        <v>609.25</v>
      </c>
      <c r="E63" s="47">
        <v>609.25</v>
      </c>
      <c r="F63" s="140">
        <v>609.25</v>
      </c>
      <c r="G63" s="150">
        <v>609.25</v>
      </c>
      <c r="H63" s="170">
        <v>609.25</v>
      </c>
      <c r="I63" s="184">
        <v>609.25</v>
      </c>
      <c r="J63" s="193">
        <v>609.25</v>
      </c>
      <c r="K63" s="215">
        <v>609.25</v>
      </c>
      <c r="L63" s="236">
        <v>609.25</v>
      </c>
      <c r="M63" s="75">
        <v>609.25</v>
      </c>
      <c r="N63" s="47">
        <f t="shared" si="0"/>
        <v>7311</v>
      </c>
    </row>
    <row r="64" spans="1:14" x14ac:dyDescent="0.2">
      <c r="A64" s="52" t="s">
        <v>107</v>
      </c>
      <c r="B64" s="102">
        <v>11221.62</v>
      </c>
      <c r="C64" s="121">
        <v>11221.62</v>
      </c>
      <c r="D64" s="47">
        <v>11221.62</v>
      </c>
      <c r="E64" s="47">
        <v>11221.62</v>
      </c>
      <c r="F64" s="140">
        <v>11221.62</v>
      </c>
      <c r="G64" s="150">
        <v>11221.62</v>
      </c>
      <c r="H64" s="170">
        <v>11221.62</v>
      </c>
      <c r="I64" s="184">
        <v>11221.62</v>
      </c>
      <c r="J64" s="193">
        <v>11221.62</v>
      </c>
      <c r="K64" s="215">
        <v>11221.62</v>
      </c>
      <c r="L64" s="236">
        <v>11221.62</v>
      </c>
      <c r="M64" s="75">
        <v>11221.62</v>
      </c>
      <c r="N64" s="47">
        <f t="shared" si="0"/>
        <v>134659.43999999997</v>
      </c>
    </row>
    <row r="65" spans="1:14" x14ac:dyDescent="0.2">
      <c r="A65" s="52" t="s">
        <v>108</v>
      </c>
      <c r="B65" s="102">
        <v>36472.53</v>
      </c>
      <c r="C65" s="121">
        <v>36472.53</v>
      </c>
      <c r="D65" s="47">
        <v>36472.53</v>
      </c>
      <c r="E65" s="47">
        <v>36472.53</v>
      </c>
      <c r="F65" s="140">
        <v>36472.53</v>
      </c>
      <c r="G65" s="150">
        <v>36472.53</v>
      </c>
      <c r="H65" s="170">
        <v>36472.53</v>
      </c>
      <c r="I65" s="184">
        <v>36472.53</v>
      </c>
      <c r="J65" s="193">
        <v>36472.53</v>
      </c>
      <c r="K65" s="215">
        <v>36472.53</v>
      </c>
      <c r="L65" s="236">
        <v>36472.53</v>
      </c>
      <c r="M65" s="75">
        <v>36472.53</v>
      </c>
      <c r="N65" s="47">
        <f t="shared" si="0"/>
        <v>437670.3600000001</v>
      </c>
    </row>
    <row r="66" spans="1:14" x14ac:dyDescent="0.2">
      <c r="A66" s="52"/>
      <c r="B66" s="102"/>
      <c r="C66" s="121"/>
      <c r="D66" s="47"/>
      <c r="E66" s="47"/>
      <c r="F66" s="140"/>
      <c r="G66" s="150"/>
      <c r="H66" s="170"/>
      <c r="I66" s="184"/>
      <c r="J66" s="193"/>
      <c r="K66" s="215"/>
      <c r="L66" s="236"/>
      <c r="M66" s="75"/>
      <c r="N66" s="47"/>
    </row>
    <row r="67" spans="1:14" x14ac:dyDescent="0.2">
      <c r="A67" s="51" t="s">
        <v>70</v>
      </c>
      <c r="B67" s="102"/>
      <c r="C67" s="121"/>
      <c r="D67" s="47"/>
      <c r="E67" s="47"/>
      <c r="F67" s="140"/>
      <c r="G67" s="150"/>
      <c r="H67" s="170"/>
      <c r="I67" s="184"/>
      <c r="J67" s="193"/>
      <c r="K67" s="215"/>
      <c r="L67" s="236"/>
      <c r="M67" s="75"/>
      <c r="N67" s="47"/>
    </row>
    <row r="68" spans="1:14" x14ac:dyDescent="0.2">
      <c r="A68" s="52" t="s">
        <v>109</v>
      </c>
      <c r="B68" s="102">
        <v>929360.71000000043</v>
      </c>
      <c r="C68" s="121">
        <v>982726.07</v>
      </c>
      <c r="D68" s="47">
        <v>1180675.1399999999</v>
      </c>
      <c r="E68" s="47">
        <v>989718.86</v>
      </c>
      <c r="F68" s="140">
        <v>969220.48000000091</v>
      </c>
      <c r="G68" s="150">
        <v>1288666.6400000001</v>
      </c>
      <c r="H68" s="170">
        <v>957501.70000000065</v>
      </c>
      <c r="I68" s="184">
        <v>914216.1599999998</v>
      </c>
      <c r="J68" s="193">
        <v>1075392.3700000001</v>
      </c>
      <c r="K68" s="215">
        <v>982435.02000000048</v>
      </c>
      <c r="L68" s="236">
        <v>980835.41999999981</v>
      </c>
      <c r="M68" s="75">
        <v>1161955.0799999994</v>
      </c>
      <c r="N68" s="47">
        <f t="shared" si="0"/>
        <v>12412703.650000002</v>
      </c>
    </row>
    <row r="69" spans="1:14" x14ac:dyDescent="0.2">
      <c r="A69" s="52"/>
      <c r="B69" s="102"/>
      <c r="C69" s="121"/>
      <c r="D69" s="47"/>
      <c r="E69" s="47"/>
      <c r="F69" s="140"/>
      <c r="G69" s="150"/>
      <c r="H69" s="170"/>
      <c r="I69" s="184"/>
      <c r="J69" s="193"/>
      <c r="K69" s="215"/>
      <c r="L69" s="236"/>
      <c r="M69" s="75"/>
      <c r="N69" s="47"/>
    </row>
    <row r="70" spans="1:14" x14ac:dyDescent="0.2">
      <c r="A70" s="52" t="s">
        <v>110</v>
      </c>
      <c r="B70" s="102">
        <v>22370.36</v>
      </c>
      <c r="C70" s="121">
        <v>23654.91</v>
      </c>
      <c r="D70" s="47">
        <v>28438.97</v>
      </c>
      <c r="E70" s="47">
        <v>23823.23</v>
      </c>
      <c r="F70" s="140">
        <v>23329.82</v>
      </c>
      <c r="G70" s="150">
        <v>31119.79</v>
      </c>
      <c r="H70" s="170">
        <v>23047.74</v>
      </c>
      <c r="I70" s="184">
        <v>22005.83</v>
      </c>
      <c r="J70" s="193">
        <v>25885.45</v>
      </c>
      <c r="K70" s="215">
        <v>23647.9</v>
      </c>
      <c r="L70" s="236">
        <v>23609.4</v>
      </c>
      <c r="M70" s="75">
        <v>27969.07</v>
      </c>
      <c r="N70" s="47">
        <f t="shared" si="0"/>
        <v>298902.47000000003</v>
      </c>
    </row>
    <row r="71" spans="1:14" x14ac:dyDescent="0.2">
      <c r="A71" s="52" t="s">
        <v>111</v>
      </c>
      <c r="B71" s="102">
        <v>914.65</v>
      </c>
      <c r="C71" s="121">
        <v>967.17</v>
      </c>
      <c r="D71" s="47">
        <v>1161.5</v>
      </c>
      <c r="E71" s="47">
        <v>974.05</v>
      </c>
      <c r="F71" s="140">
        <v>953.88</v>
      </c>
      <c r="G71" s="150">
        <v>1265.7</v>
      </c>
      <c r="H71" s="170">
        <v>942.35</v>
      </c>
      <c r="I71" s="184">
        <v>899.75</v>
      </c>
      <c r="J71" s="193">
        <v>1058.3699999999999</v>
      </c>
      <c r="K71" s="215">
        <v>966.89</v>
      </c>
      <c r="L71" s="236">
        <v>965.31</v>
      </c>
      <c r="M71" s="75">
        <v>1143.57</v>
      </c>
      <c r="N71" s="47">
        <f t="shared" si="0"/>
        <v>12213.189999999999</v>
      </c>
    </row>
    <row r="72" spans="1:14" x14ac:dyDescent="0.2">
      <c r="A72" s="52" t="s">
        <v>112</v>
      </c>
      <c r="B72" s="102">
        <v>29555.279999999999</v>
      </c>
      <c r="C72" s="121">
        <v>31252.400000000001</v>
      </c>
      <c r="D72" s="47">
        <v>37576.019999999997</v>
      </c>
      <c r="E72" s="47">
        <v>31474.78</v>
      </c>
      <c r="F72" s="140">
        <v>30822.9</v>
      </c>
      <c r="G72" s="150">
        <v>41130.559999999998</v>
      </c>
      <c r="H72" s="170">
        <v>30450.22</v>
      </c>
      <c r="I72" s="184">
        <v>29073.66</v>
      </c>
      <c r="J72" s="193">
        <v>34199.339999999997</v>
      </c>
      <c r="K72" s="215">
        <v>31243.14</v>
      </c>
      <c r="L72" s="236">
        <v>31192.27</v>
      </c>
      <c r="M72" s="75">
        <v>36952.19</v>
      </c>
      <c r="N72" s="47">
        <f t="shared" si="0"/>
        <v>394922.76000000007</v>
      </c>
    </row>
    <row r="73" spans="1:14" x14ac:dyDescent="0.2">
      <c r="A73" s="52"/>
      <c r="B73" s="102"/>
      <c r="C73" s="121"/>
      <c r="D73" s="47"/>
      <c r="E73" s="47"/>
      <c r="F73" s="140"/>
      <c r="G73" s="150"/>
      <c r="H73" s="170"/>
      <c r="I73" s="184"/>
      <c r="J73" s="193"/>
      <c r="K73" s="215"/>
      <c r="L73" s="236"/>
      <c r="M73" s="75"/>
      <c r="N73" s="47"/>
    </row>
    <row r="74" spans="1:14" x14ac:dyDescent="0.2">
      <c r="A74" s="51" t="s">
        <v>65</v>
      </c>
      <c r="B74" s="102"/>
      <c r="C74" s="121"/>
      <c r="D74" s="47"/>
      <c r="E74" s="47"/>
      <c r="F74" s="140"/>
      <c r="G74" s="150"/>
      <c r="H74" s="170"/>
      <c r="I74" s="184"/>
      <c r="J74" s="193"/>
      <c r="K74" s="215"/>
      <c r="L74" s="236"/>
      <c r="M74" s="75"/>
      <c r="N74" s="47"/>
    </row>
    <row r="75" spans="1:14" x14ac:dyDescent="0.2">
      <c r="A75" s="52" t="s">
        <v>66</v>
      </c>
      <c r="B75" s="102">
        <v>2026.46</v>
      </c>
      <c r="C75" s="121">
        <v>2142.8200000000002</v>
      </c>
      <c r="D75" s="47">
        <v>2574.4</v>
      </c>
      <c r="E75" s="47">
        <v>2158.0700000000002</v>
      </c>
      <c r="F75" s="140">
        <v>2113.37</v>
      </c>
      <c r="G75" s="150">
        <v>2809.67</v>
      </c>
      <c r="H75" s="170">
        <v>2087.8200000000002</v>
      </c>
      <c r="I75" s="184">
        <v>1993.43</v>
      </c>
      <c r="J75" s="193">
        <v>2344.87</v>
      </c>
      <c r="K75" s="215">
        <v>2142.1799999999998</v>
      </c>
      <c r="L75" s="236">
        <v>2138.69</v>
      </c>
      <c r="M75" s="75">
        <v>2533.62</v>
      </c>
      <c r="N75" s="47">
        <f t="shared" si="0"/>
        <v>27065.399999999994</v>
      </c>
    </row>
    <row r="76" spans="1:14" x14ac:dyDescent="0.2">
      <c r="A76" s="52" t="s">
        <v>113</v>
      </c>
      <c r="B76" s="102">
        <v>1532.18</v>
      </c>
      <c r="C76" s="121">
        <v>1620.16</v>
      </c>
      <c r="D76" s="47">
        <v>1944.76</v>
      </c>
      <c r="E76" s="47">
        <v>1631.69</v>
      </c>
      <c r="F76" s="140">
        <v>1597.9</v>
      </c>
      <c r="G76" s="150">
        <v>2115.44</v>
      </c>
      <c r="H76" s="170">
        <v>1578.58</v>
      </c>
      <c r="I76" s="184">
        <v>1507.21</v>
      </c>
      <c r="J76" s="193">
        <v>1772.94</v>
      </c>
      <c r="K76" s="215">
        <v>1619.68</v>
      </c>
      <c r="L76" s="236">
        <v>1617.05</v>
      </c>
      <c r="M76" s="75">
        <v>1915.65</v>
      </c>
      <c r="N76" s="47">
        <f t="shared" si="0"/>
        <v>20453.240000000002</v>
      </c>
    </row>
    <row r="77" spans="1:14" x14ac:dyDescent="0.2">
      <c r="A77" s="52" t="s">
        <v>114</v>
      </c>
      <c r="B77" s="102">
        <v>11160.94</v>
      </c>
      <c r="C77" s="121">
        <v>11801.82</v>
      </c>
      <c r="D77" s="47">
        <v>14182.04</v>
      </c>
      <c r="E77" s="47">
        <v>11885.8</v>
      </c>
      <c r="F77" s="140">
        <v>11639.63</v>
      </c>
      <c r="G77" s="150">
        <v>15491.57</v>
      </c>
      <c r="H77" s="170">
        <v>11498.89</v>
      </c>
      <c r="I77" s="184">
        <v>10979.06</v>
      </c>
      <c r="J77" s="193">
        <v>12914.67</v>
      </c>
      <c r="K77" s="215">
        <v>11798.32</v>
      </c>
      <c r="L77" s="236">
        <v>11779.11</v>
      </c>
      <c r="M77" s="75">
        <v>13954.23</v>
      </c>
      <c r="N77" s="47">
        <f t="shared" si="0"/>
        <v>149086.07999999999</v>
      </c>
    </row>
    <row r="78" spans="1:14" x14ac:dyDescent="0.2">
      <c r="A78" s="52" t="s">
        <v>115</v>
      </c>
      <c r="B78" s="102">
        <v>141444.79999999999</v>
      </c>
      <c r="C78" s="121">
        <v>149566.79</v>
      </c>
      <c r="D78" s="47">
        <v>179728.17</v>
      </c>
      <c r="E78" s="47">
        <v>150631.07</v>
      </c>
      <c r="F78" s="140">
        <v>147511.29999999999</v>
      </c>
      <c r="G78" s="150">
        <v>196308.97</v>
      </c>
      <c r="H78" s="170">
        <v>145727.75</v>
      </c>
      <c r="I78" s="184">
        <v>139139.87</v>
      </c>
      <c r="J78" s="193">
        <v>163670.21</v>
      </c>
      <c r="K78" s="215">
        <v>149522.49</v>
      </c>
      <c r="L78" s="236">
        <v>149279.04000000001</v>
      </c>
      <c r="M78" s="75">
        <v>176844.7</v>
      </c>
      <c r="N78" s="47">
        <f t="shared" si="0"/>
        <v>1889375.1600000001</v>
      </c>
    </row>
    <row r="79" spans="1:14" x14ac:dyDescent="0.2">
      <c r="A79" s="52" t="s">
        <v>116</v>
      </c>
      <c r="B79" s="102">
        <v>65326.33</v>
      </c>
      <c r="C79" s="121">
        <v>69077.47</v>
      </c>
      <c r="D79" s="47">
        <v>83058.67</v>
      </c>
      <c r="E79" s="47">
        <v>69569.009999999995</v>
      </c>
      <c r="F79" s="140">
        <v>68128.14</v>
      </c>
      <c r="G79" s="150">
        <v>90932.36</v>
      </c>
      <c r="H79" s="170">
        <v>67304.41</v>
      </c>
      <c r="I79" s="184">
        <v>64261.8</v>
      </c>
      <c r="J79" s="193">
        <v>75591.14</v>
      </c>
      <c r="K79" s="215">
        <v>69057.009999999995</v>
      </c>
      <c r="L79" s="236">
        <v>68944.570000000007</v>
      </c>
      <c r="M79" s="75">
        <v>81675.78</v>
      </c>
      <c r="N79" s="47">
        <f t="shared" ref="N79:N138" si="1">SUM(B79:M79)</f>
        <v>872926.69000000018</v>
      </c>
    </row>
    <row r="80" spans="1:14" x14ac:dyDescent="0.2">
      <c r="A80" s="52" t="s">
        <v>117</v>
      </c>
      <c r="B80" s="102">
        <v>22411.79</v>
      </c>
      <c r="C80" s="121">
        <v>23698.71</v>
      </c>
      <c r="D80" s="47">
        <v>28471.599999999999</v>
      </c>
      <c r="E80" s="47">
        <v>23867.34</v>
      </c>
      <c r="F80" s="140">
        <v>23373.02</v>
      </c>
      <c r="G80" s="150">
        <v>31072.84</v>
      </c>
      <c r="H80" s="170">
        <v>23090.42</v>
      </c>
      <c r="I80" s="184">
        <v>22046.58</v>
      </c>
      <c r="J80" s="193">
        <v>25933.38</v>
      </c>
      <c r="K80" s="215">
        <v>23691.69</v>
      </c>
      <c r="L80" s="236">
        <v>23653.119999999999</v>
      </c>
      <c r="M80" s="75">
        <v>28020.87</v>
      </c>
      <c r="N80" s="47">
        <f t="shared" si="1"/>
        <v>299331.36000000004</v>
      </c>
    </row>
    <row r="81" spans="1:14" x14ac:dyDescent="0.2">
      <c r="A81" s="52" t="s">
        <v>118</v>
      </c>
      <c r="B81" s="102">
        <v>44944.05</v>
      </c>
      <c r="C81" s="121">
        <v>47524.81</v>
      </c>
      <c r="D81" s="47">
        <v>57078.83</v>
      </c>
      <c r="E81" s="47">
        <v>47862.98</v>
      </c>
      <c r="F81" s="140">
        <v>46871.68</v>
      </c>
      <c r="G81" s="150">
        <v>62221.88</v>
      </c>
      <c r="H81" s="170">
        <v>46304.95</v>
      </c>
      <c r="I81" s="184">
        <v>44211.66</v>
      </c>
      <c r="J81" s="193">
        <v>52006.16</v>
      </c>
      <c r="K81" s="215">
        <v>47510.73</v>
      </c>
      <c r="L81" s="236">
        <v>47433.37</v>
      </c>
      <c r="M81" s="75">
        <v>56192.35</v>
      </c>
      <c r="N81" s="47">
        <f t="shared" si="1"/>
        <v>600163.44999999995</v>
      </c>
    </row>
    <row r="82" spans="1:14" x14ac:dyDescent="0.2">
      <c r="A82" s="52" t="s">
        <v>119</v>
      </c>
      <c r="B82" s="102">
        <v>1448.54</v>
      </c>
      <c r="C82" s="121">
        <v>1531.72</v>
      </c>
      <c r="D82" s="47">
        <v>1838.97</v>
      </c>
      <c r="E82" s="47">
        <v>1542.62</v>
      </c>
      <c r="F82" s="140">
        <v>1510.67</v>
      </c>
      <c r="G82" s="150">
        <v>2001.88</v>
      </c>
      <c r="H82" s="170">
        <v>1492.4</v>
      </c>
      <c r="I82" s="184">
        <v>1424.94</v>
      </c>
      <c r="J82" s="193">
        <v>1676.15</v>
      </c>
      <c r="K82" s="215">
        <v>1531.27</v>
      </c>
      <c r="L82" s="236">
        <v>1528.77</v>
      </c>
      <c r="M82" s="75">
        <v>1811.07</v>
      </c>
      <c r="N82" s="47">
        <f t="shared" si="1"/>
        <v>19339</v>
      </c>
    </row>
    <row r="83" spans="1:14" x14ac:dyDescent="0.2">
      <c r="A83" s="52" t="s">
        <v>120</v>
      </c>
      <c r="B83" s="102">
        <v>622.96</v>
      </c>
      <c r="C83" s="121">
        <v>658.73</v>
      </c>
      <c r="D83" s="47">
        <v>790.59</v>
      </c>
      <c r="E83" s="47">
        <v>663.42</v>
      </c>
      <c r="F83" s="140">
        <v>649.67999999999995</v>
      </c>
      <c r="G83" s="150">
        <v>859.49</v>
      </c>
      <c r="H83" s="170">
        <v>641.82000000000005</v>
      </c>
      <c r="I83" s="184">
        <v>612.80999999999995</v>
      </c>
      <c r="J83" s="193">
        <v>720.85</v>
      </c>
      <c r="K83" s="215">
        <v>658.54</v>
      </c>
      <c r="L83" s="236">
        <v>657.46</v>
      </c>
      <c r="M83" s="75">
        <v>778.87</v>
      </c>
      <c r="N83" s="47">
        <f t="shared" si="1"/>
        <v>8315.2200000000012</v>
      </c>
    </row>
    <row r="84" spans="1:14" x14ac:dyDescent="0.2">
      <c r="A84" s="52" t="s">
        <v>121</v>
      </c>
      <c r="B84" s="102">
        <v>4490.8999999999996</v>
      </c>
      <c r="C84" s="121">
        <v>4748.78</v>
      </c>
      <c r="D84" s="47">
        <v>5703.46</v>
      </c>
      <c r="E84" s="47">
        <v>4782.57</v>
      </c>
      <c r="F84" s="140">
        <v>4683.5200000000004</v>
      </c>
      <c r="G84" s="150">
        <v>6217.47</v>
      </c>
      <c r="H84" s="170">
        <v>4626.8900000000003</v>
      </c>
      <c r="I84" s="184">
        <v>4417.72</v>
      </c>
      <c r="J84" s="193">
        <v>5196.57</v>
      </c>
      <c r="K84" s="215">
        <v>4747.37</v>
      </c>
      <c r="L84" s="236">
        <v>4739.6400000000003</v>
      </c>
      <c r="M84" s="75">
        <v>5614.86</v>
      </c>
      <c r="N84" s="47">
        <f t="shared" si="1"/>
        <v>59969.750000000007</v>
      </c>
    </row>
    <row r="85" spans="1:14" x14ac:dyDescent="0.2">
      <c r="A85" s="52" t="s">
        <v>122</v>
      </c>
      <c r="B85" s="102">
        <v>1639.03</v>
      </c>
      <c r="C85" s="121">
        <v>1733.15</v>
      </c>
      <c r="D85" s="47">
        <v>2081.25</v>
      </c>
      <c r="E85" s="47">
        <v>1745.48</v>
      </c>
      <c r="F85" s="140">
        <v>1709.33</v>
      </c>
      <c r="G85" s="150">
        <v>2267.4699999999998</v>
      </c>
      <c r="H85" s="170">
        <v>1688.66</v>
      </c>
      <c r="I85" s="184">
        <v>1612.32</v>
      </c>
      <c r="J85" s="193">
        <v>1896.57</v>
      </c>
      <c r="K85" s="215">
        <v>1732.63</v>
      </c>
      <c r="L85" s="236">
        <v>1729.81</v>
      </c>
      <c r="M85" s="75">
        <v>2049.2399999999998</v>
      </c>
      <c r="N85" s="47">
        <f t="shared" si="1"/>
        <v>21884.940000000002</v>
      </c>
    </row>
    <row r="86" spans="1:14" x14ac:dyDescent="0.2">
      <c r="A86" s="52" t="s">
        <v>123</v>
      </c>
      <c r="B86" s="102">
        <v>33284.69</v>
      </c>
      <c r="C86" s="121">
        <v>35195.949999999997</v>
      </c>
      <c r="D86" s="47">
        <v>42257.48</v>
      </c>
      <c r="E86" s="47">
        <v>35446.400000000001</v>
      </c>
      <c r="F86" s="140">
        <v>34712.26</v>
      </c>
      <c r="G86" s="150">
        <v>46007.23</v>
      </c>
      <c r="H86" s="170">
        <v>34292.550000000003</v>
      </c>
      <c r="I86" s="184">
        <v>32742.3</v>
      </c>
      <c r="J86" s="193">
        <v>38514.76</v>
      </c>
      <c r="K86" s="215">
        <v>35185.53</v>
      </c>
      <c r="L86" s="236">
        <v>35128.239999999998</v>
      </c>
      <c r="M86" s="75">
        <v>41614.97</v>
      </c>
      <c r="N86" s="47">
        <f t="shared" si="1"/>
        <v>444382.36</v>
      </c>
    </row>
    <row r="87" spans="1:14" x14ac:dyDescent="0.2">
      <c r="A87" s="52" t="s">
        <v>67</v>
      </c>
      <c r="B87" s="102">
        <v>0</v>
      </c>
      <c r="C87" s="121">
        <v>0</v>
      </c>
      <c r="D87" s="47" t="s">
        <v>269</v>
      </c>
      <c r="E87" s="47" t="s">
        <v>269</v>
      </c>
      <c r="F87" s="140">
        <v>0</v>
      </c>
      <c r="G87" s="150">
        <v>0</v>
      </c>
      <c r="H87" s="170">
        <v>0</v>
      </c>
      <c r="I87" s="184">
        <v>0</v>
      </c>
      <c r="J87" s="193">
        <v>0</v>
      </c>
      <c r="K87" s="215">
        <v>0</v>
      </c>
      <c r="L87" s="236">
        <v>0</v>
      </c>
      <c r="M87" s="75">
        <v>0</v>
      </c>
      <c r="N87" s="47">
        <f t="shared" si="1"/>
        <v>0</v>
      </c>
    </row>
    <row r="88" spans="1:14" x14ac:dyDescent="0.2">
      <c r="A88" s="52" t="s">
        <v>124</v>
      </c>
      <c r="B88" s="102">
        <v>6350.7</v>
      </c>
      <c r="C88" s="121">
        <v>6715.37</v>
      </c>
      <c r="D88" s="47">
        <v>8065.66</v>
      </c>
      <c r="E88" s="47">
        <v>6763.15</v>
      </c>
      <c r="F88" s="140">
        <v>6623.08</v>
      </c>
      <c r="G88" s="150">
        <v>8793.57</v>
      </c>
      <c r="H88" s="170">
        <v>6543</v>
      </c>
      <c r="I88" s="184">
        <v>6247.21</v>
      </c>
      <c r="J88" s="193">
        <v>7348.6</v>
      </c>
      <c r="K88" s="215">
        <v>6713.38</v>
      </c>
      <c r="L88" s="236">
        <v>6702.45</v>
      </c>
      <c r="M88" s="75">
        <v>7940.11</v>
      </c>
      <c r="N88" s="47">
        <f t="shared" si="1"/>
        <v>84806.28</v>
      </c>
    </row>
    <row r="89" spans="1:14" x14ac:dyDescent="0.2">
      <c r="A89" s="52" t="s">
        <v>125</v>
      </c>
      <c r="B89" s="102">
        <v>346363.61</v>
      </c>
      <c r="C89" s="121">
        <v>366252.37</v>
      </c>
      <c r="D89" s="47">
        <v>439866.45</v>
      </c>
      <c r="E89" s="47">
        <v>368858.51</v>
      </c>
      <c r="F89" s="140">
        <v>361218.97</v>
      </c>
      <c r="G89" s="150">
        <v>479440.42</v>
      </c>
      <c r="H89" s="170">
        <v>356851.49</v>
      </c>
      <c r="I89" s="184">
        <v>340719.4</v>
      </c>
      <c r="J89" s="193">
        <v>400788.18</v>
      </c>
      <c r="K89" s="215">
        <v>366143.88</v>
      </c>
      <c r="L89" s="236">
        <v>365547.73</v>
      </c>
      <c r="M89" s="75">
        <v>433049.25</v>
      </c>
      <c r="N89" s="47">
        <f t="shared" si="1"/>
        <v>4625100.26</v>
      </c>
    </row>
    <row r="90" spans="1:14" x14ac:dyDescent="0.2">
      <c r="A90" s="52" t="s">
        <v>126</v>
      </c>
      <c r="B90" s="102">
        <v>5548.68</v>
      </c>
      <c r="C90" s="121">
        <v>5867.29</v>
      </c>
      <c r="D90" s="47">
        <v>7060.77</v>
      </c>
      <c r="E90" s="47">
        <v>5909.04</v>
      </c>
      <c r="F90" s="140">
        <v>5786.66</v>
      </c>
      <c r="G90" s="150">
        <v>7754.65</v>
      </c>
      <c r="H90" s="170">
        <v>5716.69</v>
      </c>
      <c r="I90" s="184">
        <v>5458.26</v>
      </c>
      <c r="J90" s="193">
        <v>6420.55</v>
      </c>
      <c r="K90" s="215">
        <v>5865.55</v>
      </c>
      <c r="L90" s="236">
        <v>5856</v>
      </c>
      <c r="M90" s="75">
        <v>6937.36</v>
      </c>
      <c r="N90" s="47">
        <f t="shared" si="1"/>
        <v>74181.500000000015</v>
      </c>
    </row>
    <row r="91" spans="1:14" x14ac:dyDescent="0.2">
      <c r="A91" s="52" t="s">
        <v>127</v>
      </c>
      <c r="B91" s="102">
        <v>2361.79</v>
      </c>
      <c r="C91" s="121">
        <v>2497.41</v>
      </c>
      <c r="D91" s="47">
        <v>3001.44</v>
      </c>
      <c r="E91" s="47">
        <v>2515.1799999999998</v>
      </c>
      <c r="F91" s="140">
        <v>2463.09</v>
      </c>
      <c r="G91" s="150">
        <v>3280</v>
      </c>
      <c r="H91" s="170">
        <v>2433.31</v>
      </c>
      <c r="I91" s="184">
        <v>2323.31</v>
      </c>
      <c r="J91" s="193">
        <v>2732.9</v>
      </c>
      <c r="K91" s="215">
        <v>2496.67</v>
      </c>
      <c r="L91" s="236">
        <v>2492.61</v>
      </c>
      <c r="M91" s="75">
        <v>2952.89</v>
      </c>
      <c r="N91" s="47">
        <f t="shared" si="1"/>
        <v>31550.600000000006</v>
      </c>
    </row>
    <row r="92" spans="1:14" x14ac:dyDescent="0.2">
      <c r="A92" s="52" t="s">
        <v>128</v>
      </c>
      <c r="B92" s="102">
        <v>7420.63</v>
      </c>
      <c r="C92" s="121">
        <v>7846.74</v>
      </c>
      <c r="D92" s="47">
        <v>9421.6200000000008</v>
      </c>
      <c r="E92" s="47">
        <v>7902.57</v>
      </c>
      <c r="F92" s="140">
        <v>7738.9</v>
      </c>
      <c r="G92" s="150">
        <v>10259.94</v>
      </c>
      <c r="H92" s="170">
        <v>7645.33</v>
      </c>
      <c r="I92" s="184">
        <v>7299.71</v>
      </c>
      <c r="J92" s="193">
        <v>8586.64</v>
      </c>
      <c r="K92" s="215">
        <v>7844.41</v>
      </c>
      <c r="L92" s="236">
        <v>7831.64</v>
      </c>
      <c r="M92" s="75">
        <v>9277.82</v>
      </c>
      <c r="N92" s="47">
        <f t="shared" si="1"/>
        <v>99075.950000000012</v>
      </c>
    </row>
    <row r="93" spans="1:14" x14ac:dyDescent="0.2">
      <c r="A93" s="52" t="s">
        <v>129</v>
      </c>
      <c r="B93" s="102">
        <v>272.22000000000003</v>
      </c>
      <c r="C93" s="121">
        <v>287.85000000000002</v>
      </c>
      <c r="D93" s="47">
        <v>345.57</v>
      </c>
      <c r="E93" s="47">
        <v>289.89999999999998</v>
      </c>
      <c r="F93" s="140">
        <v>283.89999999999998</v>
      </c>
      <c r="G93" s="150">
        <v>376.09</v>
      </c>
      <c r="H93" s="170">
        <v>280.45999999999998</v>
      </c>
      <c r="I93" s="184">
        <v>267.77999999999997</v>
      </c>
      <c r="J93" s="193">
        <v>315</v>
      </c>
      <c r="K93" s="215">
        <v>287.77</v>
      </c>
      <c r="L93" s="236">
        <v>287.3</v>
      </c>
      <c r="M93" s="75">
        <v>340.35</v>
      </c>
      <c r="N93" s="47">
        <f t="shared" si="1"/>
        <v>3634.1899999999996</v>
      </c>
    </row>
    <row r="94" spans="1:14" x14ac:dyDescent="0.2">
      <c r="A94" s="53" t="s">
        <v>130</v>
      </c>
      <c r="B94" s="103">
        <v>1740653.4000000004</v>
      </c>
      <c r="C94" s="141">
        <v>1837170.5899999999</v>
      </c>
      <c r="D94" s="54">
        <v>2195125.46</v>
      </c>
      <c r="E94" s="54">
        <v>1849817.82</v>
      </c>
      <c r="F94" s="141">
        <v>1812744.2800000003</v>
      </c>
      <c r="G94" s="151">
        <v>2390195.73</v>
      </c>
      <c r="H94" s="171">
        <v>1791549.5300000003</v>
      </c>
      <c r="I94" s="185">
        <v>1713262.87</v>
      </c>
      <c r="J94" s="194">
        <v>2004767.77</v>
      </c>
      <c r="K94" s="216">
        <v>1836644.15</v>
      </c>
      <c r="L94" s="237">
        <v>1833751.1</v>
      </c>
      <c r="M94" s="70">
        <v>2161326</v>
      </c>
      <c r="N94" s="54">
        <f t="shared" si="1"/>
        <v>23167008.700000003</v>
      </c>
    </row>
    <row r="95" spans="1:14" x14ac:dyDescent="0.2">
      <c r="A95" s="55"/>
      <c r="B95" s="102"/>
      <c r="C95" s="121"/>
      <c r="D95" s="47"/>
      <c r="E95" s="47" t="s">
        <v>269</v>
      </c>
      <c r="F95" s="140">
        <v>0</v>
      </c>
      <c r="G95" s="150">
        <v>0</v>
      </c>
      <c r="H95" s="170">
        <v>0</v>
      </c>
      <c r="I95" s="184">
        <v>0</v>
      </c>
      <c r="J95" s="193">
        <v>0</v>
      </c>
      <c r="K95" s="215">
        <v>0</v>
      </c>
      <c r="L95" s="236">
        <v>0</v>
      </c>
      <c r="M95" s="75">
        <v>0</v>
      </c>
      <c r="N95" s="47"/>
    </row>
    <row r="96" spans="1:14" x14ac:dyDescent="0.2">
      <c r="A96" s="51" t="s">
        <v>131</v>
      </c>
      <c r="B96" s="102"/>
      <c r="C96" s="121"/>
      <c r="D96" s="47"/>
      <c r="E96" s="47" t="s">
        <v>269</v>
      </c>
      <c r="F96" s="140">
        <v>0</v>
      </c>
      <c r="G96" s="150">
        <v>0</v>
      </c>
      <c r="H96" s="170">
        <v>0</v>
      </c>
      <c r="I96" s="184">
        <v>0</v>
      </c>
      <c r="J96" s="193">
        <v>0</v>
      </c>
      <c r="K96" s="215">
        <v>0</v>
      </c>
      <c r="L96" s="236">
        <v>0</v>
      </c>
      <c r="M96" s="75">
        <v>0</v>
      </c>
      <c r="N96" s="47"/>
    </row>
    <row r="97" spans="1:14" x14ac:dyDescent="0.2">
      <c r="A97" s="51" t="s">
        <v>132</v>
      </c>
      <c r="B97" s="102"/>
      <c r="C97" s="121"/>
      <c r="D97" s="47"/>
      <c r="E97" s="47" t="s">
        <v>269</v>
      </c>
      <c r="F97" s="140">
        <v>0</v>
      </c>
      <c r="G97" s="150">
        <v>0</v>
      </c>
      <c r="H97" s="170">
        <v>0</v>
      </c>
      <c r="I97" s="184">
        <v>0</v>
      </c>
      <c r="J97" s="193">
        <v>0</v>
      </c>
      <c r="K97" s="215">
        <v>0</v>
      </c>
      <c r="L97" s="236">
        <v>0</v>
      </c>
      <c r="M97" s="75">
        <v>0</v>
      </c>
      <c r="N97" s="47"/>
    </row>
    <row r="98" spans="1:14" x14ac:dyDescent="0.2">
      <c r="A98" s="52" t="s">
        <v>133</v>
      </c>
      <c r="B98" s="102">
        <v>32616.36</v>
      </c>
      <c r="C98" s="121">
        <v>32616.36</v>
      </c>
      <c r="D98" s="47">
        <v>32616.36</v>
      </c>
      <c r="E98" s="47">
        <v>32616.36</v>
      </c>
      <c r="F98" s="140">
        <v>32616.36</v>
      </c>
      <c r="G98" s="150">
        <v>32616.36</v>
      </c>
      <c r="H98" s="170">
        <v>32616.36</v>
      </c>
      <c r="I98" s="184">
        <v>32616.36</v>
      </c>
      <c r="J98" s="193">
        <v>32616.36</v>
      </c>
      <c r="K98" s="215">
        <v>32616.36</v>
      </c>
      <c r="L98" s="236">
        <v>32616.36</v>
      </c>
      <c r="M98" s="75">
        <v>32616.36</v>
      </c>
      <c r="N98" s="47">
        <f t="shared" si="1"/>
        <v>391396.31999999989</v>
      </c>
    </row>
    <row r="99" spans="1:14" x14ac:dyDescent="0.2">
      <c r="A99" s="52" t="s">
        <v>134</v>
      </c>
      <c r="B99" s="102">
        <v>13620.96</v>
      </c>
      <c r="C99" s="121">
        <v>13620.96</v>
      </c>
      <c r="D99" s="47">
        <v>13620.96</v>
      </c>
      <c r="E99" s="47">
        <v>13620.96</v>
      </c>
      <c r="F99" s="140">
        <v>13620.96</v>
      </c>
      <c r="G99" s="150">
        <v>13620.96</v>
      </c>
      <c r="H99" s="170">
        <v>13620.96</v>
      </c>
      <c r="I99" s="184">
        <v>13620.96</v>
      </c>
      <c r="J99" s="193">
        <v>13620.96</v>
      </c>
      <c r="K99" s="215">
        <v>13620.96</v>
      </c>
      <c r="L99" s="236">
        <v>13620.96</v>
      </c>
      <c r="M99" s="75">
        <v>13620.96</v>
      </c>
      <c r="N99" s="47">
        <f t="shared" si="1"/>
        <v>163451.51999999993</v>
      </c>
    </row>
    <row r="100" spans="1:14" x14ac:dyDescent="0.2">
      <c r="A100" s="52"/>
      <c r="B100" s="102"/>
      <c r="C100" s="121"/>
      <c r="D100" s="47"/>
      <c r="E100" s="47" t="s">
        <v>269</v>
      </c>
      <c r="F100" s="140">
        <v>0</v>
      </c>
      <c r="G100" s="150">
        <v>0</v>
      </c>
      <c r="H100" s="170">
        <v>0</v>
      </c>
      <c r="I100" s="184">
        <v>0</v>
      </c>
      <c r="J100" s="193">
        <v>0</v>
      </c>
      <c r="K100" s="215">
        <v>0</v>
      </c>
      <c r="L100" s="236">
        <v>0</v>
      </c>
      <c r="M100" s="75">
        <v>0</v>
      </c>
      <c r="N100" s="47"/>
    </row>
    <row r="101" spans="1:14" x14ac:dyDescent="0.2">
      <c r="A101" s="51" t="s">
        <v>70</v>
      </c>
      <c r="B101" s="102"/>
      <c r="C101" s="121"/>
      <c r="D101" s="47"/>
      <c r="E101" s="47" t="s">
        <v>269</v>
      </c>
      <c r="F101" s="140">
        <v>0</v>
      </c>
      <c r="G101" s="150">
        <v>0</v>
      </c>
      <c r="H101" s="170">
        <v>0</v>
      </c>
      <c r="I101" s="184">
        <v>0</v>
      </c>
      <c r="J101" s="193">
        <v>0</v>
      </c>
      <c r="K101" s="215">
        <v>0</v>
      </c>
      <c r="L101" s="236">
        <v>0</v>
      </c>
      <c r="M101" s="75">
        <v>0</v>
      </c>
      <c r="N101" s="47"/>
    </row>
    <row r="102" spans="1:14" x14ac:dyDescent="0.2">
      <c r="A102" s="52" t="s">
        <v>135</v>
      </c>
      <c r="B102" s="102">
        <v>1384562.52</v>
      </c>
      <c r="C102" s="121">
        <v>1383105.5600000008</v>
      </c>
      <c r="D102" s="47">
        <v>1270461.52</v>
      </c>
      <c r="E102" s="47">
        <v>1262686.67</v>
      </c>
      <c r="F102" s="140">
        <v>1297134.2499999991</v>
      </c>
      <c r="G102" s="150">
        <v>1443295.71</v>
      </c>
      <c r="H102" s="170">
        <v>1214627.75</v>
      </c>
      <c r="I102" s="184">
        <v>1143145.2700000003</v>
      </c>
      <c r="J102" s="193">
        <v>1494436.3800000008</v>
      </c>
      <c r="K102" s="215">
        <v>1314195.5299999989</v>
      </c>
      <c r="L102" s="236">
        <v>1381100.35</v>
      </c>
      <c r="M102" s="75">
        <v>1399925.3200000003</v>
      </c>
      <c r="N102" s="47">
        <f t="shared" si="1"/>
        <v>15988676.83</v>
      </c>
    </row>
    <row r="103" spans="1:14" x14ac:dyDescent="0.2">
      <c r="A103" s="52"/>
      <c r="B103" s="102"/>
      <c r="C103" s="121">
        <v>0</v>
      </c>
      <c r="D103" s="47" t="s">
        <v>269</v>
      </c>
      <c r="E103" s="47" t="s">
        <v>269</v>
      </c>
      <c r="F103" s="140">
        <v>0</v>
      </c>
      <c r="G103" s="150">
        <v>0</v>
      </c>
      <c r="H103" s="170">
        <v>0</v>
      </c>
      <c r="I103" s="184">
        <v>0</v>
      </c>
      <c r="J103" s="193">
        <v>0</v>
      </c>
      <c r="K103" s="215">
        <v>0</v>
      </c>
      <c r="L103" s="236">
        <v>0</v>
      </c>
      <c r="M103" s="75">
        <v>0</v>
      </c>
      <c r="N103" s="47"/>
    </row>
    <row r="104" spans="1:14" x14ac:dyDescent="0.2">
      <c r="A104" s="52" t="s">
        <v>136</v>
      </c>
      <c r="B104" s="102">
        <v>172121.29</v>
      </c>
      <c r="C104" s="121">
        <v>171934.52</v>
      </c>
      <c r="D104" s="47">
        <v>157596.54</v>
      </c>
      <c r="E104" s="47">
        <v>156632.1</v>
      </c>
      <c r="F104" s="140">
        <v>160905.21</v>
      </c>
      <c r="G104" s="150">
        <v>179424.03</v>
      </c>
      <c r="H104" s="170">
        <v>150670.54999999999</v>
      </c>
      <c r="I104" s="184">
        <v>141803.38</v>
      </c>
      <c r="J104" s="193">
        <v>185379.88</v>
      </c>
      <c r="K104" s="215">
        <v>163021.6</v>
      </c>
      <c r="L104" s="236">
        <v>171621.82</v>
      </c>
      <c r="M104" s="75">
        <v>174090.58</v>
      </c>
      <c r="N104" s="47">
        <f t="shared" si="1"/>
        <v>1985201.5000000002</v>
      </c>
    </row>
    <row r="105" spans="1:14" x14ac:dyDescent="0.2">
      <c r="A105" s="52" t="s">
        <v>137</v>
      </c>
      <c r="B105" s="102">
        <v>1237399.6299999999</v>
      </c>
      <c r="C105" s="121">
        <v>1236098.71</v>
      </c>
      <c r="D105" s="47">
        <v>1135498.46</v>
      </c>
      <c r="E105" s="47">
        <v>1128549.55</v>
      </c>
      <c r="F105" s="140">
        <v>1159337.7</v>
      </c>
      <c r="G105" s="150">
        <v>1289889.8700000001</v>
      </c>
      <c r="H105" s="170">
        <v>1085596.01</v>
      </c>
      <c r="I105" s="184">
        <v>1021707.22</v>
      </c>
      <c r="J105" s="193">
        <v>1335680.1399999999</v>
      </c>
      <c r="K105" s="215">
        <v>1174586.54</v>
      </c>
      <c r="L105" s="236">
        <v>1234320.1000000001</v>
      </c>
      <c r="M105" s="75">
        <v>1251116.9099999999</v>
      </c>
      <c r="N105" s="47">
        <f t="shared" si="1"/>
        <v>14289780.840000002</v>
      </c>
    </row>
    <row r="106" spans="1:14" x14ac:dyDescent="0.2">
      <c r="A106" s="52" t="s">
        <v>138</v>
      </c>
      <c r="B106" s="102">
        <v>109230.08</v>
      </c>
      <c r="C106" s="121">
        <v>109114.28</v>
      </c>
      <c r="D106" s="47">
        <v>100177.16</v>
      </c>
      <c r="E106" s="47">
        <v>99564.11</v>
      </c>
      <c r="F106" s="140">
        <v>102280.33</v>
      </c>
      <c r="G106" s="150">
        <v>113863.82</v>
      </c>
      <c r="H106" s="170">
        <v>95774.61</v>
      </c>
      <c r="I106" s="184">
        <v>90138.15</v>
      </c>
      <c r="J106" s="193">
        <v>117837.8</v>
      </c>
      <c r="K106" s="215">
        <v>103625.63</v>
      </c>
      <c r="L106" s="236">
        <v>108946.53</v>
      </c>
      <c r="M106" s="75">
        <v>110451.04</v>
      </c>
      <c r="N106" s="47">
        <f t="shared" si="1"/>
        <v>1261003.54</v>
      </c>
    </row>
    <row r="107" spans="1:14" x14ac:dyDescent="0.2">
      <c r="A107" s="52" t="s">
        <v>139</v>
      </c>
      <c r="B107" s="102">
        <v>246112.84</v>
      </c>
      <c r="C107" s="121">
        <v>245859.55</v>
      </c>
      <c r="D107" s="47">
        <v>226174.74</v>
      </c>
      <c r="E107" s="47">
        <v>224790.62</v>
      </c>
      <c r="F107" s="140">
        <v>230923.17</v>
      </c>
      <c r="G107" s="150">
        <v>256551.59</v>
      </c>
      <c r="H107" s="170">
        <v>216234.9</v>
      </c>
      <c r="I107" s="184">
        <v>203509.18</v>
      </c>
      <c r="J107" s="193">
        <v>266048.01</v>
      </c>
      <c r="K107" s="215">
        <v>233960.52</v>
      </c>
      <c r="L107" s="236">
        <v>245567.21</v>
      </c>
      <c r="M107" s="75">
        <v>248783.54</v>
      </c>
      <c r="N107" s="47">
        <f t="shared" si="1"/>
        <v>2844515.8699999996</v>
      </c>
    </row>
    <row r="108" spans="1:14" x14ac:dyDescent="0.2">
      <c r="A108" s="52"/>
      <c r="B108" s="102"/>
      <c r="C108" s="121"/>
      <c r="D108" s="47"/>
      <c r="E108" s="47" t="s">
        <v>269</v>
      </c>
      <c r="F108" s="140">
        <v>0</v>
      </c>
      <c r="G108" s="150">
        <v>0</v>
      </c>
      <c r="H108" s="170">
        <v>0</v>
      </c>
      <c r="I108" s="184">
        <v>0</v>
      </c>
      <c r="J108" s="193">
        <v>0</v>
      </c>
      <c r="K108" s="215">
        <v>0</v>
      </c>
      <c r="L108" s="236">
        <v>0</v>
      </c>
      <c r="M108" s="75">
        <v>0</v>
      </c>
      <c r="N108" s="47"/>
    </row>
    <row r="109" spans="1:14" x14ac:dyDescent="0.2">
      <c r="A109" s="52" t="s">
        <v>140</v>
      </c>
      <c r="B109" s="102">
        <v>128689.55</v>
      </c>
      <c r="C109" s="121">
        <v>128562.44</v>
      </c>
      <c r="D109" s="47">
        <v>118585.41</v>
      </c>
      <c r="E109" s="47">
        <v>117859.7</v>
      </c>
      <c r="F109" s="140">
        <v>121075.05</v>
      </c>
      <c r="G109" s="150">
        <v>134146.57999999999</v>
      </c>
      <c r="H109" s="170">
        <v>113373.86</v>
      </c>
      <c r="I109" s="184">
        <v>106701.66</v>
      </c>
      <c r="J109" s="193">
        <v>139491.32</v>
      </c>
      <c r="K109" s="215">
        <v>122667.56</v>
      </c>
      <c r="L109" s="236">
        <v>128469.45</v>
      </c>
      <c r="M109" s="75">
        <v>130029.89</v>
      </c>
      <c r="N109" s="47">
        <f t="shared" si="1"/>
        <v>1489652.47</v>
      </c>
    </row>
    <row r="110" spans="1:14" x14ac:dyDescent="0.2">
      <c r="A110" s="52" t="s">
        <v>141</v>
      </c>
      <c r="B110" s="102">
        <v>827.91</v>
      </c>
      <c r="C110" s="121">
        <v>826.99</v>
      </c>
      <c r="D110" s="47">
        <v>757.08</v>
      </c>
      <c r="E110" s="47">
        <v>752.45</v>
      </c>
      <c r="F110" s="140">
        <v>772.97</v>
      </c>
      <c r="G110" s="150">
        <v>863.04</v>
      </c>
      <c r="H110" s="170">
        <v>723.81</v>
      </c>
      <c r="I110" s="184">
        <v>681.21</v>
      </c>
      <c r="J110" s="193">
        <v>890.55</v>
      </c>
      <c r="K110" s="215">
        <v>783.14</v>
      </c>
      <c r="L110" s="236">
        <v>825.31</v>
      </c>
      <c r="M110" s="75">
        <v>837.55</v>
      </c>
      <c r="N110" s="47">
        <f t="shared" si="1"/>
        <v>9542.01</v>
      </c>
    </row>
    <row r="111" spans="1:14" x14ac:dyDescent="0.2">
      <c r="A111" s="52" t="s">
        <v>142</v>
      </c>
      <c r="B111" s="102">
        <v>665.06</v>
      </c>
      <c r="C111" s="121">
        <v>664.42</v>
      </c>
      <c r="D111" s="47">
        <v>613.51</v>
      </c>
      <c r="E111" s="47">
        <v>609.76</v>
      </c>
      <c r="F111" s="140">
        <v>626.39</v>
      </c>
      <c r="G111" s="150">
        <v>693.26</v>
      </c>
      <c r="H111" s="170">
        <v>586.54999999999995</v>
      </c>
      <c r="I111" s="184">
        <v>552.03</v>
      </c>
      <c r="J111" s="193">
        <v>721.67</v>
      </c>
      <c r="K111" s="215">
        <v>634.63</v>
      </c>
      <c r="L111" s="236">
        <v>664.06</v>
      </c>
      <c r="M111" s="75">
        <v>671.87</v>
      </c>
      <c r="N111" s="47">
        <f t="shared" si="1"/>
        <v>7703.21</v>
      </c>
    </row>
    <row r="112" spans="1:14" x14ac:dyDescent="0.2">
      <c r="A112" s="52"/>
      <c r="B112" s="102"/>
      <c r="C112" s="121"/>
      <c r="D112" s="47"/>
      <c r="E112" s="47" t="s">
        <v>269</v>
      </c>
      <c r="F112" s="140">
        <v>0</v>
      </c>
      <c r="G112" s="150">
        <v>0</v>
      </c>
      <c r="H112" s="170">
        <v>0</v>
      </c>
      <c r="I112" s="184">
        <v>0</v>
      </c>
      <c r="J112" s="193">
        <v>0</v>
      </c>
      <c r="K112" s="215">
        <v>0</v>
      </c>
      <c r="L112" s="236">
        <v>0</v>
      </c>
      <c r="M112" s="75">
        <v>0</v>
      </c>
      <c r="N112" s="47"/>
    </row>
    <row r="113" spans="1:14" x14ac:dyDescent="0.2">
      <c r="A113" s="53" t="s">
        <v>143</v>
      </c>
      <c r="B113" s="103">
        <v>3325846.1999999997</v>
      </c>
      <c r="C113" s="141">
        <v>3322403.7900000005</v>
      </c>
      <c r="D113" s="54">
        <v>3056101.74</v>
      </c>
      <c r="E113" s="54">
        <v>3037682.28</v>
      </c>
      <c r="F113" s="141">
        <v>3119292.3899999992</v>
      </c>
      <c r="G113" s="151">
        <v>3464965.2199999997</v>
      </c>
      <c r="H113" s="171">
        <v>2923825.3599999994</v>
      </c>
      <c r="I113" s="185">
        <v>2754475.4200000004</v>
      </c>
      <c r="J113" s="194">
        <v>3586723.07</v>
      </c>
      <c r="K113" s="216">
        <v>3159712.4699999993</v>
      </c>
      <c r="L113" s="237">
        <v>3317752.1500000004</v>
      </c>
      <c r="M113" s="70">
        <v>3362144.0200000005</v>
      </c>
      <c r="N113" s="54">
        <f t="shared" si="1"/>
        <v>38430924.109999999</v>
      </c>
    </row>
    <row r="114" spans="1:14" x14ac:dyDescent="0.2">
      <c r="A114" s="55"/>
      <c r="B114" s="102"/>
      <c r="C114" s="121"/>
      <c r="D114" s="47"/>
      <c r="E114" s="47" t="s">
        <v>269</v>
      </c>
      <c r="F114" s="140">
        <v>0</v>
      </c>
      <c r="G114" s="150">
        <v>0</v>
      </c>
      <c r="H114" s="170">
        <v>0</v>
      </c>
      <c r="I114" s="184">
        <v>0</v>
      </c>
      <c r="J114" s="193">
        <v>0</v>
      </c>
      <c r="K114" s="215">
        <v>0</v>
      </c>
      <c r="L114" s="236">
        <v>0</v>
      </c>
      <c r="M114" s="75">
        <v>0</v>
      </c>
      <c r="N114" s="47"/>
    </row>
    <row r="115" spans="1:14" x14ac:dyDescent="0.2">
      <c r="A115" s="51" t="s">
        <v>144</v>
      </c>
      <c r="B115" s="102"/>
      <c r="C115" s="121"/>
      <c r="D115" s="47"/>
      <c r="E115" s="47" t="s">
        <v>269</v>
      </c>
      <c r="F115" s="140">
        <v>0</v>
      </c>
      <c r="G115" s="150">
        <v>0</v>
      </c>
      <c r="H115" s="170">
        <v>0</v>
      </c>
      <c r="I115" s="184">
        <v>0</v>
      </c>
      <c r="J115" s="193">
        <v>0</v>
      </c>
      <c r="K115" s="215">
        <v>0</v>
      </c>
      <c r="L115" s="236">
        <v>0</v>
      </c>
      <c r="M115" s="75">
        <v>0</v>
      </c>
      <c r="N115" s="47"/>
    </row>
    <row r="116" spans="1:14" x14ac:dyDescent="0.2">
      <c r="A116" s="51" t="s">
        <v>70</v>
      </c>
      <c r="B116" s="102"/>
      <c r="C116" s="121"/>
      <c r="D116" s="47"/>
      <c r="E116" s="47" t="s">
        <v>269</v>
      </c>
      <c r="F116" s="140">
        <v>0</v>
      </c>
      <c r="G116" s="150">
        <v>0</v>
      </c>
      <c r="H116" s="170">
        <v>0</v>
      </c>
      <c r="I116" s="184">
        <v>0</v>
      </c>
      <c r="J116" s="193">
        <v>0</v>
      </c>
      <c r="K116" s="215">
        <v>0</v>
      </c>
      <c r="L116" s="236">
        <v>0</v>
      </c>
      <c r="M116" s="75">
        <v>0</v>
      </c>
      <c r="N116" s="47"/>
    </row>
    <row r="117" spans="1:14" x14ac:dyDescent="0.2">
      <c r="A117" s="52" t="s">
        <v>145</v>
      </c>
      <c r="B117" s="102">
        <v>103609.04</v>
      </c>
      <c r="C117" s="121">
        <v>109111.51</v>
      </c>
      <c r="D117" s="47">
        <v>110796.9</v>
      </c>
      <c r="E117" s="47">
        <v>117203.3</v>
      </c>
      <c r="F117" s="140">
        <v>118966.82</v>
      </c>
      <c r="G117" s="150">
        <v>125883.22</v>
      </c>
      <c r="H117" s="170">
        <v>119034.27</v>
      </c>
      <c r="I117" s="184">
        <v>112802.24000000001</v>
      </c>
      <c r="J117" s="193">
        <v>119708.97</v>
      </c>
      <c r="K117" s="215">
        <v>120801.48</v>
      </c>
      <c r="L117" s="236">
        <v>115423.33</v>
      </c>
      <c r="M117" s="75">
        <v>128892.90000000004</v>
      </c>
      <c r="N117" s="47">
        <f t="shared" si="1"/>
        <v>1402233.9800000002</v>
      </c>
    </row>
    <row r="118" spans="1:14" x14ac:dyDescent="0.2">
      <c r="A118" s="52"/>
      <c r="B118" s="102"/>
      <c r="C118" s="121">
        <v>0</v>
      </c>
      <c r="D118" s="47" t="s">
        <v>269</v>
      </c>
      <c r="E118" s="47" t="s">
        <v>269</v>
      </c>
      <c r="F118" s="140">
        <v>0</v>
      </c>
      <c r="G118" s="150">
        <v>0</v>
      </c>
      <c r="H118" s="170">
        <v>0</v>
      </c>
      <c r="I118" s="184">
        <v>0</v>
      </c>
      <c r="J118" s="193">
        <v>0</v>
      </c>
      <c r="K118" s="215">
        <v>0</v>
      </c>
      <c r="L118" s="236">
        <v>0</v>
      </c>
      <c r="M118" s="75">
        <v>0</v>
      </c>
      <c r="N118" s="47"/>
    </row>
    <row r="119" spans="1:14" x14ac:dyDescent="0.2">
      <c r="A119" s="52" t="s">
        <v>146</v>
      </c>
      <c r="B119" s="102">
        <v>2240.35</v>
      </c>
      <c r="C119" s="121">
        <v>2359.33</v>
      </c>
      <c r="D119" s="47">
        <v>2395.77</v>
      </c>
      <c r="E119" s="47">
        <v>2534.3000000000002</v>
      </c>
      <c r="F119" s="140">
        <v>2572.4299999999998</v>
      </c>
      <c r="G119" s="150">
        <v>2717.07</v>
      </c>
      <c r="H119" s="170">
        <v>2568.13</v>
      </c>
      <c r="I119" s="184">
        <v>2439.13</v>
      </c>
      <c r="J119" s="193">
        <v>2582.7199999999998</v>
      </c>
      <c r="K119" s="215">
        <v>2604.52</v>
      </c>
      <c r="L119" s="236">
        <v>2493.79</v>
      </c>
      <c r="M119" s="75">
        <v>2771.1</v>
      </c>
      <c r="N119" s="47">
        <f t="shared" si="1"/>
        <v>30278.640000000003</v>
      </c>
    </row>
    <row r="120" spans="1:14" x14ac:dyDescent="0.2">
      <c r="A120" s="52" t="s">
        <v>147</v>
      </c>
      <c r="B120" s="102">
        <v>1674.95</v>
      </c>
      <c r="C120" s="121">
        <v>1763.9</v>
      </c>
      <c r="D120" s="47">
        <v>1791.15</v>
      </c>
      <c r="E120" s="47">
        <v>1894.71</v>
      </c>
      <c r="F120" s="140">
        <v>1923.22</v>
      </c>
      <c r="G120" s="150">
        <v>2029.43</v>
      </c>
      <c r="H120" s="170">
        <v>1917.75</v>
      </c>
      <c r="I120" s="184">
        <v>1823.57</v>
      </c>
      <c r="J120" s="193">
        <v>1928.65</v>
      </c>
      <c r="K120" s="215">
        <v>1944.23</v>
      </c>
      <c r="L120" s="236">
        <v>1863.64</v>
      </c>
      <c r="M120" s="75">
        <v>2065.4899999999998</v>
      </c>
      <c r="N120" s="47">
        <f t="shared" si="1"/>
        <v>22620.690000000002</v>
      </c>
    </row>
    <row r="121" spans="1:14" x14ac:dyDescent="0.2">
      <c r="A121" s="52"/>
      <c r="B121" s="102"/>
      <c r="C121" s="121"/>
      <c r="D121" s="47"/>
      <c r="E121" s="47"/>
      <c r="F121" s="140"/>
      <c r="G121" s="150"/>
      <c r="H121" s="170"/>
      <c r="I121" s="184"/>
      <c r="J121" s="193"/>
      <c r="K121" s="215"/>
      <c r="L121" s="236"/>
      <c r="M121" s="75"/>
      <c r="N121" s="47"/>
    </row>
    <row r="122" spans="1:14" x14ac:dyDescent="0.2">
      <c r="A122" s="53" t="s">
        <v>148</v>
      </c>
      <c r="B122" s="103">
        <v>107524.34</v>
      </c>
      <c r="C122" s="141">
        <v>113234.73999999999</v>
      </c>
      <c r="D122" s="54">
        <v>114983.82</v>
      </c>
      <c r="E122" s="54">
        <v>121632.31</v>
      </c>
      <c r="F122" s="141">
        <v>123462.47</v>
      </c>
      <c r="G122" s="151">
        <v>130629.72</v>
      </c>
      <c r="H122" s="171">
        <v>123520.15000000001</v>
      </c>
      <c r="I122" s="185">
        <v>117064.94000000002</v>
      </c>
      <c r="J122" s="216">
        <v>124220.34</v>
      </c>
      <c r="K122" s="216">
        <v>125350.23</v>
      </c>
      <c r="L122" s="236">
        <v>119780.76</v>
      </c>
      <c r="M122" s="70">
        <v>133729.49000000002</v>
      </c>
      <c r="N122" s="54">
        <f t="shared" si="1"/>
        <v>1455133.31</v>
      </c>
    </row>
    <row r="123" spans="1:14" x14ac:dyDescent="0.2">
      <c r="A123" s="55"/>
      <c r="B123" s="102"/>
      <c r="C123" s="121">
        <v>0</v>
      </c>
      <c r="D123" s="47" t="s">
        <v>269</v>
      </c>
      <c r="E123" s="47" t="s">
        <v>269</v>
      </c>
      <c r="F123" s="140">
        <v>0</v>
      </c>
      <c r="G123" s="150">
        <v>0</v>
      </c>
      <c r="H123" s="170">
        <v>0</v>
      </c>
      <c r="I123" s="184">
        <v>0</v>
      </c>
      <c r="J123" s="193">
        <v>0</v>
      </c>
      <c r="K123" s="215">
        <v>0</v>
      </c>
      <c r="L123" s="236">
        <v>0</v>
      </c>
      <c r="M123" s="75">
        <v>0</v>
      </c>
      <c r="N123" s="47"/>
    </row>
    <row r="124" spans="1:14" x14ac:dyDescent="0.2">
      <c r="A124" s="51" t="s">
        <v>149</v>
      </c>
      <c r="B124" s="102"/>
      <c r="C124" s="121">
        <v>0</v>
      </c>
      <c r="D124" s="47" t="s">
        <v>269</v>
      </c>
      <c r="E124" s="47" t="s">
        <v>269</v>
      </c>
      <c r="F124" s="140">
        <v>0</v>
      </c>
      <c r="G124" s="150">
        <v>0</v>
      </c>
      <c r="H124" s="170">
        <v>0</v>
      </c>
      <c r="I124" s="184">
        <v>0</v>
      </c>
      <c r="J124" s="193">
        <v>0</v>
      </c>
      <c r="K124" s="215">
        <v>0</v>
      </c>
      <c r="L124" s="236">
        <v>0</v>
      </c>
      <c r="M124" s="75">
        <v>0</v>
      </c>
      <c r="N124" s="47"/>
    </row>
    <row r="125" spans="1:14" x14ac:dyDescent="0.2">
      <c r="A125" s="51" t="s">
        <v>132</v>
      </c>
      <c r="B125" s="102"/>
      <c r="C125" s="121">
        <v>0</v>
      </c>
      <c r="D125" s="47" t="s">
        <v>269</v>
      </c>
      <c r="E125" s="47" t="s">
        <v>269</v>
      </c>
      <c r="F125" s="140">
        <v>0</v>
      </c>
      <c r="G125" s="150">
        <v>0</v>
      </c>
      <c r="H125" s="170">
        <v>0</v>
      </c>
      <c r="I125" s="184">
        <v>0</v>
      </c>
      <c r="J125" s="193">
        <v>0</v>
      </c>
      <c r="K125" s="215">
        <v>0</v>
      </c>
      <c r="L125" s="236">
        <v>0</v>
      </c>
      <c r="M125" s="75">
        <v>0</v>
      </c>
      <c r="N125" s="47"/>
    </row>
    <row r="126" spans="1:14" x14ac:dyDescent="0.2">
      <c r="A126" s="52" t="s">
        <v>150</v>
      </c>
      <c r="B126" s="102">
        <v>4589.82</v>
      </c>
      <c r="C126" s="121">
        <v>4589.82</v>
      </c>
      <c r="D126" s="47">
        <v>4589.82</v>
      </c>
      <c r="E126" s="47">
        <v>4589.82</v>
      </c>
      <c r="F126" s="140">
        <v>4589.82</v>
      </c>
      <c r="G126" s="150">
        <v>4589.82</v>
      </c>
      <c r="H126" s="170">
        <v>4589.82</v>
      </c>
      <c r="I126" s="184">
        <v>4589.82</v>
      </c>
      <c r="J126" s="193">
        <v>4589.82</v>
      </c>
      <c r="K126" s="215">
        <v>4589.82</v>
      </c>
      <c r="L126" s="236">
        <v>4589.82</v>
      </c>
      <c r="M126" s="75">
        <v>4589.82</v>
      </c>
      <c r="N126" s="47">
        <f t="shared" si="1"/>
        <v>55077.84</v>
      </c>
    </row>
    <row r="127" spans="1:14" x14ac:dyDescent="0.2">
      <c r="A127" s="52"/>
      <c r="B127" s="102"/>
      <c r="C127" s="121">
        <v>0</v>
      </c>
      <c r="D127" s="47" t="s">
        <v>269</v>
      </c>
      <c r="E127" s="47" t="s">
        <v>269</v>
      </c>
      <c r="F127" s="140">
        <v>0</v>
      </c>
      <c r="G127" s="150">
        <v>0</v>
      </c>
      <c r="H127" s="170">
        <v>0</v>
      </c>
      <c r="I127" s="184">
        <v>0</v>
      </c>
      <c r="J127" s="193">
        <v>0</v>
      </c>
      <c r="K127" s="215">
        <v>0</v>
      </c>
      <c r="L127" s="236">
        <v>0</v>
      </c>
      <c r="M127" s="75">
        <v>0</v>
      </c>
      <c r="N127" s="47"/>
    </row>
    <row r="128" spans="1:14" x14ac:dyDescent="0.2">
      <c r="A128" s="51" t="s">
        <v>70</v>
      </c>
      <c r="B128" s="102"/>
      <c r="C128" s="121">
        <v>0</v>
      </c>
      <c r="D128" s="47" t="s">
        <v>269</v>
      </c>
      <c r="E128" s="47" t="s">
        <v>269</v>
      </c>
      <c r="F128" s="140">
        <v>0</v>
      </c>
      <c r="G128" s="150">
        <v>0</v>
      </c>
      <c r="H128" s="170">
        <v>0</v>
      </c>
      <c r="I128" s="184">
        <v>0</v>
      </c>
      <c r="J128" s="193">
        <v>0</v>
      </c>
      <c r="K128" s="215">
        <v>0</v>
      </c>
      <c r="L128" s="236">
        <v>0</v>
      </c>
      <c r="M128" s="75">
        <v>0</v>
      </c>
      <c r="N128" s="47"/>
    </row>
    <row r="129" spans="1:14" x14ac:dyDescent="0.2">
      <c r="A129" s="52" t="s">
        <v>151</v>
      </c>
      <c r="B129" s="102">
        <v>538149.21</v>
      </c>
      <c r="C129" s="121">
        <v>470200.31</v>
      </c>
      <c r="D129" s="47">
        <v>426592.76</v>
      </c>
      <c r="E129" s="47">
        <v>487768.43</v>
      </c>
      <c r="F129" s="140">
        <v>455194.08000000007</v>
      </c>
      <c r="G129" s="150">
        <v>466212.3</v>
      </c>
      <c r="H129" s="170">
        <v>451604.84</v>
      </c>
      <c r="I129" s="184">
        <v>368002.37000000005</v>
      </c>
      <c r="J129" s="193">
        <v>432751.41</v>
      </c>
      <c r="K129" s="215">
        <v>407757.36</v>
      </c>
      <c r="L129" s="236">
        <v>525614.39000000013</v>
      </c>
      <c r="M129" s="75">
        <v>441674.87</v>
      </c>
      <c r="N129" s="47">
        <f t="shared" si="1"/>
        <v>5471522.330000001</v>
      </c>
    </row>
    <row r="130" spans="1:14" x14ac:dyDescent="0.2">
      <c r="A130" s="52"/>
      <c r="B130" s="102"/>
      <c r="C130" s="121">
        <v>0</v>
      </c>
      <c r="D130" s="47" t="s">
        <v>269</v>
      </c>
      <c r="E130" s="47" t="s">
        <v>269</v>
      </c>
      <c r="F130" s="140">
        <v>0</v>
      </c>
      <c r="G130" s="150">
        <v>0</v>
      </c>
      <c r="H130" s="170">
        <v>0</v>
      </c>
      <c r="I130" s="184">
        <v>0</v>
      </c>
      <c r="J130" s="193">
        <v>0</v>
      </c>
      <c r="K130" s="215">
        <v>0</v>
      </c>
      <c r="L130" s="236">
        <v>0</v>
      </c>
      <c r="M130" s="75">
        <v>0</v>
      </c>
      <c r="N130" s="47"/>
    </row>
    <row r="131" spans="1:14" x14ac:dyDescent="0.2">
      <c r="A131" s="52" t="s">
        <v>152</v>
      </c>
      <c r="B131" s="102">
        <v>134.56</v>
      </c>
      <c r="C131" s="121">
        <v>117.98</v>
      </c>
      <c r="D131" s="47">
        <v>107.04</v>
      </c>
      <c r="E131" s="47">
        <v>122.39</v>
      </c>
      <c r="F131" s="140">
        <v>114.22</v>
      </c>
      <c r="G131" s="150">
        <v>116.98</v>
      </c>
      <c r="H131" s="170">
        <v>113.32</v>
      </c>
      <c r="I131" s="184">
        <v>92.34</v>
      </c>
      <c r="J131" s="193">
        <v>108.59</v>
      </c>
      <c r="K131" s="215">
        <v>102.32</v>
      </c>
      <c r="L131" s="236">
        <v>131.88999999999999</v>
      </c>
      <c r="M131" s="75">
        <v>110.83</v>
      </c>
      <c r="N131" s="47">
        <f t="shared" si="1"/>
        <v>1372.46</v>
      </c>
    </row>
    <row r="132" spans="1:14" x14ac:dyDescent="0.2">
      <c r="A132" s="52" t="s">
        <v>16</v>
      </c>
      <c r="B132" s="102">
        <v>336.86</v>
      </c>
      <c r="C132" s="121">
        <v>295.39</v>
      </c>
      <c r="D132" s="47">
        <v>268</v>
      </c>
      <c r="E132" s="47">
        <v>306.43</v>
      </c>
      <c r="F132" s="140">
        <v>285.97000000000003</v>
      </c>
      <c r="G132" s="150">
        <v>292.89</v>
      </c>
      <c r="H132" s="170">
        <v>283.70999999999998</v>
      </c>
      <c r="I132" s="184">
        <v>231.19</v>
      </c>
      <c r="J132" s="193">
        <v>271.87</v>
      </c>
      <c r="K132" s="215">
        <v>256.16000000000003</v>
      </c>
      <c r="L132" s="236">
        <v>330.21</v>
      </c>
      <c r="M132" s="75">
        <v>277.47000000000003</v>
      </c>
      <c r="N132" s="47">
        <f t="shared" si="1"/>
        <v>3436.1499999999996</v>
      </c>
    </row>
    <row r="133" spans="1:14" x14ac:dyDescent="0.2">
      <c r="A133" s="52"/>
      <c r="B133" s="102"/>
      <c r="C133" s="121">
        <v>0</v>
      </c>
      <c r="D133" s="47" t="s">
        <v>269</v>
      </c>
      <c r="E133" s="47" t="s">
        <v>269</v>
      </c>
      <c r="F133" s="140">
        <v>0</v>
      </c>
      <c r="G133" s="150">
        <v>0</v>
      </c>
      <c r="H133" s="170">
        <v>0</v>
      </c>
      <c r="I133" s="184">
        <v>0</v>
      </c>
      <c r="J133" s="193">
        <v>0</v>
      </c>
      <c r="K133" s="215">
        <v>0</v>
      </c>
      <c r="L133" s="236">
        <v>0</v>
      </c>
      <c r="M133" s="75">
        <v>0</v>
      </c>
      <c r="N133" s="47"/>
    </row>
    <row r="134" spans="1:14" x14ac:dyDescent="0.2">
      <c r="A134" s="51" t="s">
        <v>65</v>
      </c>
      <c r="B134" s="102"/>
      <c r="C134" s="121">
        <v>0</v>
      </c>
      <c r="D134" s="47" t="s">
        <v>269</v>
      </c>
      <c r="E134" s="47" t="s">
        <v>269</v>
      </c>
      <c r="F134" s="140">
        <v>0</v>
      </c>
      <c r="G134" s="150">
        <v>0</v>
      </c>
      <c r="H134" s="170">
        <v>0</v>
      </c>
      <c r="I134" s="184">
        <v>0</v>
      </c>
      <c r="J134" s="193">
        <v>0</v>
      </c>
      <c r="K134" s="215">
        <v>0</v>
      </c>
      <c r="L134" s="236">
        <v>0</v>
      </c>
      <c r="M134" s="75">
        <v>0</v>
      </c>
      <c r="N134" s="47"/>
    </row>
    <row r="135" spans="1:14" x14ac:dyDescent="0.2">
      <c r="A135" s="52" t="s">
        <v>153</v>
      </c>
      <c r="B135" s="102">
        <v>518.28</v>
      </c>
      <c r="C135" s="121">
        <v>453.32</v>
      </c>
      <c r="D135" s="47">
        <v>411.28</v>
      </c>
      <c r="E135" s="47">
        <v>470.26</v>
      </c>
      <c r="F135" s="140">
        <v>438.86</v>
      </c>
      <c r="G135" s="150">
        <v>449.48</v>
      </c>
      <c r="H135" s="170">
        <v>435.39</v>
      </c>
      <c r="I135" s="184">
        <v>354.79</v>
      </c>
      <c r="J135" s="193">
        <v>417.22</v>
      </c>
      <c r="K135" s="215">
        <v>393.12</v>
      </c>
      <c r="L135" s="236">
        <v>506.75</v>
      </c>
      <c r="M135" s="75">
        <v>425.82</v>
      </c>
      <c r="N135" s="47">
        <f t="shared" si="1"/>
        <v>5274.57</v>
      </c>
    </row>
    <row r="136" spans="1:14" x14ac:dyDescent="0.2">
      <c r="A136" s="52" t="s">
        <v>154</v>
      </c>
      <c r="B136" s="102">
        <v>518.28</v>
      </c>
      <c r="C136" s="121">
        <v>453.32</v>
      </c>
      <c r="D136" s="47">
        <v>411.28</v>
      </c>
      <c r="E136" s="47">
        <v>470.26</v>
      </c>
      <c r="F136" s="140">
        <v>438.86</v>
      </c>
      <c r="G136" s="150">
        <v>449.48</v>
      </c>
      <c r="H136" s="170">
        <v>435.39</v>
      </c>
      <c r="I136" s="184">
        <v>354.79</v>
      </c>
      <c r="J136" s="193">
        <v>417.22</v>
      </c>
      <c r="K136" s="215">
        <v>393.12</v>
      </c>
      <c r="L136" s="236">
        <v>506.75</v>
      </c>
      <c r="M136" s="75">
        <v>425.82</v>
      </c>
      <c r="N136" s="47">
        <f t="shared" si="1"/>
        <v>5274.57</v>
      </c>
    </row>
    <row r="137" spans="1:14" x14ac:dyDescent="0.2">
      <c r="A137" s="52"/>
      <c r="B137" s="102"/>
      <c r="C137" s="121">
        <v>0</v>
      </c>
      <c r="D137" s="47" t="s">
        <v>269</v>
      </c>
      <c r="E137" s="47" t="s">
        <v>269</v>
      </c>
      <c r="F137" s="140">
        <v>0</v>
      </c>
      <c r="G137" s="150">
        <v>0</v>
      </c>
      <c r="H137" s="170">
        <v>0</v>
      </c>
      <c r="I137" s="184">
        <v>0</v>
      </c>
      <c r="J137" s="193">
        <v>0</v>
      </c>
      <c r="K137" s="215">
        <v>0</v>
      </c>
      <c r="L137" s="236">
        <v>0</v>
      </c>
      <c r="M137" s="75">
        <v>0</v>
      </c>
      <c r="N137" s="47"/>
    </row>
    <row r="138" spans="1:14" x14ac:dyDescent="0.2">
      <c r="A138" s="53" t="s">
        <v>155</v>
      </c>
      <c r="B138" s="103">
        <v>544247.01</v>
      </c>
      <c r="C138" s="141">
        <v>476110.14</v>
      </c>
      <c r="D138" s="54">
        <v>432380.18</v>
      </c>
      <c r="E138" s="54">
        <v>493727.59</v>
      </c>
      <c r="F138" s="141">
        <v>461061.81</v>
      </c>
      <c r="G138" s="151">
        <v>472110.94999999995</v>
      </c>
      <c r="H138" s="171">
        <v>457462.47000000009</v>
      </c>
      <c r="I138" s="185">
        <v>373625.30000000005</v>
      </c>
      <c r="J138" s="194">
        <v>438556.12999999995</v>
      </c>
      <c r="K138" s="216">
        <v>413491.89999999997</v>
      </c>
      <c r="L138" s="237">
        <v>531679.81000000006</v>
      </c>
      <c r="M138" s="76">
        <v>447504.63</v>
      </c>
      <c r="N138" s="54">
        <f t="shared" si="1"/>
        <v>5541957.9200000009</v>
      </c>
    </row>
    <row r="139" spans="1:14" x14ac:dyDescent="0.2">
      <c r="A139" s="55"/>
      <c r="B139" s="102"/>
      <c r="C139" s="121"/>
      <c r="D139" s="47"/>
      <c r="E139" s="47"/>
      <c r="F139" s="140"/>
      <c r="G139" s="150"/>
      <c r="H139" s="170"/>
      <c r="I139" s="184"/>
      <c r="J139" s="193"/>
      <c r="K139" s="215"/>
      <c r="L139" s="236"/>
      <c r="M139" s="75"/>
      <c r="N139" s="47"/>
    </row>
    <row r="140" spans="1:14" x14ac:dyDescent="0.2">
      <c r="A140" s="51" t="s">
        <v>156</v>
      </c>
      <c r="B140" s="102"/>
      <c r="C140" s="121"/>
      <c r="D140" s="47"/>
      <c r="E140" s="47"/>
      <c r="F140" s="140"/>
      <c r="G140" s="150"/>
      <c r="H140" s="170"/>
      <c r="I140" s="184"/>
      <c r="J140" s="193"/>
      <c r="K140" s="215"/>
      <c r="L140" s="236"/>
      <c r="M140" s="75"/>
      <c r="N140" s="47"/>
    </row>
    <row r="141" spans="1:14" x14ac:dyDescent="0.2">
      <c r="A141" s="51" t="s">
        <v>70</v>
      </c>
      <c r="B141" s="102"/>
      <c r="C141" s="121"/>
      <c r="D141" s="47"/>
      <c r="E141" s="47"/>
      <c r="F141" s="140"/>
      <c r="G141" s="150"/>
      <c r="H141" s="170"/>
      <c r="I141" s="184"/>
      <c r="J141" s="193"/>
      <c r="K141" s="215"/>
      <c r="L141" s="236"/>
      <c r="M141" s="75"/>
      <c r="N141" s="47"/>
    </row>
    <row r="142" spans="1:14" x14ac:dyDescent="0.2">
      <c r="A142" s="52" t="s">
        <v>157</v>
      </c>
      <c r="B142" s="102">
        <v>1036765.3000000003</v>
      </c>
      <c r="C142" s="121">
        <v>758220.06</v>
      </c>
      <c r="D142" s="47">
        <v>751892.47</v>
      </c>
      <c r="E142" s="47">
        <v>875581.28</v>
      </c>
      <c r="F142" s="140">
        <v>664897.43999999994</v>
      </c>
      <c r="G142" s="150">
        <v>762852.55999999971</v>
      </c>
      <c r="H142" s="170">
        <v>691783.32000000007</v>
      </c>
      <c r="I142" s="184">
        <v>645224.11</v>
      </c>
      <c r="J142" s="193">
        <v>792451.91999999958</v>
      </c>
      <c r="K142" s="215">
        <v>792148.33</v>
      </c>
      <c r="L142" s="236">
        <v>753515.21</v>
      </c>
      <c r="M142" s="75">
        <v>832007.57000000007</v>
      </c>
      <c r="N142" s="47">
        <f t="shared" ref="N142:N198" si="2">SUM(B142:M142)</f>
        <v>9357339.5700000003</v>
      </c>
    </row>
    <row r="143" spans="1:14" x14ac:dyDescent="0.2">
      <c r="A143" s="52"/>
      <c r="B143" s="102"/>
      <c r="C143" s="121">
        <v>0</v>
      </c>
      <c r="D143" s="47" t="s">
        <v>269</v>
      </c>
      <c r="E143" s="47" t="s">
        <v>269</v>
      </c>
      <c r="F143" s="140">
        <v>0</v>
      </c>
      <c r="G143" s="150">
        <v>0</v>
      </c>
      <c r="H143" s="170">
        <v>0</v>
      </c>
      <c r="I143" s="184">
        <v>0</v>
      </c>
      <c r="J143" s="193">
        <v>0</v>
      </c>
      <c r="K143" s="215">
        <v>0</v>
      </c>
      <c r="L143" s="236">
        <v>0</v>
      </c>
      <c r="M143" s="75">
        <v>0</v>
      </c>
      <c r="N143" s="47"/>
    </row>
    <row r="144" spans="1:14" x14ac:dyDescent="0.2">
      <c r="A144" s="52" t="s">
        <v>158</v>
      </c>
      <c r="B144" s="102">
        <v>391824.79</v>
      </c>
      <c r="C144" s="121">
        <v>285992.03000000003</v>
      </c>
      <c r="D144" s="47">
        <v>283587.87</v>
      </c>
      <c r="E144" s="47">
        <v>330583.2</v>
      </c>
      <c r="F144" s="140">
        <v>250534.26</v>
      </c>
      <c r="G144" s="150">
        <v>287752.14</v>
      </c>
      <c r="H144" s="170">
        <v>260749.5</v>
      </c>
      <c r="I144" s="184">
        <v>243060.6</v>
      </c>
      <c r="J144" s="193">
        <v>298997.17</v>
      </c>
      <c r="K144" s="215">
        <v>298883.01</v>
      </c>
      <c r="L144" s="236">
        <v>284204.42</v>
      </c>
      <c r="M144" s="75">
        <v>314027.45</v>
      </c>
      <c r="N144" s="47">
        <f t="shared" si="2"/>
        <v>3530196.4400000004</v>
      </c>
    </row>
    <row r="145" spans="1:14" x14ac:dyDescent="0.2">
      <c r="A145" s="52"/>
      <c r="B145" s="102"/>
      <c r="C145" s="121">
        <v>0</v>
      </c>
      <c r="D145" s="47" t="s">
        <v>269</v>
      </c>
      <c r="E145" s="47" t="s">
        <v>269</v>
      </c>
      <c r="F145" s="140">
        <v>0</v>
      </c>
      <c r="G145" s="150">
        <v>0</v>
      </c>
      <c r="H145" s="170">
        <v>0</v>
      </c>
      <c r="I145" s="184">
        <v>0</v>
      </c>
      <c r="J145" s="193">
        <v>0</v>
      </c>
      <c r="K145" s="215">
        <v>0</v>
      </c>
      <c r="L145" s="236">
        <v>0</v>
      </c>
      <c r="M145" s="75">
        <v>0</v>
      </c>
      <c r="N145" s="47"/>
    </row>
    <row r="146" spans="1:14" x14ac:dyDescent="0.2">
      <c r="A146" s="51" t="s">
        <v>65</v>
      </c>
      <c r="B146" s="102"/>
      <c r="C146" s="121">
        <v>0</v>
      </c>
      <c r="D146" s="47" t="s">
        <v>269</v>
      </c>
      <c r="E146" s="47" t="s">
        <v>269</v>
      </c>
      <c r="F146" s="140">
        <v>0</v>
      </c>
      <c r="G146" s="150">
        <v>0</v>
      </c>
      <c r="H146" s="170">
        <v>0</v>
      </c>
      <c r="I146" s="184">
        <v>0</v>
      </c>
      <c r="J146" s="193">
        <v>0</v>
      </c>
      <c r="K146" s="215">
        <v>0</v>
      </c>
      <c r="L146" s="236">
        <v>0</v>
      </c>
      <c r="M146" s="75">
        <v>0</v>
      </c>
      <c r="N146" s="47"/>
    </row>
    <row r="147" spans="1:14" x14ac:dyDescent="0.2">
      <c r="A147" s="52" t="s">
        <v>159</v>
      </c>
      <c r="B147" s="102">
        <v>38776.97</v>
      </c>
      <c r="C147" s="121">
        <v>28182.1</v>
      </c>
      <c r="D147" s="47">
        <v>27941.42</v>
      </c>
      <c r="E147" s="47">
        <v>32646.1</v>
      </c>
      <c r="F147" s="140">
        <v>24632.44</v>
      </c>
      <c r="G147" s="150">
        <v>28358.31</v>
      </c>
      <c r="H147" s="170">
        <v>25655.08</v>
      </c>
      <c r="I147" s="184">
        <v>23884.51</v>
      </c>
      <c r="J147" s="193">
        <v>29483.79</v>
      </c>
      <c r="K147" s="215">
        <v>29472.61</v>
      </c>
      <c r="L147" s="236">
        <v>28003.15</v>
      </c>
      <c r="M147" s="75">
        <v>30988.720000000001</v>
      </c>
      <c r="N147" s="47">
        <f t="shared" si="2"/>
        <v>348025.20000000007</v>
      </c>
    </row>
    <row r="148" spans="1:14" x14ac:dyDescent="0.2">
      <c r="A148" s="52" t="s">
        <v>160</v>
      </c>
      <c r="B148" s="102">
        <v>3219.38</v>
      </c>
      <c r="C148" s="121">
        <v>2343.7399999999998</v>
      </c>
      <c r="D148" s="47">
        <v>2323.85</v>
      </c>
      <c r="E148" s="47">
        <v>2712.68</v>
      </c>
      <c r="F148" s="140">
        <v>2050.37</v>
      </c>
      <c r="G148" s="150">
        <v>2358.31</v>
      </c>
      <c r="H148" s="170">
        <v>2134.89</v>
      </c>
      <c r="I148" s="184">
        <v>1988.55</v>
      </c>
      <c r="J148" s="193">
        <v>2451.33</v>
      </c>
      <c r="K148" s="215">
        <v>2450.4</v>
      </c>
      <c r="L148" s="236">
        <v>2328.9499999999998</v>
      </c>
      <c r="M148" s="75">
        <v>2575.6999999999998</v>
      </c>
      <c r="N148" s="47">
        <f t="shared" si="2"/>
        <v>28938.15</v>
      </c>
    </row>
    <row r="149" spans="1:14" x14ac:dyDescent="0.2">
      <c r="A149" s="52" t="s">
        <v>161</v>
      </c>
      <c r="B149" s="102">
        <v>110542.27</v>
      </c>
      <c r="C149" s="121">
        <v>80758.929999999993</v>
      </c>
      <c r="D149" s="47">
        <v>80082.36</v>
      </c>
      <c r="E149" s="47">
        <v>93307.73</v>
      </c>
      <c r="F149" s="140">
        <v>70780.44</v>
      </c>
      <c r="G149" s="150">
        <v>81254.259999999995</v>
      </c>
      <c r="H149" s="170">
        <v>73655.199999999997</v>
      </c>
      <c r="I149" s="184">
        <v>68677.06</v>
      </c>
      <c r="J149" s="193">
        <v>84418.98</v>
      </c>
      <c r="K149" s="215">
        <v>84386.7</v>
      </c>
      <c r="L149" s="236">
        <v>80255.86</v>
      </c>
      <c r="M149" s="75">
        <v>88648.63</v>
      </c>
      <c r="N149" s="47">
        <f t="shared" si="2"/>
        <v>996768.41999999993</v>
      </c>
    </row>
    <row r="150" spans="1:14" x14ac:dyDescent="0.2">
      <c r="A150" s="52" t="s">
        <v>162</v>
      </c>
      <c r="B150" s="102">
        <v>356.88</v>
      </c>
      <c r="C150" s="121">
        <v>261.51</v>
      </c>
      <c r="D150" s="47">
        <v>259.33999999999997</v>
      </c>
      <c r="E150" s="47">
        <v>301.69</v>
      </c>
      <c r="F150" s="140">
        <v>229.56</v>
      </c>
      <c r="G150" s="150">
        <v>263.10000000000002</v>
      </c>
      <c r="H150" s="170">
        <v>238.76</v>
      </c>
      <c r="I150" s="184">
        <v>222.82</v>
      </c>
      <c r="J150" s="193">
        <v>273.23</v>
      </c>
      <c r="K150" s="215">
        <v>273.13</v>
      </c>
      <c r="L150" s="236">
        <v>259.89999999999998</v>
      </c>
      <c r="M150" s="75">
        <v>286.77</v>
      </c>
      <c r="N150" s="47">
        <f t="shared" si="2"/>
        <v>3226.69</v>
      </c>
    </row>
    <row r="151" spans="1:14" x14ac:dyDescent="0.2">
      <c r="A151" s="52" t="s">
        <v>163</v>
      </c>
      <c r="B151" s="102">
        <v>3635.95</v>
      </c>
      <c r="C151" s="121">
        <v>2674.13</v>
      </c>
      <c r="D151" s="47">
        <v>2652.28</v>
      </c>
      <c r="E151" s="47">
        <v>3079.38</v>
      </c>
      <c r="F151" s="140">
        <v>2351.88</v>
      </c>
      <c r="G151" s="150">
        <v>2690.13</v>
      </c>
      <c r="H151" s="170">
        <v>2444.7199999999998</v>
      </c>
      <c r="I151" s="184">
        <v>2283.92</v>
      </c>
      <c r="J151" s="193">
        <v>2792.36</v>
      </c>
      <c r="K151" s="215">
        <v>2791.28</v>
      </c>
      <c r="L151" s="236">
        <v>2657.88</v>
      </c>
      <c r="M151" s="75">
        <v>2928.92</v>
      </c>
      <c r="N151" s="47">
        <f t="shared" si="2"/>
        <v>32982.830000000009</v>
      </c>
    </row>
    <row r="152" spans="1:14" x14ac:dyDescent="0.2">
      <c r="A152" s="52" t="s">
        <v>164</v>
      </c>
      <c r="B152" s="102">
        <v>4542.12</v>
      </c>
      <c r="C152" s="121">
        <v>3340.59</v>
      </c>
      <c r="D152" s="47">
        <v>3313.3</v>
      </c>
      <c r="E152" s="47">
        <v>3846.84</v>
      </c>
      <c r="F152" s="140">
        <v>2938.03</v>
      </c>
      <c r="G152" s="150">
        <v>3360.57</v>
      </c>
      <c r="H152" s="170">
        <v>3054.01</v>
      </c>
      <c r="I152" s="184">
        <v>2853.13</v>
      </c>
      <c r="J152" s="193">
        <v>3488.29</v>
      </c>
      <c r="K152" s="215">
        <v>3486.94</v>
      </c>
      <c r="L152" s="236">
        <v>3320.3</v>
      </c>
      <c r="M152" s="75">
        <v>3658.88</v>
      </c>
      <c r="N152" s="47">
        <f t="shared" si="2"/>
        <v>41203</v>
      </c>
    </row>
    <row r="153" spans="1:14" x14ac:dyDescent="0.2">
      <c r="A153" s="52" t="s">
        <v>165</v>
      </c>
      <c r="B153" s="102">
        <v>3657.23</v>
      </c>
      <c r="C153" s="121">
        <v>2682.57</v>
      </c>
      <c r="D153" s="47">
        <v>2660.43</v>
      </c>
      <c r="E153" s="47">
        <v>3093.23</v>
      </c>
      <c r="F153" s="140">
        <v>2356.0300000000002</v>
      </c>
      <c r="G153" s="150">
        <v>2698.78</v>
      </c>
      <c r="H153" s="170">
        <v>2450.1</v>
      </c>
      <c r="I153" s="184">
        <v>2287.17</v>
      </c>
      <c r="J153" s="193">
        <v>2802.37</v>
      </c>
      <c r="K153" s="215">
        <v>2801.29</v>
      </c>
      <c r="L153" s="236">
        <v>2666.11</v>
      </c>
      <c r="M153" s="75">
        <v>2940.76</v>
      </c>
      <c r="N153" s="47">
        <f t="shared" si="2"/>
        <v>33096.07</v>
      </c>
    </row>
    <row r="154" spans="1:14" x14ac:dyDescent="0.2">
      <c r="A154" s="52" t="s">
        <v>166</v>
      </c>
      <c r="B154" s="102">
        <v>1026.21</v>
      </c>
      <c r="C154" s="121">
        <v>758.1</v>
      </c>
      <c r="D154" s="47">
        <v>752.01</v>
      </c>
      <c r="E154" s="47">
        <v>871.06</v>
      </c>
      <c r="F154" s="140">
        <v>668.27</v>
      </c>
      <c r="G154" s="150">
        <v>762.56</v>
      </c>
      <c r="H154" s="170">
        <v>694.15</v>
      </c>
      <c r="I154" s="184">
        <v>649.32000000000005</v>
      </c>
      <c r="J154" s="193">
        <v>791.06</v>
      </c>
      <c r="K154" s="215">
        <v>790.76</v>
      </c>
      <c r="L154" s="236">
        <v>753.57</v>
      </c>
      <c r="M154" s="75">
        <v>829.12</v>
      </c>
      <c r="N154" s="47">
        <f t="shared" si="2"/>
        <v>9346.1899999999987</v>
      </c>
    </row>
    <row r="155" spans="1:14" x14ac:dyDescent="0.2">
      <c r="A155" s="52" t="s">
        <v>167</v>
      </c>
      <c r="B155" s="102">
        <v>18241.13</v>
      </c>
      <c r="C155" s="121">
        <v>13322.18</v>
      </c>
      <c r="D155" s="47">
        <v>13210.44</v>
      </c>
      <c r="E155" s="47">
        <v>15394.71</v>
      </c>
      <c r="F155" s="140">
        <v>11674.15</v>
      </c>
      <c r="G155" s="150">
        <v>13403.98</v>
      </c>
      <c r="H155" s="170">
        <v>12148.94</v>
      </c>
      <c r="I155" s="184">
        <v>11326.77</v>
      </c>
      <c r="J155" s="193">
        <v>13926.65</v>
      </c>
      <c r="K155" s="215">
        <v>13921.33</v>
      </c>
      <c r="L155" s="236">
        <v>13239.09</v>
      </c>
      <c r="M155" s="75">
        <v>14625.22</v>
      </c>
      <c r="N155" s="47">
        <f t="shared" si="2"/>
        <v>164434.59</v>
      </c>
    </row>
    <row r="156" spans="1:14" x14ac:dyDescent="0.2">
      <c r="A156" s="52"/>
      <c r="B156" s="102"/>
      <c r="C156" s="121">
        <v>0</v>
      </c>
      <c r="D156" s="47" t="s">
        <v>269</v>
      </c>
      <c r="E156" s="47" t="s">
        <v>269</v>
      </c>
      <c r="F156" s="140">
        <v>0</v>
      </c>
      <c r="G156" s="150">
        <v>0</v>
      </c>
      <c r="H156" s="170">
        <v>0</v>
      </c>
      <c r="I156" s="184">
        <v>0</v>
      </c>
      <c r="J156" s="193">
        <v>0</v>
      </c>
      <c r="K156" s="215">
        <v>0</v>
      </c>
      <c r="L156" s="236">
        <v>0</v>
      </c>
      <c r="M156" s="75">
        <v>0</v>
      </c>
      <c r="N156" s="47"/>
    </row>
    <row r="157" spans="1:14" x14ac:dyDescent="0.2">
      <c r="A157" s="53" t="s">
        <v>168</v>
      </c>
      <c r="B157" s="103">
        <v>1612588.23</v>
      </c>
      <c r="C157" s="141">
        <v>1178535.9400000002</v>
      </c>
      <c r="D157" s="54">
        <v>1168675.77</v>
      </c>
      <c r="E157" s="54">
        <v>1361417.9</v>
      </c>
      <c r="F157" s="141">
        <v>1033112.8700000001</v>
      </c>
      <c r="G157" s="151">
        <v>1185754.7</v>
      </c>
      <c r="H157" s="171">
        <v>1075008.67</v>
      </c>
      <c r="I157" s="185">
        <v>1002457.9600000001</v>
      </c>
      <c r="J157" s="194">
        <v>1231877.1499999999</v>
      </c>
      <c r="K157" s="216">
        <v>1231405.7799999998</v>
      </c>
      <c r="L157" s="237">
        <v>1171204.44</v>
      </c>
      <c r="M157" s="76">
        <v>1293517.7399999998</v>
      </c>
      <c r="N157" s="54">
        <f t="shared" si="2"/>
        <v>14545557.15</v>
      </c>
    </row>
    <row r="158" spans="1:14" x14ac:dyDescent="0.2">
      <c r="A158" s="55"/>
      <c r="B158" s="102"/>
      <c r="C158" s="121">
        <v>0</v>
      </c>
      <c r="D158" s="47" t="s">
        <v>269</v>
      </c>
      <c r="E158" s="47" t="s">
        <v>269</v>
      </c>
      <c r="F158" s="140">
        <v>0</v>
      </c>
      <c r="G158" s="150">
        <v>0</v>
      </c>
      <c r="H158" s="170">
        <v>0</v>
      </c>
      <c r="I158" s="184">
        <v>0</v>
      </c>
      <c r="J158" s="193">
        <v>0</v>
      </c>
      <c r="K158" s="215">
        <v>0</v>
      </c>
      <c r="L158" s="236">
        <v>0</v>
      </c>
      <c r="M158" s="75">
        <v>0</v>
      </c>
      <c r="N158" s="47"/>
    </row>
    <row r="159" spans="1:14" x14ac:dyDescent="0.2">
      <c r="A159" s="51" t="s">
        <v>169</v>
      </c>
      <c r="B159" s="102"/>
      <c r="C159" s="121">
        <v>0</v>
      </c>
      <c r="D159" s="47" t="s">
        <v>269</v>
      </c>
      <c r="E159" s="47" t="s">
        <v>269</v>
      </c>
      <c r="F159" s="140">
        <v>0</v>
      </c>
      <c r="G159" s="150">
        <v>0</v>
      </c>
      <c r="H159" s="170">
        <v>0</v>
      </c>
      <c r="I159" s="184">
        <v>0</v>
      </c>
      <c r="J159" s="193">
        <v>0</v>
      </c>
      <c r="K159" s="215">
        <v>0</v>
      </c>
      <c r="L159" s="236">
        <v>0</v>
      </c>
      <c r="M159" s="75">
        <v>0</v>
      </c>
      <c r="N159" s="47"/>
    </row>
    <row r="160" spans="1:14" x14ac:dyDescent="0.2">
      <c r="A160" s="51" t="s">
        <v>132</v>
      </c>
      <c r="B160" s="102"/>
      <c r="C160" s="121">
        <v>0</v>
      </c>
      <c r="D160" s="47" t="s">
        <v>269</v>
      </c>
      <c r="E160" s="47" t="s">
        <v>269</v>
      </c>
      <c r="F160" s="140">
        <v>0</v>
      </c>
      <c r="G160" s="150">
        <v>0</v>
      </c>
      <c r="H160" s="170">
        <v>0</v>
      </c>
      <c r="I160" s="184">
        <v>0</v>
      </c>
      <c r="J160" s="193">
        <v>0</v>
      </c>
      <c r="K160" s="215">
        <v>0</v>
      </c>
      <c r="L160" s="236">
        <v>0</v>
      </c>
      <c r="M160" s="75">
        <v>0</v>
      </c>
      <c r="N160" s="47"/>
    </row>
    <row r="161" spans="1:14" x14ac:dyDescent="0.2">
      <c r="A161" s="52" t="s">
        <v>170</v>
      </c>
      <c r="B161" s="102">
        <v>296.17</v>
      </c>
      <c r="C161" s="121">
        <v>296.17</v>
      </c>
      <c r="D161" s="47">
        <v>296.17</v>
      </c>
      <c r="E161" s="47">
        <v>296.17</v>
      </c>
      <c r="F161" s="140">
        <v>296.17</v>
      </c>
      <c r="G161" s="150">
        <v>296.17</v>
      </c>
      <c r="H161" s="170">
        <v>296.17</v>
      </c>
      <c r="I161" s="184">
        <v>296.17</v>
      </c>
      <c r="J161" s="193">
        <v>296.17</v>
      </c>
      <c r="K161" s="215">
        <v>296.17</v>
      </c>
      <c r="L161" s="236">
        <v>296.17</v>
      </c>
      <c r="M161" s="75">
        <v>296.17</v>
      </c>
      <c r="N161" s="47">
        <f t="shared" si="2"/>
        <v>3554.0400000000004</v>
      </c>
    </row>
    <row r="162" spans="1:14" x14ac:dyDescent="0.2">
      <c r="A162" s="52"/>
      <c r="B162" s="102"/>
      <c r="C162" s="121">
        <v>0</v>
      </c>
      <c r="D162" s="47" t="s">
        <v>269</v>
      </c>
      <c r="E162" s="47" t="s">
        <v>269</v>
      </c>
      <c r="F162" s="140">
        <v>0</v>
      </c>
      <c r="G162" s="150">
        <v>0</v>
      </c>
      <c r="H162" s="170">
        <v>0</v>
      </c>
      <c r="I162" s="184">
        <v>0</v>
      </c>
      <c r="J162" s="193">
        <v>0</v>
      </c>
      <c r="K162" s="215">
        <v>0</v>
      </c>
      <c r="L162" s="236">
        <v>0</v>
      </c>
      <c r="M162" s="75">
        <v>0</v>
      </c>
      <c r="N162" s="47"/>
    </row>
    <row r="163" spans="1:14" x14ac:dyDescent="0.2">
      <c r="A163" s="51" t="s">
        <v>70</v>
      </c>
      <c r="B163" s="102"/>
      <c r="C163" s="121">
        <v>0</v>
      </c>
      <c r="D163" s="47" t="s">
        <v>269</v>
      </c>
      <c r="E163" s="47" t="s">
        <v>269</v>
      </c>
      <c r="F163" s="140">
        <v>0</v>
      </c>
      <c r="G163" s="150">
        <v>0</v>
      </c>
      <c r="H163" s="170">
        <v>0</v>
      </c>
      <c r="I163" s="184">
        <v>0</v>
      </c>
      <c r="J163" s="193">
        <v>0</v>
      </c>
      <c r="K163" s="215">
        <v>0</v>
      </c>
      <c r="L163" s="236">
        <v>0</v>
      </c>
      <c r="M163" s="75">
        <v>0</v>
      </c>
      <c r="N163" s="47"/>
    </row>
    <row r="164" spans="1:14" x14ac:dyDescent="0.2">
      <c r="A164" s="52" t="s">
        <v>171</v>
      </c>
      <c r="B164" s="102">
        <v>292396.05</v>
      </c>
      <c r="C164" s="121">
        <v>320031.71000000002</v>
      </c>
      <c r="D164" s="47">
        <v>310362.55</v>
      </c>
      <c r="E164" s="47">
        <v>310505.24</v>
      </c>
      <c r="F164" s="140">
        <v>329982.94</v>
      </c>
      <c r="G164" s="150">
        <v>340310.54</v>
      </c>
      <c r="H164" s="170">
        <v>316252.49999999994</v>
      </c>
      <c r="I164" s="184">
        <v>296356.53999999998</v>
      </c>
      <c r="J164" s="193">
        <v>337541.10999999993</v>
      </c>
      <c r="K164" s="215">
        <v>331086.78000000003</v>
      </c>
      <c r="L164" s="236">
        <v>303055.17</v>
      </c>
      <c r="M164" s="75">
        <v>344692.99</v>
      </c>
      <c r="N164" s="47">
        <f t="shared" si="2"/>
        <v>3832574.12</v>
      </c>
    </row>
    <row r="165" spans="1:14" x14ac:dyDescent="0.2">
      <c r="A165" s="52"/>
      <c r="B165" s="102"/>
      <c r="C165" s="121">
        <v>0</v>
      </c>
      <c r="D165" s="47" t="s">
        <v>269</v>
      </c>
      <c r="E165" s="47" t="s">
        <v>269</v>
      </c>
      <c r="F165" s="140">
        <v>0</v>
      </c>
      <c r="G165" s="150">
        <v>0</v>
      </c>
      <c r="H165" s="170">
        <v>0</v>
      </c>
      <c r="I165" s="184">
        <v>0</v>
      </c>
      <c r="J165" s="193">
        <v>0</v>
      </c>
      <c r="K165" s="215">
        <v>0</v>
      </c>
      <c r="L165" s="236">
        <v>0</v>
      </c>
      <c r="M165" s="75">
        <v>0</v>
      </c>
      <c r="N165" s="47"/>
    </row>
    <row r="166" spans="1:14" x14ac:dyDescent="0.2">
      <c r="A166" s="52" t="s">
        <v>172</v>
      </c>
      <c r="B166" s="102">
        <v>1212.45</v>
      </c>
      <c r="C166" s="121">
        <v>1327.05</v>
      </c>
      <c r="D166" s="47">
        <v>1286.96</v>
      </c>
      <c r="E166" s="47">
        <v>1287.55</v>
      </c>
      <c r="F166" s="140">
        <v>1367.53</v>
      </c>
      <c r="G166" s="150">
        <v>1409.53</v>
      </c>
      <c r="H166" s="170">
        <v>1311.03</v>
      </c>
      <c r="I166" s="184">
        <v>1228.8800000000001</v>
      </c>
      <c r="J166" s="193">
        <v>1398.89</v>
      </c>
      <c r="K166" s="215">
        <v>1371.76</v>
      </c>
      <c r="L166" s="236">
        <v>1256.6500000000001</v>
      </c>
      <c r="M166" s="75">
        <v>1427.82</v>
      </c>
      <c r="N166" s="47">
        <f t="shared" si="2"/>
        <v>15886.099999999999</v>
      </c>
    </row>
    <row r="167" spans="1:14" x14ac:dyDescent="0.2">
      <c r="A167" s="52" t="s">
        <v>173</v>
      </c>
      <c r="B167" s="102">
        <v>18158.29</v>
      </c>
      <c r="C167" s="121">
        <v>19874.52</v>
      </c>
      <c r="D167" s="47">
        <v>19274.05</v>
      </c>
      <c r="E167" s="47">
        <v>19282.91</v>
      </c>
      <c r="F167" s="140">
        <v>20483.09</v>
      </c>
      <c r="G167" s="150">
        <v>21114.44</v>
      </c>
      <c r="H167" s="170">
        <v>19635.66</v>
      </c>
      <c r="I167" s="184">
        <v>18404.25</v>
      </c>
      <c r="J167" s="193">
        <v>20952.669999999998</v>
      </c>
      <c r="K167" s="215">
        <v>20547.48</v>
      </c>
      <c r="L167" s="236">
        <v>18820.25</v>
      </c>
      <c r="M167" s="75">
        <v>21388.03</v>
      </c>
      <c r="N167" s="47">
        <f t="shared" si="2"/>
        <v>237935.64</v>
      </c>
    </row>
    <row r="168" spans="1:14" x14ac:dyDescent="0.2">
      <c r="A168" s="52" t="s">
        <v>174</v>
      </c>
      <c r="B168" s="102">
        <v>1616</v>
      </c>
      <c r="C168" s="121">
        <v>1768.74</v>
      </c>
      <c r="D168" s="47">
        <v>1715.3</v>
      </c>
      <c r="E168" s="47">
        <v>1716.09</v>
      </c>
      <c r="F168" s="140">
        <v>1819.06</v>
      </c>
      <c r="G168" s="150">
        <v>1871.17</v>
      </c>
      <c r="H168" s="170">
        <v>1745.78</v>
      </c>
      <c r="I168" s="184">
        <v>1637.89</v>
      </c>
      <c r="J168" s="193">
        <v>1860.94</v>
      </c>
      <c r="K168" s="215">
        <v>1823.1</v>
      </c>
      <c r="L168" s="236">
        <v>1674.91</v>
      </c>
      <c r="M168" s="75">
        <v>1896.1</v>
      </c>
      <c r="N168" s="47">
        <f t="shared" si="2"/>
        <v>21145.079999999998</v>
      </c>
    </row>
    <row r="169" spans="1:14" x14ac:dyDescent="0.2">
      <c r="A169" s="52"/>
      <c r="B169" s="102"/>
      <c r="C169" s="121"/>
      <c r="D169" s="47"/>
      <c r="E169" s="47"/>
      <c r="F169" s="140"/>
      <c r="G169" s="150"/>
      <c r="H169" s="170"/>
      <c r="I169" s="184"/>
      <c r="J169" s="193"/>
      <c r="K169" s="215"/>
      <c r="L169" s="236"/>
      <c r="M169" s="75"/>
      <c r="N169" s="47"/>
    </row>
    <row r="170" spans="1:14" x14ac:dyDescent="0.2">
      <c r="A170" s="51" t="s">
        <v>65</v>
      </c>
      <c r="B170" s="102"/>
      <c r="C170" s="121"/>
      <c r="D170" s="47"/>
      <c r="E170" s="47"/>
      <c r="F170" s="140"/>
      <c r="G170" s="150"/>
      <c r="H170" s="170"/>
      <c r="I170" s="184"/>
      <c r="J170" s="193"/>
      <c r="K170" s="215"/>
      <c r="L170" s="236"/>
      <c r="M170" s="75"/>
      <c r="N170" s="47"/>
    </row>
    <row r="171" spans="1:14" x14ac:dyDescent="0.2">
      <c r="A171" s="52" t="s">
        <v>175</v>
      </c>
      <c r="B171" s="102">
        <v>57036.57</v>
      </c>
      <c r="C171" s="121">
        <v>62427.360000000001</v>
      </c>
      <c r="D171" s="47">
        <v>60541.23</v>
      </c>
      <c r="E171" s="47">
        <v>60569.07</v>
      </c>
      <c r="F171" s="140">
        <v>64369.3</v>
      </c>
      <c r="G171" s="150">
        <v>66384.710000000006</v>
      </c>
      <c r="H171" s="170">
        <v>61690.51</v>
      </c>
      <c r="I171" s="184">
        <v>57809.13</v>
      </c>
      <c r="J171" s="193">
        <v>65843.63</v>
      </c>
      <c r="K171" s="215">
        <v>64584.97</v>
      </c>
      <c r="L171" s="236">
        <v>59115.81</v>
      </c>
      <c r="M171" s="75">
        <v>67239.45</v>
      </c>
      <c r="N171" s="47">
        <f t="shared" si="2"/>
        <v>747611.74</v>
      </c>
    </row>
    <row r="172" spans="1:14" x14ac:dyDescent="0.2">
      <c r="A172" s="52"/>
      <c r="B172" s="102"/>
      <c r="C172" s="121"/>
      <c r="D172" s="47"/>
      <c r="E172" s="47"/>
      <c r="F172" s="140"/>
      <c r="G172" s="150"/>
      <c r="H172" s="170"/>
      <c r="I172" s="184"/>
      <c r="J172" s="193"/>
      <c r="K172" s="215"/>
      <c r="L172" s="236"/>
      <c r="M172" s="75"/>
      <c r="N172" s="47"/>
    </row>
    <row r="173" spans="1:14" x14ac:dyDescent="0.2">
      <c r="A173" s="53" t="s">
        <v>176</v>
      </c>
      <c r="B173" s="103">
        <v>370715.52999999997</v>
      </c>
      <c r="C173" s="141">
        <v>405725.55</v>
      </c>
      <c r="D173" s="54">
        <v>393476.26</v>
      </c>
      <c r="E173" s="54">
        <v>393657.03</v>
      </c>
      <c r="F173" s="141">
        <v>418318.09</v>
      </c>
      <c r="G173" s="151">
        <v>431386.56</v>
      </c>
      <c r="H173" s="171">
        <v>400931.64999999997</v>
      </c>
      <c r="I173" s="185">
        <v>375732.86</v>
      </c>
      <c r="J173" s="194">
        <v>427893.40999999992</v>
      </c>
      <c r="K173" s="216">
        <v>419710.26</v>
      </c>
      <c r="L173" s="237">
        <v>384218.95999999996</v>
      </c>
      <c r="M173" s="76">
        <v>436940.56</v>
      </c>
      <c r="N173" s="54">
        <f t="shared" si="2"/>
        <v>4858706.7199999988</v>
      </c>
    </row>
    <row r="174" spans="1:14" x14ac:dyDescent="0.2">
      <c r="A174" s="55"/>
      <c r="B174" s="102"/>
      <c r="C174" s="121"/>
      <c r="D174" s="47"/>
      <c r="E174" s="47"/>
      <c r="F174" s="140"/>
      <c r="G174" s="150"/>
      <c r="H174" s="170"/>
      <c r="I174" s="184"/>
      <c r="J174" s="193"/>
      <c r="K174" s="215"/>
      <c r="L174" s="236"/>
      <c r="M174" s="75"/>
      <c r="N174" s="47"/>
    </row>
    <row r="175" spans="1:14" x14ac:dyDescent="0.2">
      <c r="A175" s="51" t="s">
        <v>177</v>
      </c>
      <c r="B175" s="102"/>
      <c r="C175" s="121"/>
      <c r="D175" s="47"/>
      <c r="E175" s="47"/>
      <c r="F175" s="140"/>
      <c r="G175" s="150"/>
      <c r="H175" s="170"/>
      <c r="I175" s="184"/>
      <c r="J175" s="193"/>
      <c r="K175" s="215"/>
      <c r="L175" s="236"/>
      <c r="M175" s="75"/>
      <c r="N175" s="47"/>
    </row>
    <row r="176" spans="1:14" x14ac:dyDescent="0.2">
      <c r="A176" s="51" t="s">
        <v>70</v>
      </c>
      <c r="B176" s="102"/>
      <c r="C176" s="121"/>
      <c r="D176" s="47"/>
      <c r="E176" s="47"/>
      <c r="F176" s="140"/>
      <c r="G176" s="150"/>
      <c r="H176" s="170"/>
      <c r="I176" s="184"/>
      <c r="J176" s="193"/>
      <c r="K176" s="215"/>
      <c r="L176" s="236"/>
      <c r="M176" s="75"/>
      <c r="N176" s="47"/>
    </row>
    <row r="177" spans="1:14" x14ac:dyDescent="0.2">
      <c r="A177" s="52" t="s">
        <v>178</v>
      </c>
      <c r="B177" s="102">
        <v>99617.349999999991</v>
      </c>
      <c r="C177" s="121">
        <v>108583.08000000002</v>
      </c>
      <c r="D177" s="47">
        <v>111757.62</v>
      </c>
      <c r="E177" s="47">
        <v>115026.33</v>
      </c>
      <c r="F177" s="140">
        <v>116328.24</v>
      </c>
      <c r="G177" s="150">
        <v>123889.57</v>
      </c>
      <c r="H177" s="170">
        <v>118205.98</v>
      </c>
      <c r="I177" s="184">
        <v>105988.88</v>
      </c>
      <c r="J177" s="193">
        <v>121823.34000000001</v>
      </c>
      <c r="K177" s="215">
        <v>115405.74</v>
      </c>
      <c r="L177" s="236">
        <v>107657.11000000002</v>
      </c>
      <c r="M177" s="75">
        <v>133214.71</v>
      </c>
      <c r="N177" s="47">
        <f t="shared" si="2"/>
        <v>1377497.95</v>
      </c>
    </row>
    <row r="178" spans="1:14" x14ac:dyDescent="0.2">
      <c r="A178" s="52"/>
      <c r="B178" s="102"/>
      <c r="C178" s="121"/>
      <c r="D178" s="47"/>
      <c r="E178" s="47"/>
      <c r="F178" s="140"/>
      <c r="G178" s="150"/>
      <c r="H178" s="170"/>
      <c r="I178" s="184"/>
      <c r="J178" s="193"/>
      <c r="K178" s="215"/>
      <c r="L178" s="236"/>
      <c r="M178" s="75"/>
      <c r="N178" s="47"/>
    </row>
    <row r="179" spans="1:14" x14ac:dyDescent="0.2">
      <c r="A179" s="52" t="s">
        <v>179</v>
      </c>
      <c r="B179" s="102">
        <v>11135.18</v>
      </c>
      <c r="C179" s="121">
        <v>12137.36</v>
      </c>
      <c r="D179" s="47">
        <v>12492.21</v>
      </c>
      <c r="E179" s="47">
        <v>12857.58</v>
      </c>
      <c r="F179" s="140">
        <v>13003.11</v>
      </c>
      <c r="G179" s="150">
        <v>13847.72</v>
      </c>
      <c r="H179" s="170">
        <v>13212.59</v>
      </c>
      <c r="I179" s="184">
        <v>11847.38</v>
      </c>
      <c r="J179" s="193">
        <v>13617</v>
      </c>
      <c r="K179" s="215">
        <v>12899.74</v>
      </c>
      <c r="L179" s="236">
        <v>12033.86</v>
      </c>
      <c r="M179" s="75">
        <v>14889.61</v>
      </c>
      <c r="N179" s="47">
        <f t="shared" si="2"/>
        <v>153973.34000000003</v>
      </c>
    </row>
    <row r="180" spans="1:14" x14ac:dyDescent="0.2">
      <c r="A180" s="52"/>
      <c r="B180" s="102"/>
      <c r="C180" s="121"/>
      <c r="D180" s="47"/>
      <c r="E180" s="47"/>
      <c r="F180" s="140"/>
      <c r="G180" s="150"/>
      <c r="H180" s="170"/>
      <c r="I180" s="184"/>
      <c r="J180" s="193"/>
      <c r="K180" s="215"/>
      <c r="L180" s="236"/>
      <c r="M180" s="75"/>
      <c r="N180" s="47"/>
    </row>
    <row r="181" spans="1:14" x14ac:dyDescent="0.2">
      <c r="A181" s="52" t="s">
        <v>180</v>
      </c>
      <c r="B181" s="102">
        <v>1690.66</v>
      </c>
      <c r="C181" s="121">
        <v>1842.82</v>
      </c>
      <c r="D181" s="47">
        <v>1896.7</v>
      </c>
      <c r="E181" s="47">
        <v>1952.17</v>
      </c>
      <c r="F181" s="140">
        <v>1974.27</v>
      </c>
      <c r="G181" s="150">
        <v>2110.89</v>
      </c>
      <c r="H181" s="170">
        <v>2011.89</v>
      </c>
      <c r="I181" s="184">
        <v>1798.79</v>
      </c>
      <c r="J181" s="193">
        <v>2072.41</v>
      </c>
      <c r="K181" s="215">
        <v>1962.21</v>
      </c>
      <c r="L181" s="236">
        <v>1827.11</v>
      </c>
      <c r="M181" s="75">
        <v>2275.81</v>
      </c>
      <c r="N181" s="47">
        <f t="shared" si="2"/>
        <v>23415.73</v>
      </c>
    </row>
    <row r="182" spans="1:14" x14ac:dyDescent="0.2">
      <c r="A182" s="52" t="s">
        <v>181</v>
      </c>
      <c r="B182" s="102">
        <v>3063.56</v>
      </c>
      <c r="C182" s="121">
        <v>3339.28</v>
      </c>
      <c r="D182" s="47">
        <v>3436.91</v>
      </c>
      <c r="E182" s="47">
        <v>3537.43</v>
      </c>
      <c r="F182" s="140">
        <v>3577.47</v>
      </c>
      <c r="G182" s="150">
        <v>3803.89</v>
      </c>
      <c r="H182" s="170">
        <v>3630.97</v>
      </c>
      <c r="I182" s="184">
        <v>3259.5</v>
      </c>
      <c r="J182" s="193">
        <v>3742.86</v>
      </c>
      <c r="K182" s="215">
        <v>3546.45</v>
      </c>
      <c r="L182" s="236">
        <v>3310.81</v>
      </c>
      <c r="M182" s="75">
        <v>4085.76</v>
      </c>
      <c r="N182" s="47">
        <f t="shared" si="2"/>
        <v>42334.89</v>
      </c>
    </row>
    <row r="183" spans="1:14" x14ac:dyDescent="0.2">
      <c r="A183" s="52" t="s">
        <v>182</v>
      </c>
      <c r="B183" s="102">
        <v>4075.89</v>
      </c>
      <c r="C183" s="121">
        <v>4442.72</v>
      </c>
      <c r="D183" s="47">
        <v>4572.6099999999997</v>
      </c>
      <c r="E183" s="47">
        <v>4706.3500000000004</v>
      </c>
      <c r="F183" s="140">
        <v>4759.62</v>
      </c>
      <c r="G183" s="150">
        <v>5067.66</v>
      </c>
      <c r="H183" s="170">
        <v>4835.5200000000004</v>
      </c>
      <c r="I183" s="184">
        <v>4336.58</v>
      </c>
      <c r="J183" s="193">
        <v>4983.67</v>
      </c>
      <c r="K183" s="215">
        <v>4721.3</v>
      </c>
      <c r="L183" s="236">
        <v>4404.84</v>
      </c>
      <c r="M183" s="75">
        <v>5448.14</v>
      </c>
      <c r="N183" s="47">
        <f t="shared" si="2"/>
        <v>56354.899999999994</v>
      </c>
    </row>
    <row r="184" spans="1:14" x14ac:dyDescent="0.2">
      <c r="A184" s="52"/>
      <c r="B184" s="102"/>
      <c r="C184" s="121"/>
      <c r="D184" s="47"/>
      <c r="E184" s="47"/>
      <c r="F184" s="140"/>
      <c r="G184" s="150"/>
      <c r="H184" s="170"/>
      <c r="I184" s="184"/>
      <c r="J184" s="193"/>
      <c r="K184" s="215"/>
      <c r="L184" s="236"/>
      <c r="M184" s="75"/>
      <c r="N184" s="47"/>
    </row>
    <row r="185" spans="1:14" x14ac:dyDescent="0.2">
      <c r="A185" s="51" t="s">
        <v>65</v>
      </c>
      <c r="B185" s="102"/>
      <c r="C185" s="121"/>
      <c r="D185" s="47"/>
      <c r="E185" s="47"/>
      <c r="F185" s="140"/>
      <c r="G185" s="150"/>
      <c r="H185" s="170"/>
      <c r="I185" s="184"/>
      <c r="J185" s="193"/>
      <c r="K185" s="215"/>
      <c r="L185" s="236"/>
      <c r="M185" s="75"/>
      <c r="N185" s="47"/>
    </row>
    <row r="186" spans="1:14" x14ac:dyDescent="0.2">
      <c r="A186" s="52" t="s">
        <v>183</v>
      </c>
      <c r="B186" s="102">
        <v>10499.15</v>
      </c>
      <c r="C186" s="121">
        <v>11444.09</v>
      </c>
      <c r="D186" s="47">
        <v>11778.67</v>
      </c>
      <c r="E186" s="47">
        <v>12123.18</v>
      </c>
      <c r="F186" s="140">
        <v>12260.39</v>
      </c>
      <c r="G186" s="150">
        <v>13054.13</v>
      </c>
      <c r="H186" s="170">
        <v>12456.08</v>
      </c>
      <c r="I186" s="184">
        <v>11170.68</v>
      </c>
      <c r="J186" s="193">
        <v>12837.67</v>
      </c>
      <c r="K186" s="215">
        <v>12161.78</v>
      </c>
      <c r="L186" s="236">
        <v>11346.5</v>
      </c>
      <c r="M186" s="75">
        <v>14034.39</v>
      </c>
      <c r="N186" s="47">
        <f t="shared" si="2"/>
        <v>145166.71000000002</v>
      </c>
    </row>
    <row r="187" spans="1:14" x14ac:dyDescent="0.2">
      <c r="A187" s="52" t="s">
        <v>184</v>
      </c>
      <c r="B187" s="102">
        <v>3941.1</v>
      </c>
      <c r="C187" s="121">
        <v>4295.8</v>
      </c>
      <c r="D187" s="47">
        <v>4421.3999999999996</v>
      </c>
      <c r="E187" s="47">
        <v>4550.71</v>
      </c>
      <c r="F187" s="140">
        <v>4602.22</v>
      </c>
      <c r="G187" s="150">
        <v>4920.8999999999996</v>
      </c>
      <c r="H187" s="170">
        <v>4690.0600000000004</v>
      </c>
      <c r="I187" s="184">
        <v>4193.17</v>
      </c>
      <c r="J187" s="193">
        <v>4831.1099999999997</v>
      </c>
      <c r="K187" s="215">
        <v>4574.1899999999996</v>
      </c>
      <c r="L187" s="236">
        <v>4259.17</v>
      </c>
      <c r="M187" s="75">
        <v>5305.49</v>
      </c>
      <c r="N187" s="47">
        <f t="shared" si="2"/>
        <v>54585.32</v>
      </c>
    </row>
    <row r="188" spans="1:14" x14ac:dyDescent="0.2">
      <c r="A188" s="52" t="s">
        <v>185</v>
      </c>
      <c r="B188" s="102">
        <v>2235.42</v>
      </c>
      <c r="C188" s="121">
        <v>2436.61</v>
      </c>
      <c r="D188" s="47">
        <v>2507.85</v>
      </c>
      <c r="E188" s="47">
        <v>2581.1999999999998</v>
      </c>
      <c r="F188" s="140">
        <v>2610.41</v>
      </c>
      <c r="G188" s="150">
        <v>2780.17</v>
      </c>
      <c r="H188" s="170">
        <v>2652.6</v>
      </c>
      <c r="I188" s="184">
        <v>2378.4</v>
      </c>
      <c r="J188" s="193">
        <v>2733.77</v>
      </c>
      <c r="K188" s="215">
        <v>2589.75</v>
      </c>
      <c r="L188" s="236">
        <v>2415.83</v>
      </c>
      <c r="M188" s="75">
        <v>2989.49</v>
      </c>
      <c r="N188" s="47">
        <f t="shared" si="2"/>
        <v>30911.5</v>
      </c>
    </row>
    <row r="189" spans="1:14" x14ac:dyDescent="0.2">
      <c r="A189" s="52"/>
      <c r="B189" s="102"/>
      <c r="C189" s="121"/>
      <c r="D189" s="47"/>
      <c r="E189" s="47"/>
      <c r="F189" s="140"/>
      <c r="G189" s="150"/>
      <c r="H189" s="170"/>
      <c r="I189" s="184"/>
      <c r="J189" s="193"/>
      <c r="K189" s="215"/>
      <c r="L189" s="236"/>
      <c r="M189" s="70"/>
      <c r="N189" s="47"/>
    </row>
    <row r="190" spans="1:14" x14ac:dyDescent="0.2">
      <c r="A190" s="53" t="s">
        <v>186</v>
      </c>
      <c r="B190" s="103">
        <v>136258.31</v>
      </c>
      <c r="C190" s="141">
        <v>148521.76</v>
      </c>
      <c r="D190" s="54">
        <v>152863.97</v>
      </c>
      <c r="E190" s="54">
        <v>157334.95000000001</v>
      </c>
      <c r="F190" s="141">
        <v>159115.72999999998</v>
      </c>
      <c r="G190" s="151">
        <v>169474.93000000005</v>
      </c>
      <c r="H190" s="171">
        <v>161695.69</v>
      </c>
      <c r="I190" s="185">
        <v>144973.38</v>
      </c>
      <c r="J190" s="194">
        <v>166641.83000000002</v>
      </c>
      <c r="K190" s="216">
        <v>157861.16</v>
      </c>
      <c r="L190" s="237">
        <v>147255.23000000001</v>
      </c>
      <c r="M190" s="70">
        <v>182243.40000000002</v>
      </c>
      <c r="N190" s="54">
        <f t="shared" si="2"/>
        <v>1884240.3400000003</v>
      </c>
    </row>
    <row r="191" spans="1:14" x14ac:dyDescent="0.2">
      <c r="A191" s="55"/>
      <c r="B191" s="102"/>
      <c r="C191" s="121"/>
      <c r="D191" s="47"/>
      <c r="E191" s="47"/>
      <c r="F191" s="140"/>
      <c r="G191" s="150"/>
      <c r="H191" s="170"/>
      <c r="I191" s="184"/>
      <c r="J191" s="193"/>
      <c r="K191" s="215"/>
      <c r="L191" s="236"/>
      <c r="M191" s="75"/>
      <c r="N191" s="47"/>
    </row>
    <row r="192" spans="1:14" x14ac:dyDescent="0.2">
      <c r="A192" s="51" t="s">
        <v>187</v>
      </c>
      <c r="B192" s="102"/>
      <c r="C192" s="121"/>
      <c r="D192" s="47"/>
      <c r="E192" s="47"/>
      <c r="F192" s="140"/>
      <c r="G192" s="150"/>
      <c r="H192" s="170"/>
      <c r="I192" s="184"/>
      <c r="J192" s="193"/>
      <c r="K192" s="215"/>
      <c r="L192" s="236"/>
      <c r="M192" s="75"/>
      <c r="N192" s="47"/>
    </row>
    <row r="193" spans="1:14" x14ac:dyDescent="0.2">
      <c r="A193" s="51" t="s">
        <v>104</v>
      </c>
      <c r="B193" s="102"/>
      <c r="C193" s="121"/>
      <c r="D193" s="47"/>
      <c r="E193" s="47"/>
      <c r="F193" s="140"/>
      <c r="G193" s="150"/>
      <c r="H193" s="170"/>
      <c r="I193" s="184"/>
      <c r="J193" s="193"/>
      <c r="K193" s="215"/>
      <c r="L193" s="236"/>
      <c r="M193" s="75"/>
      <c r="N193" s="47"/>
    </row>
    <row r="194" spans="1:14" x14ac:dyDescent="0.2">
      <c r="A194" s="52" t="s">
        <v>188</v>
      </c>
      <c r="B194" s="102">
        <v>1588.67</v>
      </c>
      <c r="C194" s="121">
        <v>1588.67</v>
      </c>
      <c r="D194" s="47">
        <v>1588.67</v>
      </c>
      <c r="E194" s="47">
        <v>1588.67</v>
      </c>
      <c r="F194" s="140">
        <v>1588.67</v>
      </c>
      <c r="G194" s="150">
        <v>1588.67</v>
      </c>
      <c r="H194" s="170">
        <v>1588.67</v>
      </c>
      <c r="I194" s="184">
        <v>1588.67</v>
      </c>
      <c r="J194" s="193">
        <v>1588.67</v>
      </c>
      <c r="K194" s="215">
        <v>1588.67</v>
      </c>
      <c r="L194" s="236">
        <v>1588.67</v>
      </c>
      <c r="M194" s="75">
        <v>1588.67</v>
      </c>
      <c r="N194" s="47">
        <f t="shared" si="2"/>
        <v>19064.04</v>
      </c>
    </row>
    <row r="195" spans="1:14" x14ac:dyDescent="0.2">
      <c r="A195" s="52" t="s">
        <v>189</v>
      </c>
      <c r="B195" s="102">
        <v>191.97</v>
      </c>
      <c r="C195" s="121">
        <v>191.97</v>
      </c>
      <c r="D195" s="47">
        <v>191.97</v>
      </c>
      <c r="E195" s="47">
        <v>191.97</v>
      </c>
      <c r="F195" s="140">
        <v>191.97</v>
      </c>
      <c r="G195" s="150">
        <v>191.97</v>
      </c>
      <c r="H195" s="170">
        <v>191.97</v>
      </c>
      <c r="I195" s="184">
        <v>191.97</v>
      </c>
      <c r="J195" s="193">
        <v>191.97</v>
      </c>
      <c r="K195" s="215">
        <v>191.97</v>
      </c>
      <c r="L195" s="236">
        <v>191.97</v>
      </c>
      <c r="M195" s="75">
        <v>191.97</v>
      </c>
      <c r="N195" s="47">
        <f t="shared" si="2"/>
        <v>2303.64</v>
      </c>
    </row>
    <row r="196" spans="1:14" x14ac:dyDescent="0.2">
      <c r="A196" s="52"/>
      <c r="B196" s="102"/>
      <c r="C196" s="121"/>
      <c r="D196" s="47"/>
      <c r="E196" s="47"/>
      <c r="F196" s="140"/>
      <c r="G196" s="150"/>
      <c r="H196" s="170"/>
      <c r="I196" s="184"/>
      <c r="J196" s="193"/>
      <c r="K196" s="215"/>
      <c r="L196" s="236"/>
      <c r="M196" s="75"/>
      <c r="N196" s="47"/>
    </row>
    <row r="197" spans="1:14" x14ac:dyDescent="0.2">
      <c r="A197" s="51" t="s">
        <v>70</v>
      </c>
      <c r="B197" s="102"/>
      <c r="C197" s="121"/>
      <c r="D197" s="47"/>
      <c r="E197" s="47"/>
      <c r="F197" s="140"/>
      <c r="G197" s="150"/>
      <c r="H197" s="170"/>
      <c r="I197" s="184"/>
      <c r="J197" s="193"/>
      <c r="K197" s="215"/>
      <c r="L197" s="236"/>
      <c r="M197" s="75"/>
      <c r="N197" s="47"/>
    </row>
    <row r="198" spans="1:14" x14ac:dyDescent="0.2">
      <c r="A198" s="52" t="s">
        <v>190</v>
      </c>
      <c r="B198" s="102">
        <v>1374202.44</v>
      </c>
      <c r="C198" s="121">
        <v>1390104.5299999996</v>
      </c>
      <c r="D198" s="47">
        <v>1363616.67</v>
      </c>
      <c r="E198" s="47">
        <v>1387619.91</v>
      </c>
      <c r="F198" s="140">
        <v>1377181.4999999998</v>
      </c>
      <c r="G198" s="150">
        <v>1420434.83</v>
      </c>
      <c r="H198" s="170">
        <v>1334415.5400000005</v>
      </c>
      <c r="I198" s="184">
        <v>1296971.1000000001</v>
      </c>
      <c r="J198" s="193">
        <v>1439711.9</v>
      </c>
      <c r="K198" s="215">
        <v>1429180.58</v>
      </c>
      <c r="L198" s="236">
        <v>1441606.8400000003</v>
      </c>
      <c r="M198" s="75">
        <v>1553889.2999999998</v>
      </c>
      <c r="N198" s="47">
        <f t="shared" si="2"/>
        <v>16808935.140000001</v>
      </c>
    </row>
    <row r="199" spans="1:14" x14ac:dyDescent="0.2">
      <c r="A199" s="52"/>
      <c r="B199" s="102"/>
      <c r="C199" s="121"/>
      <c r="F199" s="140"/>
      <c r="G199" s="150"/>
      <c r="H199" s="170"/>
      <c r="I199" s="184"/>
      <c r="J199" s="193"/>
      <c r="K199" s="215"/>
      <c r="L199" s="236"/>
      <c r="M199" s="75"/>
    </row>
    <row r="200" spans="1:14" x14ac:dyDescent="0.2">
      <c r="A200" s="52" t="s">
        <v>191</v>
      </c>
      <c r="B200" s="102">
        <v>14421.33</v>
      </c>
      <c r="C200" s="121">
        <v>14590.02</v>
      </c>
      <c r="D200" s="47">
        <v>14309.04</v>
      </c>
      <c r="E200" s="47">
        <v>14563.66</v>
      </c>
      <c r="F200" s="140">
        <v>14452.93</v>
      </c>
      <c r="G200" s="150">
        <v>14911.75</v>
      </c>
      <c r="H200" s="170">
        <v>13999.28</v>
      </c>
      <c r="I200" s="184">
        <v>13605.19</v>
      </c>
      <c r="J200" s="193">
        <v>15113.12</v>
      </c>
      <c r="K200" s="215">
        <v>15004.52</v>
      </c>
      <c r="L200" s="236">
        <v>15136.34</v>
      </c>
      <c r="M200" s="75">
        <v>16327.4</v>
      </c>
      <c r="N200" s="47">
        <f>SUM(B200:M200)</f>
        <v>176434.58</v>
      </c>
    </row>
    <row r="201" spans="1:14" x14ac:dyDescent="0.2">
      <c r="A201" s="52" t="s">
        <v>192</v>
      </c>
      <c r="B201" s="102">
        <v>39655.17</v>
      </c>
      <c r="C201" s="121">
        <v>40094.35</v>
      </c>
      <c r="D201" s="47">
        <v>39362.82</v>
      </c>
      <c r="E201" s="47">
        <v>40025.730000000003</v>
      </c>
      <c r="F201" s="140">
        <v>39737.449999999997</v>
      </c>
      <c r="G201" s="150">
        <v>40932.01</v>
      </c>
      <c r="H201" s="170">
        <v>38556.339999999997</v>
      </c>
      <c r="I201" s="184">
        <v>37488.17</v>
      </c>
      <c r="J201" s="193">
        <v>41498.44</v>
      </c>
      <c r="K201" s="215">
        <v>41173.550000000003</v>
      </c>
      <c r="L201" s="236">
        <v>41516.74</v>
      </c>
      <c r="M201" s="75">
        <v>44617.73</v>
      </c>
      <c r="N201" s="47">
        <f>SUM(B201:M201)</f>
        <v>484658.49999999994</v>
      </c>
    </row>
    <row r="202" spans="1:14" x14ac:dyDescent="0.2">
      <c r="A202" s="52"/>
      <c r="B202" s="102"/>
      <c r="C202" s="121"/>
      <c r="D202" s="47"/>
      <c r="E202" s="47"/>
      <c r="F202" s="140"/>
      <c r="G202" s="150"/>
      <c r="H202" s="170"/>
      <c r="I202" s="184"/>
      <c r="J202" s="193"/>
      <c r="K202" s="215"/>
      <c r="L202" s="236"/>
      <c r="M202" s="75"/>
      <c r="N202" s="47"/>
    </row>
    <row r="203" spans="1:14" x14ac:dyDescent="0.2">
      <c r="A203" s="51" t="s">
        <v>65</v>
      </c>
      <c r="B203" s="102"/>
      <c r="C203" s="121"/>
      <c r="D203" s="47"/>
      <c r="E203" s="47"/>
      <c r="F203" s="140"/>
      <c r="G203" s="150"/>
      <c r="H203" s="170"/>
      <c r="I203" s="184"/>
      <c r="J203" s="193"/>
      <c r="K203" s="215"/>
      <c r="L203" s="236"/>
      <c r="M203" s="75"/>
      <c r="N203" s="47"/>
    </row>
    <row r="204" spans="1:14" x14ac:dyDescent="0.2">
      <c r="A204" s="52" t="s">
        <v>66</v>
      </c>
      <c r="B204" s="102">
        <v>990.67</v>
      </c>
      <c r="C204" s="121">
        <v>1002.26</v>
      </c>
      <c r="D204" s="47">
        <v>982.96</v>
      </c>
      <c r="E204" s="47">
        <v>1000.45</v>
      </c>
      <c r="F204" s="140">
        <v>992.84</v>
      </c>
      <c r="G204" s="150">
        <v>1024.3599999999999</v>
      </c>
      <c r="H204" s="170">
        <v>961.69</v>
      </c>
      <c r="I204" s="184">
        <v>934.62</v>
      </c>
      <c r="J204" s="193">
        <v>1038.19</v>
      </c>
      <c r="K204" s="215">
        <v>1030.73</v>
      </c>
      <c r="L204" s="236">
        <v>1039.78</v>
      </c>
      <c r="M204" s="75">
        <v>1121.58</v>
      </c>
      <c r="N204" s="47">
        <f t="shared" ref="N204:N213" si="3">SUM(B204:M204)</f>
        <v>12120.13</v>
      </c>
    </row>
    <row r="205" spans="1:14" x14ac:dyDescent="0.2">
      <c r="A205" s="52" t="s">
        <v>193</v>
      </c>
      <c r="B205" s="102">
        <v>52178.879999999997</v>
      </c>
      <c r="C205" s="121">
        <v>52784.6</v>
      </c>
      <c r="D205" s="47">
        <v>51775.67</v>
      </c>
      <c r="E205" s="47">
        <v>52689.96</v>
      </c>
      <c r="F205" s="140">
        <v>52292.36</v>
      </c>
      <c r="G205" s="150">
        <v>53939.88</v>
      </c>
      <c r="H205" s="170">
        <v>50663.39</v>
      </c>
      <c r="I205" s="184">
        <v>49240.42</v>
      </c>
      <c r="J205" s="193">
        <v>54670.86</v>
      </c>
      <c r="K205" s="215">
        <v>54273.01</v>
      </c>
      <c r="L205" s="236">
        <v>54746.33</v>
      </c>
      <c r="M205" s="75">
        <v>59023.18</v>
      </c>
      <c r="N205" s="47">
        <f t="shared" si="3"/>
        <v>638278.53999999992</v>
      </c>
    </row>
    <row r="206" spans="1:14" x14ac:dyDescent="0.2">
      <c r="A206" s="52" t="s">
        <v>194</v>
      </c>
      <c r="B206" s="102">
        <v>7683.22</v>
      </c>
      <c r="C206" s="121">
        <v>7767.68</v>
      </c>
      <c r="D206" s="47">
        <v>7626.99</v>
      </c>
      <c r="E206" s="47">
        <v>7754.48</v>
      </c>
      <c r="F206" s="140">
        <v>7699.04</v>
      </c>
      <c r="G206" s="150">
        <v>7928.77</v>
      </c>
      <c r="H206" s="170">
        <v>7471.89</v>
      </c>
      <c r="I206" s="184">
        <v>7265.33</v>
      </c>
      <c r="J206" s="193">
        <v>8038.84</v>
      </c>
      <c r="K206" s="215">
        <v>7975.23</v>
      </c>
      <c r="L206" s="236">
        <v>8041.23</v>
      </c>
      <c r="M206" s="75">
        <v>8637.6</v>
      </c>
      <c r="N206" s="47">
        <f t="shared" si="3"/>
        <v>93890.299999999988</v>
      </c>
    </row>
    <row r="207" spans="1:14" x14ac:dyDescent="0.2">
      <c r="A207" s="52" t="s">
        <v>195</v>
      </c>
      <c r="B207" s="102">
        <v>6740.16</v>
      </c>
      <c r="C207" s="121">
        <v>6814.2</v>
      </c>
      <c r="D207" s="47">
        <v>6690.87</v>
      </c>
      <c r="E207" s="47">
        <v>6802.63</v>
      </c>
      <c r="F207" s="140">
        <v>6754.03</v>
      </c>
      <c r="G207" s="150">
        <v>6955.42</v>
      </c>
      <c r="H207" s="170">
        <v>6554.91</v>
      </c>
      <c r="I207" s="184">
        <v>6373.74</v>
      </c>
      <c r="J207" s="193">
        <v>7052.01</v>
      </c>
      <c r="K207" s="215">
        <v>6996.14</v>
      </c>
      <c r="L207" s="236">
        <v>7054</v>
      </c>
      <c r="M207" s="75">
        <v>7576.78</v>
      </c>
      <c r="N207" s="47">
        <f t="shared" si="3"/>
        <v>82364.89</v>
      </c>
    </row>
    <row r="208" spans="1:14" x14ac:dyDescent="0.2">
      <c r="A208" s="52" t="s">
        <v>196</v>
      </c>
      <c r="B208" s="102">
        <v>14923.31</v>
      </c>
      <c r="C208" s="121">
        <v>15097.12</v>
      </c>
      <c r="D208" s="47">
        <v>14807.61</v>
      </c>
      <c r="E208" s="47">
        <v>15069.96</v>
      </c>
      <c r="F208" s="140">
        <v>14955.87</v>
      </c>
      <c r="G208" s="150">
        <v>15428.62</v>
      </c>
      <c r="H208" s="170">
        <v>14488.45</v>
      </c>
      <c r="I208" s="184">
        <v>14081.12</v>
      </c>
      <c r="J208" s="193">
        <v>15637.39</v>
      </c>
      <c r="K208" s="215">
        <v>15524.21</v>
      </c>
      <c r="L208" s="236">
        <v>15660.02</v>
      </c>
      <c r="M208" s="75">
        <v>16887.23</v>
      </c>
      <c r="N208" s="47">
        <f t="shared" si="3"/>
        <v>182560.90999999997</v>
      </c>
    </row>
    <row r="209" spans="1:14" x14ac:dyDescent="0.2">
      <c r="A209" s="52" t="s">
        <v>197</v>
      </c>
      <c r="B209" s="102">
        <v>8615.11</v>
      </c>
      <c r="C209" s="121">
        <v>8715.07</v>
      </c>
      <c r="D209" s="47">
        <v>8548.57</v>
      </c>
      <c r="E209" s="47">
        <v>8699.4500000000007</v>
      </c>
      <c r="F209" s="140">
        <v>8633.84</v>
      </c>
      <c r="G209" s="150">
        <v>8905.73</v>
      </c>
      <c r="H209" s="170">
        <v>8365.01</v>
      </c>
      <c r="I209" s="184">
        <v>8130.1</v>
      </c>
      <c r="J209" s="193">
        <v>9026.44</v>
      </c>
      <c r="K209" s="215">
        <v>8960.7000000000007</v>
      </c>
      <c r="L209" s="236">
        <v>9038.81</v>
      </c>
      <c r="M209" s="75">
        <v>9744.6200000000008</v>
      </c>
      <c r="N209" s="47">
        <f t="shared" si="3"/>
        <v>105383.44999999998</v>
      </c>
    </row>
    <row r="210" spans="1:14" x14ac:dyDescent="0.2">
      <c r="A210" s="52" t="s">
        <v>198</v>
      </c>
      <c r="B210" s="102">
        <v>5438.34</v>
      </c>
      <c r="C210" s="121">
        <v>5497.53</v>
      </c>
      <c r="D210" s="47">
        <v>5398.93</v>
      </c>
      <c r="E210" s="47">
        <v>5488.28</v>
      </c>
      <c r="F210" s="140">
        <v>5449.43</v>
      </c>
      <c r="G210" s="150">
        <v>5610.44</v>
      </c>
      <c r="H210" s="170">
        <v>5290.23</v>
      </c>
      <c r="I210" s="184">
        <v>5144.3900000000003</v>
      </c>
      <c r="J210" s="193">
        <v>5688.65</v>
      </c>
      <c r="K210" s="215">
        <v>5642.99</v>
      </c>
      <c r="L210" s="236">
        <v>5689.25</v>
      </c>
      <c r="M210" s="75">
        <v>6107.21</v>
      </c>
      <c r="N210" s="47">
        <f t="shared" si="3"/>
        <v>66445.67</v>
      </c>
    </row>
    <row r="211" spans="1:14" x14ac:dyDescent="0.2">
      <c r="A211" s="52" t="s">
        <v>199</v>
      </c>
      <c r="B211" s="102">
        <v>27833.89</v>
      </c>
      <c r="C211" s="121">
        <v>28140.83</v>
      </c>
      <c r="D211" s="47">
        <v>27629.57</v>
      </c>
      <c r="E211" s="47">
        <v>28092.880000000001</v>
      </c>
      <c r="F211" s="140">
        <v>27891.39</v>
      </c>
      <c r="G211" s="150">
        <v>28726.26</v>
      </c>
      <c r="H211" s="170">
        <v>27065.93</v>
      </c>
      <c r="I211" s="184">
        <v>26317.02</v>
      </c>
      <c r="J211" s="193">
        <v>29124.52</v>
      </c>
      <c r="K211" s="215">
        <v>28895.07</v>
      </c>
      <c r="L211" s="236">
        <v>29134.92</v>
      </c>
      <c r="M211" s="75">
        <v>31302.18</v>
      </c>
      <c r="N211" s="47">
        <f t="shared" si="3"/>
        <v>340154.45999999996</v>
      </c>
    </row>
    <row r="212" spans="1:14" x14ac:dyDescent="0.2">
      <c r="A212" s="52"/>
      <c r="B212" s="102"/>
      <c r="C212" s="121"/>
      <c r="D212" s="47"/>
      <c r="E212" s="47"/>
      <c r="F212" s="140"/>
      <c r="G212" s="150"/>
      <c r="H212" s="170"/>
      <c r="I212" s="184"/>
      <c r="J212" s="193"/>
      <c r="K212" s="215"/>
      <c r="L212" s="236"/>
      <c r="M212" s="75"/>
      <c r="N212" s="47"/>
    </row>
    <row r="213" spans="1:14" x14ac:dyDescent="0.2">
      <c r="A213" s="53" t="s">
        <v>200</v>
      </c>
      <c r="B213" s="103">
        <v>1554463.1599999997</v>
      </c>
      <c r="C213" s="122">
        <v>1572388.8299999998</v>
      </c>
      <c r="D213" s="54">
        <v>1542530.34</v>
      </c>
      <c r="E213" s="54">
        <v>1569588.03</v>
      </c>
      <c r="F213" s="141">
        <v>1557821.3199999998</v>
      </c>
      <c r="G213" s="151">
        <v>1606578.71</v>
      </c>
      <c r="H213" s="171">
        <v>1509613.3</v>
      </c>
      <c r="I213" s="185">
        <v>1467331.84</v>
      </c>
      <c r="J213" s="194">
        <v>1628380.9999999998</v>
      </c>
      <c r="K213" s="216">
        <v>1616437.3699999999</v>
      </c>
      <c r="L213" s="237">
        <v>1630444.9000000004</v>
      </c>
      <c r="M213" s="70">
        <v>1757015.4499999997</v>
      </c>
      <c r="N213" s="54">
        <f t="shared" si="3"/>
        <v>19012594.25</v>
      </c>
    </row>
    <row r="214" spans="1:14" x14ac:dyDescent="0.2">
      <c r="A214" s="55"/>
      <c r="B214" s="102"/>
      <c r="C214" s="121"/>
      <c r="D214" s="47"/>
      <c r="E214" s="47"/>
      <c r="F214" s="140"/>
      <c r="G214" s="150"/>
      <c r="H214" s="170"/>
      <c r="I214" s="184"/>
      <c r="J214" s="193"/>
      <c r="K214" s="215"/>
      <c r="L214" s="236"/>
      <c r="M214" s="75"/>
      <c r="N214" s="54"/>
    </row>
    <row r="215" spans="1:14" x14ac:dyDescent="0.2">
      <c r="A215" s="51" t="s">
        <v>201</v>
      </c>
      <c r="B215" s="102"/>
      <c r="C215" s="121"/>
      <c r="D215" s="47"/>
      <c r="E215" s="47"/>
      <c r="F215" s="140"/>
      <c r="G215" s="150"/>
      <c r="H215" s="170"/>
      <c r="I215" s="184"/>
      <c r="J215" s="193"/>
      <c r="K215" s="215"/>
      <c r="L215" s="236"/>
      <c r="M215" s="75"/>
      <c r="N215" s="47"/>
    </row>
    <row r="216" spans="1:14" x14ac:dyDescent="0.2">
      <c r="A216" s="51" t="s">
        <v>70</v>
      </c>
      <c r="B216" s="102"/>
      <c r="C216" s="121"/>
      <c r="D216" s="47"/>
      <c r="E216" s="47"/>
      <c r="F216" s="140"/>
      <c r="G216" s="150"/>
      <c r="H216" s="170"/>
      <c r="I216" s="184"/>
      <c r="J216" s="193"/>
      <c r="K216" s="215"/>
      <c r="L216" s="236"/>
      <c r="M216" s="75"/>
      <c r="N216" s="47"/>
    </row>
    <row r="217" spans="1:14" x14ac:dyDescent="0.2">
      <c r="A217" s="52" t="s">
        <v>202</v>
      </c>
      <c r="B217" s="102">
        <v>175300.27</v>
      </c>
      <c r="C217" s="121">
        <v>183780.69</v>
      </c>
      <c r="D217" s="47">
        <v>187725.76</v>
      </c>
      <c r="E217" s="47">
        <v>180988.42</v>
      </c>
      <c r="F217" s="140">
        <v>186202.48</v>
      </c>
      <c r="G217" s="150">
        <v>193489.31</v>
      </c>
      <c r="H217" s="170">
        <v>188154.99</v>
      </c>
      <c r="I217" s="184">
        <v>178060.64</v>
      </c>
      <c r="J217" s="193">
        <v>196777.57</v>
      </c>
      <c r="K217" s="215">
        <v>193928.56</v>
      </c>
      <c r="L217" s="236">
        <v>186700.61</v>
      </c>
      <c r="M217" s="75">
        <v>208295.64</v>
      </c>
      <c r="N217" s="47">
        <f t="shared" ref="N217:N280" si="4">SUM(B217:M217)</f>
        <v>2259404.9400000004</v>
      </c>
    </row>
    <row r="218" spans="1:14" x14ac:dyDescent="0.2">
      <c r="A218" s="52"/>
      <c r="B218" s="102"/>
      <c r="C218" s="121"/>
      <c r="D218" s="47"/>
      <c r="E218" s="47"/>
      <c r="F218" s="140"/>
      <c r="G218" s="150"/>
      <c r="H218" s="170"/>
      <c r="I218" s="184"/>
      <c r="J218" s="193"/>
      <c r="K218" s="215"/>
      <c r="L218" s="236"/>
      <c r="M218" s="75"/>
      <c r="N218" s="47"/>
    </row>
    <row r="219" spans="1:14" x14ac:dyDescent="0.2">
      <c r="A219" s="51" t="s">
        <v>65</v>
      </c>
      <c r="B219" s="102"/>
      <c r="C219" s="121"/>
      <c r="D219" s="47"/>
      <c r="E219" s="47"/>
      <c r="F219" s="140"/>
      <c r="G219" s="150"/>
      <c r="H219" s="170"/>
      <c r="I219" s="184"/>
      <c r="J219" s="193"/>
      <c r="K219" s="215"/>
      <c r="L219" s="236"/>
      <c r="M219" s="75"/>
      <c r="N219" s="47"/>
    </row>
    <row r="220" spans="1:14" x14ac:dyDescent="0.2">
      <c r="A220" s="52" t="s">
        <v>203</v>
      </c>
      <c r="B220" s="102">
        <v>10235.24</v>
      </c>
      <c r="C220" s="121">
        <v>10730.38</v>
      </c>
      <c r="D220" s="47">
        <v>11021.11</v>
      </c>
      <c r="E220" s="47">
        <v>10575.59</v>
      </c>
      <c r="F220" s="140">
        <v>10928.44</v>
      </c>
      <c r="G220" s="150">
        <v>11421.54</v>
      </c>
      <c r="H220" s="170">
        <v>11060.56</v>
      </c>
      <c r="I220" s="184">
        <v>10396.41</v>
      </c>
      <c r="J220" s="193">
        <v>11625.12</v>
      </c>
      <c r="K220" s="215">
        <v>11451.27</v>
      </c>
      <c r="L220" s="236">
        <v>10962.14</v>
      </c>
      <c r="M220" s="75">
        <v>12423.51</v>
      </c>
      <c r="N220" s="47">
        <f t="shared" si="4"/>
        <v>132831.31</v>
      </c>
    </row>
    <row r="221" spans="1:14" x14ac:dyDescent="0.2">
      <c r="A221" s="52"/>
      <c r="B221" s="102"/>
      <c r="C221" s="121"/>
      <c r="D221" s="47"/>
      <c r="E221" s="47"/>
      <c r="F221" s="140"/>
      <c r="G221" s="150"/>
      <c r="H221" s="170"/>
      <c r="I221" s="184"/>
      <c r="J221" s="193"/>
      <c r="K221" s="215"/>
      <c r="L221" s="236"/>
      <c r="M221" s="75"/>
      <c r="N221" s="47"/>
    </row>
    <row r="222" spans="1:14" x14ac:dyDescent="0.2">
      <c r="A222" s="53" t="s">
        <v>204</v>
      </c>
      <c r="B222" s="103">
        <v>185535.50999999998</v>
      </c>
      <c r="C222" s="141">
        <v>194511.07</v>
      </c>
      <c r="D222" s="54">
        <v>198746.87</v>
      </c>
      <c r="E222" s="54">
        <v>191564.01</v>
      </c>
      <c r="F222" s="141">
        <v>197130.92</v>
      </c>
      <c r="G222" s="151">
        <v>204910.85</v>
      </c>
      <c r="H222" s="170">
        <v>199215.55</v>
      </c>
      <c r="I222" s="184">
        <v>188457.05000000002</v>
      </c>
      <c r="J222" s="194">
        <v>208402.69</v>
      </c>
      <c r="K222" s="216">
        <v>205379.83</v>
      </c>
      <c r="L222" s="237">
        <v>197662.75</v>
      </c>
      <c r="M222" s="70">
        <v>220719.15000000002</v>
      </c>
      <c r="N222" s="54">
        <f t="shared" si="4"/>
        <v>2392236.25</v>
      </c>
    </row>
    <row r="223" spans="1:14" x14ac:dyDescent="0.2">
      <c r="A223" s="55"/>
      <c r="B223" s="102"/>
      <c r="C223" s="121"/>
      <c r="D223" s="47"/>
      <c r="E223" s="47"/>
      <c r="F223" s="140"/>
      <c r="G223" s="150"/>
      <c r="H223" s="170"/>
      <c r="I223" s="184"/>
      <c r="J223" s="193"/>
      <c r="K223" s="215"/>
      <c r="L223" s="236"/>
      <c r="M223" s="75"/>
      <c r="N223" s="47"/>
    </row>
    <row r="224" spans="1:14" x14ac:dyDescent="0.2">
      <c r="A224" s="51" t="s">
        <v>205</v>
      </c>
      <c r="B224" s="102"/>
      <c r="C224" s="121"/>
      <c r="D224" s="47"/>
      <c r="E224" s="47"/>
      <c r="F224" s="140"/>
      <c r="G224" s="150"/>
      <c r="H224" s="170"/>
      <c r="I224" s="184"/>
      <c r="J224" s="193"/>
      <c r="K224" s="215"/>
      <c r="L224" s="236"/>
      <c r="M224" s="75"/>
      <c r="N224" s="47"/>
    </row>
    <row r="225" spans="1:14" x14ac:dyDescent="0.2">
      <c r="A225" s="51" t="s">
        <v>70</v>
      </c>
      <c r="B225" s="102"/>
      <c r="C225" s="121"/>
      <c r="D225" s="47"/>
      <c r="E225" s="47"/>
      <c r="F225" s="140"/>
      <c r="G225" s="150"/>
      <c r="H225" s="170"/>
      <c r="I225" s="184"/>
      <c r="J225" s="193"/>
      <c r="K225" s="215"/>
      <c r="L225" s="236"/>
      <c r="M225" s="75"/>
      <c r="N225" s="47"/>
    </row>
    <row r="226" spans="1:14" x14ac:dyDescent="0.2">
      <c r="A226" s="52" t="s">
        <v>206</v>
      </c>
      <c r="B226" s="102">
        <v>1162504.7300000002</v>
      </c>
      <c r="C226" s="121">
        <v>1166579.0799999998</v>
      </c>
      <c r="D226" s="47">
        <v>1262556.56</v>
      </c>
      <c r="E226" s="47">
        <v>1212080.68</v>
      </c>
      <c r="F226" s="140">
        <v>1318509.67</v>
      </c>
      <c r="G226" s="150">
        <v>1500112.6700000002</v>
      </c>
      <c r="H226" s="170">
        <v>1252703.93</v>
      </c>
      <c r="I226" s="184">
        <v>1128125.99</v>
      </c>
      <c r="J226" s="193">
        <v>1409135.38</v>
      </c>
      <c r="K226" s="215">
        <v>1305719.7099999997</v>
      </c>
      <c r="L226" s="236">
        <v>1390350.56</v>
      </c>
      <c r="M226" s="75">
        <v>1596910.54</v>
      </c>
      <c r="N226" s="47">
        <f t="shared" si="4"/>
        <v>15705289.5</v>
      </c>
    </row>
    <row r="227" spans="1:14" x14ac:dyDescent="0.2">
      <c r="A227" s="52"/>
      <c r="B227" s="102"/>
      <c r="C227" s="121"/>
      <c r="D227" s="47"/>
      <c r="E227" s="47"/>
      <c r="F227" s="140"/>
      <c r="G227" s="150"/>
      <c r="H227" s="170"/>
      <c r="I227" s="184"/>
      <c r="J227" s="193"/>
      <c r="K227" s="215"/>
      <c r="L227" s="236"/>
      <c r="M227" s="75"/>
      <c r="N227" s="47"/>
    </row>
    <row r="228" spans="1:14" x14ac:dyDescent="0.2">
      <c r="A228" s="52" t="s">
        <v>207</v>
      </c>
      <c r="B228" s="102">
        <v>11181.74</v>
      </c>
      <c r="C228" s="121">
        <v>11220.93</v>
      </c>
      <c r="D228" s="47">
        <v>12144.11</v>
      </c>
      <c r="E228" s="47">
        <v>11658.6</v>
      </c>
      <c r="F228" s="140">
        <v>12682.3</v>
      </c>
      <c r="G228" s="150">
        <v>14429.08</v>
      </c>
      <c r="H228" s="170">
        <v>12049.34</v>
      </c>
      <c r="I228" s="184">
        <v>10851.06</v>
      </c>
      <c r="J228" s="193">
        <v>13554</v>
      </c>
      <c r="K228" s="215">
        <v>12559.28</v>
      </c>
      <c r="L228" s="236">
        <v>13373.31</v>
      </c>
      <c r="M228" s="75">
        <v>15360.15</v>
      </c>
      <c r="N228" s="47">
        <f t="shared" si="4"/>
        <v>151063.9</v>
      </c>
    </row>
    <row r="229" spans="1:14" x14ac:dyDescent="0.2">
      <c r="A229" s="52" t="s">
        <v>208</v>
      </c>
      <c r="B229" s="102">
        <v>37052.36</v>
      </c>
      <c r="C229" s="121">
        <v>37182.22</v>
      </c>
      <c r="D229" s="47">
        <v>40241.300000000003</v>
      </c>
      <c r="E229" s="47">
        <v>38632.49</v>
      </c>
      <c r="F229" s="140">
        <v>42024.68</v>
      </c>
      <c r="G229" s="150">
        <v>47812.89</v>
      </c>
      <c r="H229" s="170">
        <v>39927.269999999997</v>
      </c>
      <c r="I229" s="184">
        <v>35956.61</v>
      </c>
      <c r="J229" s="193">
        <v>44913.18</v>
      </c>
      <c r="K229" s="215">
        <v>41617.03</v>
      </c>
      <c r="L229" s="236">
        <v>44314.46</v>
      </c>
      <c r="M229" s="75">
        <v>50898.12</v>
      </c>
      <c r="N229" s="47">
        <f t="shared" si="4"/>
        <v>500572.61000000004</v>
      </c>
    </row>
    <row r="230" spans="1:14" x14ac:dyDescent="0.2">
      <c r="A230" s="52" t="s">
        <v>209</v>
      </c>
      <c r="B230" s="102">
        <v>9036.94</v>
      </c>
      <c r="C230" s="121">
        <v>9068.6200000000008</v>
      </c>
      <c r="D230" s="47">
        <v>9814.7099999999991</v>
      </c>
      <c r="E230" s="47">
        <v>9422.33</v>
      </c>
      <c r="F230" s="140">
        <v>10249.68</v>
      </c>
      <c r="G230" s="150">
        <v>11661.4</v>
      </c>
      <c r="H230" s="170">
        <v>9738.1200000000008</v>
      </c>
      <c r="I230" s="184">
        <v>8769.69</v>
      </c>
      <c r="J230" s="193">
        <v>10954.17</v>
      </c>
      <c r="K230" s="215">
        <v>10150.25</v>
      </c>
      <c r="L230" s="236">
        <v>10808.14</v>
      </c>
      <c r="M230" s="75">
        <v>12413.88</v>
      </c>
      <c r="N230" s="47">
        <f t="shared" si="4"/>
        <v>122087.93000000001</v>
      </c>
    </row>
    <row r="231" spans="1:14" x14ac:dyDescent="0.2">
      <c r="A231" s="52" t="s">
        <v>210</v>
      </c>
      <c r="B231" s="102">
        <v>505.99</v>
      </c>
      <c r="C231" s="121">
        <v>507.77</v>
      </c>
      <c r="D231" s="47">
        <v>549.54</v>
      </c>
      <c r="E231" s="47">
        <v>527.57000000000005</v>
      </c>
      <c r="F231" s="140">
        <v>573.9</v>
      </c>
      <c r="G231" s="150">
        <v>652.94000000000005</v>
      </c>
      <c r="H231" s="170">
        <v>545.25</v>
      </c>
      <c r="I231" s="184">
        <v>491.03</v>
      </c>
      <c r="J231" s="193">
        <v>613.34</v>
      </c>
      <c r="K231" s="215">
        <v>568.33000000000004</v>
      </c>
      <c r="L231" s="236">
        <v>605.16999999999996</v>
      </c>
      <c r="M231" s="75">
        <v>695.08</v>
      </c>
      <c r="N231" s="47">
        <f t="shared" si="4"/>
        <v>6835.91</v>
      </c>
    </row>
    <row r="232" spans="1:14" x14ac:dyDescent="0.2">
      <c r="A232" s="52" t="s">
        <v>211</v>
      </c>
      <c r="B232" s="102">
        <v>73820.66</v>
      </c>
      <c r="C232" s="121">
        <v>74079.39</v>
      </c>
      <c r="D232" s="47">
        <v>80174.09</v>
      </c>
      <c r="E232" s="47">
        <v>76968.800000000003</v>
      </c>
      <c r="F232" s="140">
        <v>83727.19</v>
      </c>
      <c r="G232" s="150">
        <v>95259.24</v>
      </c>
      <c r="H232" s="170">
        <v>79548.44</v>
      </c>
      <c r="I232" s="184">
        <v>71637.56</v>
      </c>
      <c r="J232" s="193">
        <v>89482.05</v>
      </c>
      <c r="K232" s="215">
        <v>82915.009999999995</v>
      </c>
      <c r="L232" s="236">
        <v>88289.19</v>
      </c>
      <c r="M232" s="75">
        <v>101406.04</v>
      </c>
      <c r="N232" s="47">
        <f t="shared" si="4"/>
        <v>997307.66000000015</v>
      </c>
    </row>
    <row r="233" spans="1:14" x14ac:dyDescent="0.2">
      <c r="A233" s="52" t="s">
        <v>212</v>
      </c>
      <c r="B233" s="102">
        <v>26074.1</v>
      </c>
      <c r="C233" s="121">
        <v>26165.49</v>
      </c>
      <c r="D233" s="47">
        <v>28318.19</v>
      </c>
      <c r="E233" s="47">
        <v>27186.05</v>
      </c>
      <c r="F233" s="140">
        <v>29573.17</v>
      </c>
      <c r="G233" s="150">
        <v>33646.39</v>
      </c>
      <c r="H233" s="170">
        <v>28097.200000000001</v>
      </c>
      <c r="I233" s="184">
        <v>25303.01</v>
      </c>
      <c r="J233" s="193">
        <v>31605.84</v>
      </c>
      <c r="K233" s="215">
        <v>29286.3</v>
      </c>
      <c r="L233" s="236">
        <v>31184.51</v>
      </c>
      <c r="M233" s="75">
        <v>35817.49</v>
      </c>
      <c r="N233" s="47">
        <f t="shared" si="4"/>
        <v>352257.74000000005</v>
      </c>
    </row>
    <row r="234" spans="1:14" x14ac:dyDescent="0.2">
      <c r="A234" s="52" t="s">
        <v>213</v>
      </c>
      <c r="B234" s="102">
        <v>40340.879999999997</v>
      </c>
      <c r="C234" s="121">
        <v>40482.269999999997</v>
      </c>
      <c r="D234" s="47">
        <v>43812.85</v>
      </c>
      <c r="E234" s="47">
        <v>42061.25</v>
      </c>
      <c r="F234" s="140">
        <v>45754.52</v>
      </c>
      <c r="G234" s="150">
        <v>52056.45</v>
      </c>
      <c r="H234" s="170">
        <v>43470.95</v>
      </c>
      <c r="I234" s="184">
        <v>39147.879999999997</v>
      </c>
      <c r="J234" s="193">
        <v>48899.38</v>
      </c>
      <c r="K234" s="215">
        <v>45310.68</v>
      </c>
      <c r="L234" s="236">
        <v>48247.519999999997</v>
      </c>
      <c r="M234" s="75">
        <v>55415.5</v>
      </c>
      <c r="N234" s="47">
        <f t="shared" si="4"/>
        <v>545000.13</v>
      </c>
    </row>
    <row r="235" spans="1:14" x14ac:dyDescent="0.2">
      <c r="A235" s="52"/>
      <c r="B235" s="102"/>
      <c r="C235" s="121"/>
      <c r="D235" s="47"/>
      <c r="E235" s="47"/>
      <c r="F235" s="140"/>
      <c r="G235" s="150"/>
      <c r="H235" s="170"/>
      <c r="I235" s="184"/>
      <c r="J235" s="193"/>
      <c r="K235" s="215"/>
      <c r="L235" s="236"/>
      <c r="M235" s="75"/>
      <c r="N235" s="47"/>
    </row>
    <row r="236" spans="1:14" x14ac:dyDescent="0.2">
      <c r="A236" s="51" t="s">
        <v>65</v>
      </c>
      <c r="B236" s="102"/>
      <c r="C236" s="121"/>
      <c r="D236" s="47"/>
      <c r="E236" s="47"/>
      <c r="F236" s="140"/>
      <c r="G236" s="150"/>
      <c r="H236" s="170"/>
      <c r="I236" s="184"/>
      <c r="J236" s="193"/>
      <c r="K236" s="215"/>
      <c r="L236" s="236"/>
      <c r="M236" s="75"/>
      <c r="N236" s="47"/>
    </row>
    <row r="237" spans="1:14" x14ac:dyDescent="0.2">
      <c r="A237" s="52" t="s">
        <v>214</v>
      </c>
      <c r="B237" s="102">
        <v>895.91</v>
      </c>
      <c r="C237" s="121">
        <v>899.05</v>
      </c>
      <c r="D237" s="47">
        <v>973.02</v>
      </c>
      <c r="E237" s="47">
        <v>934.12</v>
      </c>
      <c r="F237" s="140">
        <v>1016.14</v>
      </c>
      <c r="G237" s="150">
        <v>1156.0999999999999</v>
      </c>
      <c r="H237" s="170">
        <v>965.42</v>
      </c>
      <c r="I237" s="184">
        <v>869.42</v>
      </c>
      <c r="J237" s="193">
        <v>1085.98</v>
      </c>
      <c r="K237" s="215">
        <v>1006.28</v>
      </c>
      <c r="L237" s="236">
        <v>1071.51</v>
      </c>
      <c r="M237" s="75">
        <v>1230.7</v>
      </c>
      <c r="N237" s="47">
        <f t="shared" si="4"/>
        <v>12103.650000000001</v>
      </c>
    </row>
    <row r="238" spans="1:14" x14ac:dyDescent="0.2">
      <c r="A238" s="52" t="s">
        <v>215</v>
      </c>
      <c r="B238" s="102">
        <v>629.54999999999995</v>
      </c>
      <c r="C238" s="121">
        <v>631.76</v>
      </c>
      <c r="D238" s="47">
        <v>683.73</v>
      </c>
      <c r="E238" s="47">
        <v>656.4</v>
      </c>
      <c r="F238" s="140">
        <v>714.03</v>
      </c>
      <c r="G238" s="150">
        <v>812.38</v>
      </c>
      <c r="H238" s="170">
        <v>678.4</v>
      </c>
      <c r="I238" s="184">
        <v>610.92999999999995</v>
      </c>
      <c r="J238" s="193">
        <v>763.11</v>
      </c>
      <c r="K238" s="215">
        <v>707.11</v>
      </c>
      <c r="L238" s="236">
        <v>752.94</v>
      </c>
      <c r="M238" s="75">
        <v>864.8</v>
      </c>
      <c r="N238" s="47">
        <f t="shared" si="4"/>
        <v>8505.14</v>
      </c>
    </row>
    <row r="239" spans="1:14" x14ac:dyDescent="0.2">
      <c r="A239" s="52"/>
      <c r="B239" s="102"/>
      <c r="C239" s="121"/>
      <c r="D239" s="47"/>
      <c r="E239" s="47"/>
      <c r="F239" s="140"/>
      <c r="G239" s="150"/>
      <c r="H239" s="170"/>
      <c r="I239" s="184"/>
      <c r="J239" s="193"/>
      <c r="K239" s="215"/>
      <c r="L239" s="236"/>
      <c r="M239" s="75"/>
      <c r="N239" s="47"/>
    </row>
    <row r="240" spans="1:14" x14ac:dyDescent="0.2">
      <c r="A240" s="52" t="s">
        <v>216</v>
      </c>
      <c r="B240" s="102">
        <v>9998.2000000000007</v>
      </c>
      <c r="C240" s="121">
        <v>10033.25</v>
      </c>
      <c r="D240" s="47">
        <v>10858.71</v>
      </c>
      <c r="E240" s="47">
        <v>10424.59</v>
      </c>
      <c r="F240" s="140">
        <v>11339.94</v>
      </c>
      <c r="G240" s="150">
        <v>12901.83</v>
      </c>
      <c r="H240" s="170">
        <v>10773.97</v>
      </c>
      <c r="I240" s="184">
        <v>9702.5300000000007</v>
      </c>
      <c r="J240" s="193">
        <v>12119.37</v>
      </c>
      <c r="K240" s="215">
        <v>11229.93</v>
      </c>
      <c r="L240" s="236">
        <v>11957.81</v>
      </c>
      <c r="M240" s="75">
        <v>13734.34</v>
      </c>
      <c r="N240" s="47">
        <f t="shared" si="4"/>
        <v>135074.47</v>
      </c>
    </row>
    <row r="241" spans="1:14" x14ac:dyDescent="0.2">
      <c r="A241" s="52" t="s">
        <v>217</v>
      </c>
      <c r="B241" s="102">
        <v>5848.83</v>
      </c>
      <c r="C241" s="121">
        <v>5869.33</v>
      </c>
      <c r="D241" s="47">
        <v>6352.21</v>
      </c>
      <c r="E241" s="47">
        <v>6098.26</v>
      </c>
      <c r="F241" s="140">
        <v>6633.72</v>
      </c>
      <c r="G241" s="150">
        <v>7547.41</v>
      </c>
      <c r="H241" s="170">
        <v>6302.64</v>
      </c>
      <c r="I241" s="184">
        <v>5675.86</v>
      </c>
      <c r="J241" s="193">
        <v>7089.68</v>
      </c>
      <c r="K241" s="215">
        <v>6569.37</v>
      </c>
      <c r="L241" s="236">
        <v>6995.17</v>
      </c>
      <c r="M241" s="75">
        <v>8034.42</v>
      </c>
      <c r="N241" s="47">
        <f t="shared" si="4"/>
        <v>79016.899999999994</v>
      </c>
    </row>
    <row r="242" spans="1:14" x14ac:dyDescent="0.2">
      <c r="A242" s="52" t="s">
        <v>218</v>
      </c>
      <c r="B242" s="102">
        <v>2584.21</v>
      </c>
      <c r="C242" s="121">
        <v>2593.27</v>
      </c>
      <c r="D242" s="47">
        <v>2806.63</v>
      </c>
      <c r="E242" s="47">
        <v>2694.42</v>
      </c>
      <c r="F242" s="140">
        <v>2931.01</v>
      </c>
      <c r="G242" s="150">
        <v>3334.71</v>
      </c>
      <c r="H242" s="170">
        <v>2784.72</v>
      </c>
      <c r="I242" s="184">
        <v>2507.79</v>
      </c>
      <c r="J242" s="193">
        <v>3132.47</v>
      </c>
      <c r="K242" s="215">
        <v>2902.58</v>
      </c>
      <c r="L242" s="236">
        <v>3090.71</v>
      </c>
      <c r="M242" s="75">
        <v>3549.89</v>
      </c>
      <c r="N242" s="47">
        <f t="shared" si="4"/>
        <v>34912.410000000003</v>
      </c>
    </row>
    <row r="243" spans="1:14" x14ac:dyDescent="0.2">
      <c r="A243" s="52" t="s">
        <v>219</v>
      </c>
      <c r="B243" s="102">
        <v>297.56</v>
      </c>
      <c r="C243" s="121">
        <v>298.61</v>
      </c>
      <c r="D243" s="47">
        <v>323.17</v>
      </c>
      <c r="E243" s="47">
        <v>310.25</v>
      </c>
      <c r="F243" s="140">
        <v>337.5</v>
      </c>
      <c r="G243" s="150">
        <v>383.98</v>
      </c>
      <c r="H243" s="170">
        <v>320.64999999999998</v>
      </c>
      <c r="I243" s="184">
        <v>288.76</v>
      </c>
      <c r="J243" s="193">
        <v>360.69</v>
      </c>
      <c r="K243" s="215">
        <v>334.22</v>
      </c>
      <c r="L243" s="236">
        <v>355.88</v>
      </c>
      <c r="M243" s="75">
        <v>408.76</v>
      </c>
      <c r="N243" s="47">
        <f t="shared" si="4"/>
        <v>4020.0300000000007</v>
      </c>
    </row>
    <row r="244" spans="1:14" x14ac:dyDescent="0.2">
      <c r="A244" s="52"/>
      <c r="B244" s="102"/>
      <c r="C244" s="121"/>
      <c r="D244" s="47"/>
      <c r="E244" s="47"/>
      <c r="F244" s="140"/>
      <c r="G244" s="150"/>
      <c r="H244" s="170"/>
      <c r="I244" s="184"/>
      <c r="J244" s="193"/>
      <c r="K244" s="215"/>
      <c r="L244" s="236"/>
      <c r="M244" s="75"/>
      <c r="N244" s="47"/>
    </row>
    <row r="245" spans="1:14" x14ac:dyDescent="0.2">
      <c r="A245" s="53" t="s">
        <v>220</v>
      </c>
      <c r="B245" s="103">
        <v>1380771.6600000001</v>
      </c>
      <c r="C245" s="141">
        <v>1385611.04</v>
      </c>
      <c r="D245" s="54">
        <v>1499608.82</v>
      </c>
      <c r="E245" s="54">
        <v>1439655.81</v>
      </c>
      <c r="F245" s="141">
        <v>1566067.4499999995</v>
      </c>
      <c r="G245" s="151">
        <v>1781767.4699999997</v>
      </c>
      <c r="H245" s="171">
        <v>1487906.2999999996</v>
      </c>
      <c r="I245" s="185">
        <v>1339938.1200000001</v>
      </c>
      <c r="J245" s="194">
        <v>1673708.64</v>
      </c>
      <c r="K245" s="216">
        <v>1550876.08</v>
      </c>
      <c r="L245" s="237">
        <v>1651396.8799999997</v>
      </c>
      <c r="M245" s="70">
        <v>1896739.71</v>
      </c>
      <c r="N245" s="54">
        <f t="shared" si="4"/>
        <v>18654047.979999997</v>
      </c>
    </row>
    <row r="246" spans="1:14" x14ac:dyDescent="0.2">
      <c r="A246" s="55"/>
      <c r="B246" s="102"/>
      <c r="C246" s="121"/>
      <c r="D246" s="47"/>
      <c r="E246" s="47"/>
      <c r="F246" s="140"/>
      <c r="G246" s="150"/>
      <c r="H246" s="170"/>
      <c r="I246" s="184"/>
      <c r="J246" s="193"/>
      <c r="K246" s="215"/>
      <c r="L246" s="236"/>
      <c r="M246" s="75"/>
      <c r="N246" s="47"/>
    </row>
    <row r="247" spans="1:14" x14ac:dyDescent="0.2">
      <c r="A247" s="51" t="s">
        <v>221</v>
      </c>
      <c r="B247" s="102"/>
      <c r="C247" s="121"/>
      <c r="D247" s="47"/>
      <c r="E247" s="47"/>
      <c r="F247" s="140"/>
      <c r="G247" s="150"/>
      <c r="H247" s="170"/>
      <c r="I247" s="184"/>
      <c r="J247" s="193"/>
      <c r="K247" s="215"/>
      <c r="L247" s="236"/>
      <c r="M247" s="75"/>
      <c r="N247" s="47"/>
    </row>
    <row r="248" spans="1:14" x14ac:dyDescent="0.2">
      <c r="A248" s="51" t="s">
        <v>70</v>
      </c>
      <c r="B248" s="102"/>
      <c r="C248" s="121"/>
      <c r="D248" s="47"/>
      <c r="E248" s="47"/>
      <c r="F248" s="140"/>
      <c r="G248" s="150"/>
      <c r="H248" s="170"/>
      <c r="I248" s="184"/>
      <c r="J248" s="193"/>
      <c r="K248" s="215"/>
      <c r="L248" s="236"/>
      <c r="M248" s="75"/>
      <c r="N248" s="47"/>
    </row>
    <row r="249" spans="1:14" x14ac:dyDescent="0.2">
      <c r="A249" s="52" t="s">
        <v>222</v>
      </c>
      <c r="B249" s="102">
        <v>169412.11000000002</v>
      </c>
      <c r="C249" s="121">
        <v>189404.82</v>
      </c>
      <c r="D249" s="47">
        <v>188379.08</v>
      </c>
      <c r="E249" s="47">
        <v>205081.51</v>
      </c>
      <c r="F249" s="140">
        <v>198011.69</v>
      </c>
      <c r="G249" s="150">
        <v>223346.58</v>
      </c>
      <c r="H249" s="170">
        <v>203741.22000000006</v>
      </c>
      <c r="I249" s="184">
        <v>188626.32</v>
      </c>
      <c r="J249" s="193">
        <v>211916.86</v>
      </c>
      <c r="K249" s="215">
        <v>211519.83</v>
      </c>
      <c r="L249" s="236">
        <v>185632.25</v>
      </c>
      <c r="M249" s="75">
        <v>228999.83</v>
      </c>
      <c r="N249" s="47">
        <f t="shared" si="4"/>
        <v>2404072.1</v>
      </c>
    </row>
    <row r="250" spans="1:14" x14ac:dyDescent="0.2">
      <c r="A250" s="51"/>
      <c r="B250" s="102"/>
      <c r="C250" s="121"/>
      <c r="D250" s="47"/>
      <c r="E250" s="47"/>
      <c r="F250" s="140"/>
      <c r="G250" s="150"/>
      <c r="H250" s="170"/>
      <c r="I250" s="184"/>
      <c r="J250" s="193"/>
      <c r="K250" s="215"/>
      <c r="L250" s="236"/>
      <c r="M250" s="75"/>
      <c r="N250" s="47"/>
    </row>
    <row r="251" spans="1:14" x14ac:dyDescent="0.2">
      <c r="A251" s="52" t="s">
        <v>223</v>
      </c>
      <c r="B251" s="102">
        <v>31702.05</v>
      </c>
      <c r="C251" s="121">
        <v>35443.29</v>
      </c>
      <c r="D251" s="47">
        <v>35251.339999999997</v>
      </c>
      <c r="E251" s="47">
        <v>38376.86</v>
      </c>
      <c r="F251" s="140">
        <v>37053.89</v>
      </c>
      <c r="G251" s="150">
        <v>41794.800000000003</v>
      </c>
      <c r="H251" s="170">
        <v>38126.050000000003</v>
      </c>
      <c r="I251" s="184">
        <v>35297.61</v>
      </c>
      <c r="J251" s="193">
        <v>39655.96</v>
      </c>
      <c r="K251" s="215">
        <v>39581.660000000003</v>
      </c>
      <c r="L251" s="236">
        <v>34737.33</v>
      </c>
      <c r="M251" s="75">
        <v>42798.28</v>
      </c>
      <c r="N251" s="47">
        <f t="shared" si="4"/>
        <v>449819.12</v>
      </c>
    </row>
    <row r="252" spans="1:14" x14ac:dyDescent="0.2">
      <c r="A252" s="52"/>
      <c r="B252" s="102"/>
      <c r="C252" s="121"/>
      <c r="D252" s="47"/>
      <c r="E252" s="47"/>
      <c r="F252" s="140"/>
      <c r="G252" s="150"/>
      <c r="H252" s="170"/>
      <c r="I252" s="184"/>
      <c r="J252" s="193"/>
      <c r="K252" s="215"/>
      <c r="L252" s="236"/>
      <c r="M252" s="75"/>
      <c r="N252" s="47"/>
    </row>
    <row r="253" spans="1:14" x14ac:dyDescent="0.2">
      <c r="A253" s="51" t="s">
        <v>65</v>
      </c>
      <c r="B253" s="102"/>
      <c r="C253" s="121"/>
      <c r="D253" s="47"/>
      <c r="E253" s="47"/>
      <c r="F253" s="140"/>
      <c r="G253" s="150"/>
      <c r="H253" s="170"/>
      <c r="I253" s="184"/>
      <c r="J253" s="193"/>
      <c r="K253" s="215"/>
      <c r="L253" s="236"/>
      <c r="M253" s="75"/>
      <c r="N253" s="47"/>
    </row>
    <row r="254" spans="1:14" x14ac:dyDescent="0.2">
      <c r="A254" s="52" t="s">
        <v>224</v>
      </c>
      <c r="B254" s="102">
        <v>22071.23</v>
      </c>
      <c r="C254" s="121">
        <v>24675.91</v>
      </c>
      <c r="D254" s="47">
        <v>24542.27</v>
      </c>
      <c r="E254" s="47">
        <v>26718.29</v>
      </c>
      <c r="F254" s="140">
        <v>25797.22</v>
      </c>
      <c r="G254" s="150">
        <v>29097.89</v>
      </c>
      <c r="H254" s="170">
        <v>26543.67</v>
      </c>
      <c r="I254" s="184">
        <v>24574.48</v>
      </c>
      <c r="J254" s="193">
        <v>27608.81</v>
      </c>
      <c r="K254" s="215">
        <v>27557.08</v>
      </c>
      <c r="L254" s="236">
        <v>24184.41</v>
      </c>
      <c r="M254" s="75">
        <v>29842.23</v>
      </c>
      <c r="N254" s="47">
        <f t="shared" si="4"/>
        <v>313213.48999999993</v>
      </c>
    </row>
    <row r="255" spans="1:14" x14ac:dyDescent="0.2">
      <c r="A255" s="52"/>
      <c r="B255" s="102"/>
      <c r="C255" s="121"/>
      <c r="D255" s="47"/>
      <c r="E255" s="47"/>
      <c r="F255" s="140"/>
      <c r="G255" s="150"/>
      <c r="H255" s="170"/>
      <c r="I255" s="184"/>
      <c r="J255" s="193"/>
      <c r="K255" s="215"/>
      <c r="L255" s="236"/>
      <c r="M255" s="75"/>
      <c r="N255" s="47"/>
    </row>
    <row r="256" spans="1:14" x14ac:dyDescent="0.2">
      <c r="A256" s="53" t="s">
        <v>225</v>
      </c>
      <c r="B256" s="102">
        <v>223185.39</v>
      </c>
      <c r="C256" s="121">
        <v>249524.02000000002</v>
      </c>
      <c r="D256" s="54">
        <v>248172.69</v>
      </c>
      <c r="E256" s="54">
        <v>270176.65999999997</v>
      </c>
      <c r="F256" s="140">
        <v>260862.80000000002</v>
      </c>
      <c r="G256" s="150">
        <v>294239.27</v>
      </c>
      <c r="H256" s="170">
        <v>268410.94000000006</v>
      </c>
      <c r="I256" s="184">
        <v>248498.41</v>
      </c>
      <c r="J256" s="193">
        <v>279181.63</v>
      </c>
      <c r="K256" s="215">
        <v>278658.57</v>
      </c>
      <c r="L256" s="236">
        <v>244553.99000000002</v>
      </c>
      <c r="M256" s="70">
        <v>301640.33999999997</v>
      </c>
      <c r="N256" s="54">
        <f t="shared" si="4"/>
        <v>3167104.71</v>
      </c>
    </row>
    <row r="257" spans="1:16" x14ac:dyDescent="0.2">
      <c r="A257" s="55"/>
      <c r="B257" s="102"/>
      <c r="C257" s="121"/>
      <c r="D257" s="47"/>
      <c r="E257" s="47"/>
      <c r="F257" s="140"/>
      <c r="G257" s="150"/>
      <c r="H257" s="170"/>
      <c r="I257" s="184"/>
      <c r="J257" s="193"/>
      <c r="K257" s="215"/>
      <c r="L257" s="236"/>
      <c r="M257" s="75"/>
      <c r="N257" s="47"/>
    </row>
    <row r="258" spans="1:16" x14ac:dyDescent="0.2">
      <c r="A258" s="51" t="s">
        <v>226</v>
      </c>
      <c r="B258" s="102"/>
      <c r="C258" s="121"/>
      <c r="D258" s="47"/>
      <c r="E258" s="47"/>
      <c r="F258" s="140"/>
      <c r="G258" s="150"/>
      <c r="H258" s="170"/>
      <c r="I258" s="184"/>
      <c r="J258" s="193"/>
      <c r="K258" s="215"/>
      <c r="L258" s="236"/>
      <c r="M258" s="75"/>
      <c r="N258" s="47"/>
    </row>
    <row r="259" spans="1:16" x14ac:dyDescent="0.2">
      <c r="A259" s="51" t="s">
        <v>70</v>
      </c>
      <c r="B259" s="102"/>
      <c r="C259" s="121"/>
      <c r="D259" s="47"/>
      <c r="E259" s="47"/>
      <c r="F259" s="140"/>
      <c r="G259" s="150"/>
      <c r="H259" s="170"/>
      <c r="I259" s="184"/>
      <c r="J259" s="193"/>
      <c r="K259" s="215"/>
      <c r="L259" s="236"/>
      <c r="M259" s="75"/>
      <c r="N259" s="47"/>
    </row>
    <row r="260" spans="1:16" x14ac:dyDescent="0.2">
      <c r="A260" s="52" t="s">
        <v>227</v>
      </c>
      <c r="B260" s="102">
        <v>339728.59</v>
      </c>
      <c r="C260" s="121">
        <v>439054.33</v>
      </c>
      <c r="D260" s="47">
        <v>407548.81</v>
      </c>
      <c r="E260" s="47">
        <v>273836.75</v>
      </c>
      <c r="F260" s="140">
        <v>249222.56</v>
      </c>
      <c r="G260" s="150">
        <v>269655.14</v>
      </c>
      <c r="H260" s="170">
        <v>501605.4</v>
      </c>
      <c r="I260" s="184">
        <v>237324.54</v>
      </c>
      <c r="J260" s="193">
        <v>221241.14</v>
      </c>
      <c r="K260" s="215">
        <v>325656</v>
      </c>
      <c r="L260" s="236">
        <v>522074.12</v>
      </c>
      <c r="M260" s="75">
        <v>436528.55</v>
      </c>
      <c r="N260" s="47">
        <f t="shared" si="4"/>
        <v>4223475.9300000006</v>
      </c>
    </row>
    <row r="261" spans="1:16" x14ac:dyDescent="0.2">
      <c r="A261" s="52"/>
      <c r="B261" s="102"/>
      <c r="C261" s="121"/>
      <c r="D261" s="47"/>
      <c r="E261" s="47"/>
      <c r="F261" s="140"/>
      <c r="G261" s="150"/>
      <c r="H261" s="170"/>
      <c r="I261" s="184"/>
      <c r="J261" s="193"/>
      <c r="K261" s="215"/>
      <c r="L261" s="236"/>
      <c r="M261" s="75"/>
      <c r="N261" s="47"/>
    </row>
    <row r="262" spans="1:16" x14ac:dyDescent="0.2">
      <c r="A262" s="51" t="s">
        <v>65</v>
      </c>
      <c r="B262" s="102"/>
      <c r="C262" s="121"/>
      <c r="D262" s="47"/>
      <c r="E262" s="47"/>
      <c r="F262" s="140"/>
      <c r="G262" s="150"/>
      <c r="H262" s="170"/>
      <c r="I262" s="184"/>
      <c r="J262" s="193"/>
      <c r="K262" s="215"/>
      <c r="L262" s="236"/>
      <c r="M262" s="75"/>
      <c r="N262" s="47"/>
    </row>
    <row r="263" spans="1:16" x14ac:dyDescent="0.2">
      <c r="A263" s="52" t="s">
        <v>66</v>
      </c>
      <c r="B263" s="102">
        <v>118.6</v>
      </c>
      <c r="C263" s="121">
        <v>154.94</v>
      </c>
      <c r="D263" s="47">
        <v>143.41999999999999</v>
      </c>
      <c r="E263" s="47">
        <v>95.44</v>
      </c>
      <c r="F263" s="140">
        <v>86.87</v>
      </c>
      <c r="G263" s="150">
        <v>93.99</v>
      </c>
      <c r="H263" s="170">
        <v>174.83</v>
      </c>
      <c r="I263" s="184">
        <v>82.72</v>
      </c>
      <c r="J263" s="193">
        <v>77.11</v>
      </c>
      <c r="K263" s="215">
        <v>113.51</v>
      </c>
      <c r="L263" s="236">
        <v>181.97</v>
      </c>
      <c r="M263" s="75">
        <v>153.52000000000001</v>
      </c>
      <c r="N263" s="47">
        <f t="shared" si="4"/>
        <v>1476.9199999999998</v>
      </c>
    </row>
    <row r="264" spans="1:16" x14ac:dyDescent="0.2">
      <c r="A264" s="52"/>
      <c r="B264" s="102"/>
      <c r="C264" s="121"/>
      <c r="D264" s="47"/>
      <c r="E264" s="47"/>
      <c r="F264" s="140"/>
      <c r="G264" s="150"/>
      <c r="H264" s="170"/>
      <c r="I264" s="184"/>
      <c r="J264" s="193"/>
      <c r="K264" s="215"/>
      <c r="L264" s="236"/>
      <c r="M264" s="75"/>
      <c r="N264" s="47"/>
    </row>
    <row r="265" spans="1:16" x14ac:dyDescent="0.2">
      <c r="A265" s="53" t="s">
        <v>228</v>
      </c>
      <c r="B265" s="103">
        <v>339847.19</v>
      </c>
      <c r="C265" s="122">
        <v>439209.27</v>
      </c>
      <c r="D265" s="54">
        <v>407692.23</v>
      </c>
      <c r="E265" s="54">
        <v>273932.19</v>
      </c>
      <c r="F265" s="141">
        <v>249309.43</v>
      </c>
      <c r="G265" s="151">
        <v>269749.13</v>
      </c>
      <c r="H265" s="171">
        <v>501780.23000000004</v>
      </c>
      <c r="I265" s="185">
        <v>237407.26</v>
      </c>
      <c r="J265" s="194">
        <v>221318.25</v>
      </c>
      <c r="K265" s="216">
        <v>325769.51</v>
      </c>
      <c r="L265" s="237">
        <v>522256.08999999997</v>
      </c>
      <c r="M265" s="76">
        <v>436682.07</v>
      </c>
      <c r="N265" s="54">
        <f t="shared" si="4"/>
        <v>4224952.8499999996</v>
      </c>
    </row>
    <row r="266" spans="1:16" x14ac:dyDescent="0.2">
      <c r="A266" s="55"/>
      <c r="B266" s="102"/>
      <c r="C266" s="121"/>
      <c r="D266" s="47"/>
      <c r="E266" s="47"/>
      <c r="F266" s="140"/>
      <c r="G266" s="150"/>
      <c r="H266" s="170"/>
      <c r="I266" s="184"/>
      <c r="J266" s="193"/>
      <c r="K266" s="215"/>
      <c r="L266" s="236"/>
      <c r="M266" s="75"/>
      <c r="N266" s="47"/>
    </row>
    <row r="267" spans="1:16" x14ac:dyDescent="0.2">
      <c r="A267" s="51" t="s">
        <v>229</v>
      </c>
      <c r="B267" s="102"/>
      <c r="C267" s="121"/>
      <c r="D267" s="47"/>
      <c r="E267" s="47"/>
      <c r="F267" s="140"/>
      <c r="G267" s="150"/>
      <c r="H267" s="170"/>
      <c r="I267" s="184"/>
      <c r="J267" s="193"/>
      <c r="K267" s="215"/>
      <c r="L267" s="236"/>
      <c r="M267" s="75"/>
      <c r="N267" s="47"/>
    </row>
    <row r="268" spans="1:16" x14ac:dyDescent="0.2">
      <c r="A268" s="51" t="s">
        <v>104</v>
      </c>
      <c r="B268" s="102"/>
      <c r="C268" s="121"/>
      <c r="D268" s="47"/>
      <c r="E268" s="47"/>
      <c r="F268" s="140"/>
      <c r="G268" s="150"/>
      <c r="H268" s="170"/>
      <c r="I268" s="184"/>
      <c r="J268" s="193"/>
      <c r="K268" s="215"/>
      <c r="L268" s="236"/>
      <c r="M268" s="75"/>
      <c r="N268" s="47"/>
    </row>
    <row r="269" spans="1:16" x14ac:dyDescent="0.2">
      <c r="A269" s="52" t="s">
        <v>230</v>
      </c>
      <c r="B269" s="102">
        <v>10995.33</v>
      </c>
      <c r="C269" s="121">
        <v>10995.33</v>
      </c>
      <c r="D269" s="47">
        <v>10995.33</v>
      </c>
      <c r="E269" s="47">
        <v>10995.33</v>
      </c>
      <c r="F269" s="140">
        <v>10995.33</v>
      </c>
      <c r="G269" s="150">
        <v>10995.33</v>
      </c>
      <c r="H269" s="170">
        <v>10995.33</v>
      </c>
      <c r="I269" s="184">
        <v>10995.33</v>
      </c>
      <c r="J269" s="193">
        <v>10995.33</v>
      </c>
      <c r="K269" s="215">
        <v>10995.33</v>
      </c>
      <c r="L269" s="236">
        <v>10995.33</v>
      </c>
      <c r="M269" s="75">
        <v>10995.33</v>
      </c>
      <c r="N269" s="47">
        <f t="shared" si="4"/>
        <v>131943.96</v>
      </c>
      <c r="O269" s="47"/>
      <c r="P269" s="47"/>
    </row>
    <row r="270" spans="1:16" x14ac:dyDescent="0.2">
      <c r="A270" s="52" t="s">
        <v>231</v>
      </c>
      <c r="B270" s="102">
        <v>5324.45</v>
      </c>
      <c r="C270" s="121">
        <v>5324.45</v>
      </c>
      <c r="D270" s="47">
        <v>5324.45</v>
      </c>
      <c r="E270" s="47">
        <v>5324.45</v>
      </c>
      <c r="F270" s="140">
        <v>5324.45</v>
      </c>
      <c r="G270" s="150">
        <v>5324.45</v>
      </c>
      <c r="H270" s="170">
        <v>5324.45</v>
      </c>
      <c r="I270" s="184">
        <v>5324.45</v>
      </c>
      <c r="J270" s="193">
        <v>5324.45</v>
      </c>
      <c r="K270" s="215">
        <v>5324.45</v>
      </c>
      <c r="L270" s="236">
        <v>5324.45</v>
      </c>
      <c r="M270" s="75">
        <v>5324.45</v>
      </c>
      <c r="N270" s="47">
        <f t="shared" si="4"/>
        <v>63893.399999999987</v>
      </c>
      <c r="P270" s="47"/>
    </row>
    <row r="271" spans="1:16" x14ac:dyDescent="0.2">
      <c r="A271" s="52" t="s">
        <v>232</v>
      </c>
      <c r="B271" s="102">
        <v>0</v>
      </c>
      <c r="C271" s="121">
        <v>0</v>
      </c>
      <c r="D271" s="47" t="s">
        <v>269</v>
      </c>
      <c r="E271" s="47" t="s">
        <v>269</v>
      </c>
      <c r="F271" s="140">
        <v>0</v>
      </c>
      <c r="G271" s="150">
        <v>0</v>
      </c>
      <c r="H271" s="170">
        <v>0</v>
      </c>
      <c r="I271" s="184">
        <v>0</v>
      </c>
      <c r="J271" s="193">
        <v>0</v>
      </c>
      <c r="K271" s="215">
        <v>0</v>
      </c>
      <c r="L271" s="236">
        <v>0</v>
      </c>
      <c r="M271" s="75">
        <v>0</v>
      </c>
      <c r="N271" s="47">
        <f t="shared" si="4"/>
        <v>0</v>
      </c>
      <c r="P271" s="47"/>
    </row>
    <row r="272" spans="1:16" x14ac:dyDescent="0.2">
      <c r="A272" s="52"/>
      <c r="B272" s="102"/>
      <c r="C272" s="121"/>
      <c r="D272" s="47"/>
      <c r="E272" s="47"/>
      <c r="F272" s="140"/>
      <c r="G272" s="150"/>
      <c r="H272" s="170"/>
      <c r="I272" s="184"/>
      <c r="J272" s="193"/>
      <c r="K272" s="215"/>
      <c r="L272" s="236"/>
      <c r="M272" s="75"/>
      <c r="N272" s="47"/>
      <c r="P272" s="47"/>
    </row>
    <row r="273" spans="1:16" x14ac:dyDescent="0.2">
      <c r="A273" s="51" t="s">
        <v>70</v>
      </c>
      <c r="B273" s="102"/>
      <c r="C273" s="121"/>
      <c r="D273" s="47"/>
      <c r="E273" s="47"/>
      <c r="F273" s="140"/>
      <c r="G273" s="150"/>
      <c r="H273" s="170"/>
      <c r="I273" s="184"/>
      <c r="J273" s="193"/>
      <c r="K273" s="215"/>
      <c r="L273" s="236"/>
      <c r="M273" s="75"/>
      <c r="N273" s="47"/>
      <c r="P273" s="47"/>
    </row>
    <row r="274" spans="1:16" x14ac:dyDescent="0.2">
      <c r="A274" s="52" t="s">
        <v>233</v>
      </c>
      <c r="B274" s="102">
        <v>9502123.4800000004</v>
      </c>
      <c r="C274" s="121">
        <v>9867879.589999998</v>
      </c>
      <c r="D274" s="47">
        <v>9635120.4299999997</v>
      </c>
      <c r="E274" s="47">
        <v>9261653.4399999995</v>
      </c>
      <c r="F274" s="140">
        <v>9323027.3400000017</v>
      </c>
      <c r="G274" s="150">
        <v>11075822.139999999</v>
      </c>
      <c r="H274" s="170">
        <v>8529922.8599999994</v>
      </c>
      <c r="I274" s="184">
        <v>7629094.5499999998</v>
      </c>
      <c r="J274" s="193">
        <v>9367616.2999999989</v>
      </c>
      <c r="K274" s="215">
        <v>9475905.6000000015</v>
      </c>
      <c r="L274" s="236">
        <v>9863513.9800000023</v>
      </c>
      <c r="M274" s="75">
        <v>10484333.289999999</v>
      </c>
      <c r="N274" s="47">
        <f t="shared" si="4"/>
        <v>114016013</v>
      </c>
      <c r="P274" s="47"/>
    </row>
    <row r="275" spans="1:16" x14ac:dyDescent="0.2">
      <c r="A275" s="52"/>
      <c r="B275" s="102"/>
      <c r="C275" s="121"/>
      <c r="D275" s="47"/>
      <c r="E275" s="47"/>
      <c r="F275" s="140"/>
      <c r="G275" s="150"/>
      <c r="H275" s="170"/>
      <c r="I275" s="184"/>
      <c r="J275" s="193"/>
      <c r="K275" s="215"/>
      <c r="L275" s="236"/>
      <c r="M275" s="75"/>
      <c r="N275" s="47"/>
      <c r="P275" s="47"/>
    </row>
    <row r="276" spans="1:16" x14ac:dyDescent="0.2">
      <c r="A276" s="52" t="s">
        <v>234</v>
      </c>
      <c r="B276" s="102">
        <v>5625330.5</v>
      </c>
      <c r="C276" s="121">
        <v>5849582.2400000002</v>
      </c>
      <c r="D276" s="47">
        <v>5706873.3499999996</v>
      </c>
      <c r="E276" s="47">
        <v>5480222.2300000004</v>
      </c>
      <c r="F276" s="140">
        <v>5516537.8399999999</v>
      </c>
      <c r="G276" s="150">
        <v>6586851.0999999996</v>
      </c>
      <c r="H276" s="170">
        <v>5047249.2</v>
      </c>
      <c r="I276" s="184">
        <v>4514219.18</v>
      </c>
      <c r="J276" s="193">
        <v>5542921.6200000001</v>
      </c>
      <c r="K276" s="215">
        <v>5606997.5800000001</v>
      </c>
      <c r="L276" s="236">
        <v>5836349.7300000004</v>
      </c>
      <c r="M276" s="75">
        <v>6203695.3399999999</v>
      </c>
      <c r="N276" s="47">
        <f t="shared" si="4"/>
        <v>67516829.909999996</v>
      </c>
      <c r="P276" s="47"/>
    </row>
    <row r="277" spans="1:16" x14ac:dyDescent="0.2">
      <c r="A277" s="52" t="s">
        <v>235</v>
      </c>
      <c r="B277" s="102">
        <v>2267174.71</v>
      </c>
      <c r="C277" s="121">
        <v>2361312.7000000002</v>
      </c>
      <c r="D277" s="47">
        <v>2301405.34</v>
      </c>
      <c r="E277" s="47">
        <v>2207354.27</v>
      </c>
      <c r="F277" s="140">
        <v>2221981.67</v>
      </c>
      <c r="G277" s="150">
        <v>2669237.8199999998</v>
      </c>
      <c r="H277" s="170">
        <v>2032958.99</v>
      </c>
      <c r="I277" s="184">
        <v>1818262.21</v>
      </c>
      <c r="J277" s="193">
        <v>2232608.67</v>
      </c>
      <c r="K277" s="215">
        <v>2258417.54</v>
      </c>
      <c r="L277" s="236">
        <v>2350797.27</v>
      </c>
      <c r="M277" s="75">
        <v>2498758.77</v>
      </c>
      <c r="N277" s="47">
        <f t="shared" si="4"/>
        <v>27220269.960000001</v>
      </c>
      <c r="P277" s="47"/>
    </row>
    <row r="278" spans="1:16" x14ac:dyDescent="0.2">
      <c r="A278" s="52"/>
      <c r="B278" s="102"/>
      <c r="C278" s="121"/>
      <c r="D278" s="47"/>
      <c r="E278" s="47"/>
      <c r="F278" s="140"/>
      <c r="G278" s="150"/>
      <c r="H278" s="170"/>
      <c r="I278" s="184"/>
      <c r="J278" s="193"/>
      <c r="K278" s="215"/>
      <c r="L278" s="236"/>
      <c r="M278" s="75"/>
      <c r="N278" s="47"/>
      <c r="P278" s="47"/>
    </row>
    <row r="279" spans="1:16" x14ac:dyDescent="0.2">
      <c r="A279" s="51" t="s">
        <v>65</v>
      </c>
      <c r="B279" s="102"/>
      <c r="C279" s="121"/>
      <c r="D279" s="47"/>
      <c r="E279" s="47"/>
      <c r="F279" s="140"/>
      <c r="G279" s="150"/>
      <c r="H279" s="170"/>
      <c r="I279" s="184"/>
      <c r="J279" s="193"/>
      <c r="K279" s="215"/>
      <c r="L279" s="236"/>
      <c r="M279" s="75"/>
      <c r="N279" s="47"/>
      <c r="P279" s="47"/>
    </row>
    <row r="280" spans="1:16" x14ac:dyDescent="0.2">
      <c r="A280" s="52" t="s">
        <v>66</v>
      </c>
      <c r="B280" s="102">
        <v>17892.11</v>
      </c>
      <c r="C280" s="121">
        <v>18505.64</v>
      </c>
      <c r="D280" s="47">
        <v>18115.2</v>
      </c>
      <c r="E280" s="47">
        <v>17466.080000000002</v>
      </c>
      <c r="F280" s="140">
        <v>17581.82</v>
      </c>
      <c r="G280" s="150">
        <v>20564.400000000001</v>
      </c>
      <c r="H280" s="170">
        <v>16086.14</v>
      </c>
      <c r="I280" s="184">
        <v>14387.32</v>
      </c>
      <c r="J280" s="193">
        <v>17665.91</v>
      </c>
      <c r="K280" s="215">
        <v>17870.12</v>
      </c>
      <c r="L280" s="236">
        <v>18601.099999999999</v>
      </c>
      <c r="M280" s="75">
        <v>19771.87</v>
      </c>
      <c r="N280" s="47">
        <f t="shared" si="4"/>
        <v>214507.71</v>
      </c>
      <c r="P280" s="47"/>
    </row>
    <row r="281" spans="1:16" x14ac:dyDescent="0.2">
      <c r="A281" s="52" t="s">
        <v>236</v>
      </c>
      <c r="B281" s="102">
        <v>118168.8</v>
      </c>
      <c r="C281" s="121">
        <v>120817.52</v>
      </c>
      <c r="D281" s="47">
        <v>119131.93</v>
      </c>
      <c r="E281" s="47">
        <v>115854.49</v>
      </c>
      <c r="F281" s="140">
        <v>116622.22</v>
      </c>
      <c r="G281" s="150">
        <v>130387.62</v>
      </c>
      <c r="H281" s="170">
        <v>106701.24</v>
      </c>
      <c r="I281" s="184">
        <v>95432.73</v>
      </c>
      <c r="J281" s="193">
        <v>117179.99</v>
      </c>
      <c r="K281" s="215">
        <v>118534.59</v>
      </c>
      <c r="L281" s="236">
        <v>123383.2</v>
      </c>
      <c r="M281" s="75">
        <v>131149.06</v>
      </c>
      <c r="N281" s="47">
        <f t="shared" ref="N281:N302" si="5">SUM(B281:M281)</f>
        <v>1413363.39</v>
      </c>
      <c r="P281" s="47"/>
    </row>
    <row r="282" spans="1:16" x14ac:dyDescent="0.2">
      <c r="A282" s="52" t="s">
        <v>237</v>
      </c>
      <c r="B282" s="102">
        <v>325836.15000000002</v>
      </c>
      <c r="C282" s="121">
        <v>333089.73</v>
      </c>
      <c r="D282" s="47">
        <v>328473.71000000002</v>
      </c>
      <c r="E282" s="47">
        <v>319472.51</v>
      </c>
      <c r="F282" s="140">
        <v>321589.53999999998</v>
      </c>
      <c r="G282" s="150">
        <v>359334.87</v>
      </c>
      <c r="H282" s="170">
        <v>294232.11</v>
      </c>
      <c r="I282" s="184">
        <v>263158.84000000003</v>
      </c>
      <c r="J282" s="193">
        <v>323127.59999999998</v>
      </c>
      <c r="K282" s="215">
        <v>326862.94</v>
      </c>
      <c r="L282" s="236">
        <v>340233.15</v>
      </c>
      <c r="M282" s="75">
        <v>361647.76</v>
      </c>
      <c r="N282" s="47">
        <f t="shared" si="5"/>
        <v>3897058.91</v>
      </c>
      <c r="P282" s="47"/>
    </row>
    <row r="283" spans="1:16" x14ac:dyDescent="0.2">
      <c r="A283" s="52" t="s">
        <v>238</v>
      </c>
      <c r="B283" s="102">
        <v>30621.43</v>
      </c>
      <c r="C283" s="121">
        <v>31409.39</v>
      </c>
      <c r="D283" s="47">
        <v>30907.95</v>
      </c>
      <c r="E283" s="47">
        <v>29985.56</v>
      </c>
      <c r="F283" s="140">
        <v>30184.27</v>
      </c>
      <c r="G283" s="150">
        <v>34180.839999999997</v>
      </c>
      <c r="H283" s="170">
        <v>27616.51</v>
      </c>
      <c r="I283" s="184">
        <v>24699.98</v>
      </c>
      <c r="J283" s="193">
        <v>30328.63</v>
      </c>
      <c r="K283" s="215">
        <v>30679.22</v>
      </c>
      <c r="L283" s="236">
        <v>31934.15</v>
      </c>
      <c r="M283" s="75">
        <v>33944.11</v>
      </c>
      <c r="N283" s="47">
        <f t="shared" si="5"/>
        <v>366492.04000000004</v>
      </c>
      <c r="P283" s="47"/>
    </row>
    <row r="284" spans="1:16" x14ac:dyDescent="0.2">
      <c r="A284" s="52" t="s">
        <v>67</v>
      </c>
      <c r="B284" s="102">
        <v>0</v>
      </c>
      <c r="C284" s="121">
        <v>0</v>
      </c>
      <c r="D284" s="47" t="s">
        <v>269</v>
      </c>
      <c r="E284" s="47" t="s">
        <v>269</v>
      </c>
      <c r="F284" s="140">
        <v>0</v>
      </c>
      <c r="G284" s="150">
        <v>0</v>
      </c>
      <c r="H284" s="170">
        <v>0</v>
      </c>
      <c r="I284" s="184">
        <v>0</v>
      </c>
      <c r="J284" s="193">
        <v>0</v>
      </c>
      <c r="K284" s="215">
        <v>0</v>
      </c>
      <c r="L284" s="236">
        <v>0</v>
      </c>
      <c r="M284" s="75">
        <v>0</v>
      </c>
      <c r="N284" s="47">
        <f t="shared" si="5"/>
        <v>0</v>
      </c>
      <c r="P284" s="47"/>
    </row>
    <row r="285" spans="1:16" x14ac:dyDescent="0.2">
      <c r="A285" s="52" t="s">
        <v>239</v>
      </c>
      <c r="B285" s="102">
        <v>714004.8</v>
      </c>
      <c r="C285" s="121">
        <v>740144.61</v>
      </c>
      <c r="D285" s="47">
        <v>723509.81</v>
      </c>
      <c r="E285" s="47">
        <v>696413.74</v>
      </c>
      <c r="F285" s="140">
        <v>701028.65</v>
      </c>
      <c r="G285" s="150">
        <v>827055.39</v>
      </c>
      <c r="H285" s="170">
        <v>641392.55000000005</v>
      </c>
      <c r="I285" s="184">
        <v>573656.35</v>
      </c>
      <c r="J285" s="193">
        <v>704381.43</v>
      </c>
      <c r="K285" s="215">
        <v>712524.06</v>
      </c>
      <c r="L285" s="236">
        <v>741669.59</v>
      </c>
      <c r="M285" s="75">
        <v>788351</v>
      </c>
      <c r="N285" s="47">
        <f t="shared" si="5"/>
        <v>8564131.9799999986</v>
      </c>
      <c r="P285" s="47"/>
    </row>
    <row r="286" spans="1:16" x14ac:dyDescent="0.2">
      <c r="A286" s="52"/>
      <c r="B286" s="102"/>
      <c r="C286" s="121"/>
      <c r="D286" s="47"/>
      <c r="E286" s="47"/>
      <c r="F286" s="140"/>
      <c r="G286" s="150"/>
      <c r="H286" s="170"/>
      <c r="I286" s="184"/>
      <c r="J286" s="193"/>
      <c r="K286" s="215"/>
      <c r="L286" s="236"/>
      <c r="M286" s="75"/>
      <c r="N286" s="47"/>
      <c r="P286" s="47"/>
    </row>
    <row r="287" spans="1:16" x14ac:dyDescent="0.2">
      <c r="A287" s="53" t="s">
        <v>240</v>
      </c>
      <c r="B287" s="103">
        <v>18617471.759999998</v>
      </c>
      <c r="C287" s="122">
        <v>19339061.199999999</v>
      </c>
      <c r="D287" s="54">
        <v>18879857.5</v>
      </c>
      <c r="E287" s="54">
        <v>18144742.100000001</v>
      </c>
      <c r="F287" s="141">
        <v>18264873.129999999</v>
      </c>
      <c r="G287" s="151">
        <v>21719753.959999997</v>
      </c>
      <c r="H287" s="171">
        <v>16712479.380000001</v>
      </c>
      <c r="I287" s="185">
        <v>14949230.939999999</v>
      </c>
      <c r="J287" s="194">
        <v>18352149.929999996</v>
      </c>
      <c r="K287" s="216">
        <v>18564111.43</v>
      </c>
      <c r="L287" s="237">
        <v>19322801.949999999</v>
      </c>
      <c r="M287" s="76">
        <v>20537970.98</v>
      </c>
      <c r="N287" s="54">
        <f t="shared" si="5"/>
        <v>223404504.25999999</v>
      </c>
    </row>
    <row r="288" spans="1:16" x14ac:dyDescent="0.2">
      <c r="A288" s="55"/>
      <c r="B288" s="102"/>
      <c r="C288" s="121"/>
      <c r="D288" s="47"/>
      <c r="E288" s="47"/>
      <c r="F288" s="140"/>
      <c r="G288" s="150"/>
      <c r="H288" s="170"/>
      <c r="I288" s="184"/>
      <c r="J288" s="193"/>
      <c r="K288" s="215"/>
      <c r="L288" s="236"/>
      <c r="M288" s="75"/>
      <c r="N288" s="47"/>
    </row>
    <row r="289" spans="1:15" x14ac:dyDescent="0.2">
      <c r="A289" s="51" t="s">
        <v>241</v>
      </c>
      <c r="B289" s="102"/>
      <c r="C289" s="121"/>
      <c r="D289" s="47"/>
      <c r="E289" s="47"/>
      <c r="F289" s="140"/>
      <c r="G289" s="150"/>
      <c r="H289" s="170"/>
      <c r="I289" s="184"/>
      <c r="J289" s="193"/>
      <c r="K289" s="215"/>
      <c r="L289" s="236"/>
      <c r="M289" s="75"/>
      <c r="N289" s="47"/>
    </row>
    <row r="290" spans="1:15" x14ac:dyDescent="0.2">
      <c r="A290" s="51" t="s">
        <v>70</v>
      </c>
      <c r="B290" s="102"/>
      <c r="C290" s="121"/>
      <c r="D290" s="47"/>
      <c r="E290" s="47"/>
      <c r="F290" s="140"/>
      <c r="G290" s="150"/>
      <c r="H290" s="170"/>
      <c r="I290" s="184"/>
      <c r="J290" s="193"/>
      <c r="K290" s="215"/>
      <c r="L290" s="236"/>
      <c r="M290" s="75"/>
      <c r="N290" s="47"/>
    </row>
    <row r="291" spans="1:15" x14ac:dyDescent="0.2">
      <c r="A291" s="52" t="s">
        <v>242</v>
      </c>
      <c r="B291" s="102">
        <v>260047.46</v>
      </c>
      <c r="C291" s="121">
        <v>277089.65999999997</v>
      </c>
      <c r="D291" s="47">
        <v>288926.06</v>
      </c>
      <c r="E291" s="47">
        <v>290274.82</v>
      </c>
      <c r="F291" s="140">
        <v>292210.7</v>
      </c>
      <c r="G291" s="150">
        <v>313117.13</v>
      </c>
      <c r="H291" s="170">
        <v>288445.78000000009</v>
      </c>
      <c r="I291" s="184">
        <v>264372.55</v>
      </c>
      <c r="J291" s="193">
        <v>300296.09999999998</v>
      </c>
      <c r="K291" s="215">
        <v>306437.62</v>
      </c>
      <c r="L291" s="236">
        <v>288798.92</v>
      </c>
      <c r="M291" s="75">
        <v>321301.01</v>
      </c>
      <c r="N291" s="47">
        <f t="shared" si="5"/>
        <v>3491317.8100000005</v>
      </c>
      <c r="O291" s="47"/>
    </row>
    <row r="292" spans="1:15" x14ac:dyDescent="0.2">
      <c r="A292" s="52"/>
      <c r="B292" s="102"/>
      <c r="C292" s="121"/>
      <c r="D292" s="47"/>
      <c r="E292" s="47"/>
      <c r="F292" s="140"/>
      <c r="G292" s="150"/>
      <c r="H292" s="170"/>
      <c r="I292" s="184"/>
      <c r="J292" s="193"/>
      <c r="K292" s="215"/>
      <c r="L292" s="236"/>
      <c r="M292" s="75"/>
      <c r="N292" s="47"/>
    </row>
    <row r="293" spans="1:15" x14ac:dyDescent="0.2">
      <c r="A293" s="52" t="s">
        <v>243</v>
      </c>
      <c r="B293" s="102">
        <v>108914.14</v>
      </c>
      <c r="C293" s="121">
        <v>116051.83</v>
      </c>
      <c r="D293" s="47">
        <v>121009.19</v>
      </c>
      <c r="E293" s="47">
        <v>121574.09</v>
      </c>
      <c r="F293" s="140">
        <v>122381.22</v>
      </c>
      <c r="G293" s="150">
        <v>131106.20000000001</v>
      </c>
      <c r="H293" s="170">
        <v>120800</v>
      </c>
      <c r="I293" s="184">
        <v>110725.6</v>
      </c>
      <c r="J293" s="193">
        <v>125768.42</v>
      </c>
      <c r="K293" s="215">
        <v>128315.91</v>
      </c>
      <c r="L293" s="236">
        <v>120947.53</v>
      </c>
      <c r="M293" s="75">
        <v>134524.93</v>
      </c>
      <c r="N293" s="47">
        <f t="shared" si="5"/>
        <v>1462119.0599999998</v>
      </c>
    </row>
    <row r="294" spans="1:15" x14ac:dyDescent="0.2">
      <c r="A294" s="52"/>
      <c r="B294" s="102"/>
      <c r="C294" s="121"/>
      <c r="D294" s="47"/>
      <c r="E294" s="47"/>
      <c r="F294" s="140"/>
      <c r="G294" s="150"/>
      <c r="H294" s="170"/>
      <c r="I294" s="184"/>
      <c r="J294" s="193"/>
      <c r="K294" s="215"/>
      <c r="L294" s="236"/>
      <c r="M294" s="75"/>
      <c r="N294" s="47"/>
    </row>
    <row r="295" spans="1:15" x14ac:dyDescent="0.2">
      <c r="A295" s="52" t="s">
        <v>244</v>
      </c>
      <c r="B295" s="102">
        <v>1367.08</v>
      </c>
      <c r="C295" s="121">
        <v>1456.67</v>
      </c>
      <c r="D295" s="47">
        <v>1518.89</v>
      </c>
      <c r="E295" s="47">
        <v>1525.98</v>
      </c>
      <c r="F295" s="140">
        <v>1537.01</v>
      </c>
      <c r="G295" s="150">
        <v>1654.16</v>
      </c>
      <c r="H295" s="170">
        <v>1518.24</v>
      </c>
      <c r="I295" s="184">
        <v>1389.82</v>
      </c>
      <c r="J295" s="193">
        <v>1579.32</v>
      </c>
      <c r="K295" s="215">
        <v>1617.36</v>
      </c>
      <c r="L295" s="236">
        <v>1520.19</v>
      </c>
      <c r="M295" s="75">
        <v>1699.25</v>
      </c>
      <c r="N295" s="47">
        <f t="shared" si="5"/>
        <v>18383.97</v>
      </c>
    </row>
    <row r="296" spans="1:15" x14ac:dyDescent="0.2">
      <c r="A296" s="52" t="s">
        <v>245</v>
      </c>
      <c r="B296" s="102">
        <v>8091.78</v>
      </c>
      <c r="C296" s="121">
        <v>8622.07</v>
      </c>
      <c r="D296" s="47">
        <v>8990.3799999999992</v>
      </c>
      <c r="E296" s="47">
        <v>9032.35</v>
      </c>
      <c r="F296" s="140">
        <v>9091.7099999999991</v>
      </c>
      <c r="G296" s="150">
        <v>9734.7999999999993</v>
      </c>
      <c r="H296" s="170">
        <v>8973.51</v>
      </c>
      <c r="I296" s="184">
        <v>8226.36</v>
      </c>
      <c r="J296" s="193">
        <v>9343.5</v>
      </c>
      <c r="K296" s="215">
        <v>9528.69</v>
      </c>
      <c r="L296" s="236">
        <v>8984.41</v>
      </c>
      <c r="M296" s="75">
        <v>9987.33</v>
      </c>
      <c r="N296" s="47">
        <f t="shared" si="5"/>
        <v>108606.89</v>
      </c>
    </row>
    <row r="297" spans="1:15" x14ac:dyDescent="0.2">
      <c r="A297" s="52" t="s">
        <v>246</v>
      </c>
      <c r="B297" s="102">
        <v>3918.79</v>
      </c>
      <c r="C297" s="121">
        <v>4175.6099999999997</v>
      </c>
      <c r="D297" s="47">
        <v>4353.9799999999996</v>
      </c>
      <c r="E297" s="47">
        <v>4374.3</v>
      </c>
      <c r="F297" s="140">
        <v>4404.0600000000004</v>
      </c>
      <c r="G297" s="150">
        <v>4724.04</v>
      </c>
      <c r="H297" s="170">
        <v>4348.01</v>
      </c>
      <c r="I297" s="184">
        <v>3983.97</v>
      </c>
      <c r="J297" s="193">
        <v>4525.7700000000004</v>
      </c>
      <c r="K297" s="215">
        <v>4622.2299999999996</v>
      </c>
      <c r="L297" s="236">
        <v>4353.3999999999996</v>
      </c>
      <c r="M297" s="75">
        <v>4848.7700000000004</v>
      </c>
      <c r="N297" s="47">
        <f t="shared" si="5"/>
        <v>52632.929999999993</v>
      </c>
    </row>
    <row r="298" spans="1:15" x14ac:dyDescent="0.2">
      <c r="A298" s="52"/>
      <c r="B298" s="102"/>
      <c r="C298" s="121"/>
      <c r="D298" s="47"/>
      <c r="E298" s="47"/>
      <c r="F298" s="140"/>
      <c r="G298" s="150"/>
      <c r="H298" s="170"/>
      <c r="I298" s="184"/>
      <c r="J298" s="193"/>
      <c r="K298" s="215"/>
      <c r="L298" s="236"/>
      <c r="M298" s="75"/>
      <c r="N298" s="47"/>
    </row>
    <row r="299" spans="1:15" x14ac:dyDescent="0.2">
      <c r="A299" s="51" t="s">
        <v>65</v>
      </c>
      <c r="B299" s="102"/>
      <c r="C299" s="121"/>
      <c r="D299" s="47"/>
      <c r="E299" s="47"/>
      <c r="F299" s="140"/>
      <c r="G299" s="150"/>
      <c r="H299" s="170"/>
      <c r="I299" s="184"/>
      <c r="J299" s="193"/>
      <c r="K299" s="215"/>
      <c r="L299" s="236"/>
      <c r="M299" s="75"/>
      <c r="N299" s="47"/>
    </row>
    <row r="300" spans="1:15" x14ac:dyDescent="0.2">
      <c r="A300" s="52" t="s">
        <v>247</v>
      </c>
      <c r="B300" s="102">
        <v>30666.63</v>
      </c>
      <c r="C300" s="121">
        <v>32676.36</v>
      </c>
      <c r="D300" s="47">
        <v>34072.19</v>
      </c>
      <c r="E300" s="47">
        <v>34231.25</v>
      </c>
      <c r="F300" s="140">
        <v>34453.910000000003</v>
      </c>
      <c r="G300" s="150">
        <v>36871.370000000003</v>
      </c>
      <c r="H300" s="170">
        <v>34003.17</v>
      </c>
      <c r="I300" s="184">
        <v>31176.67</v>
      </c>
      <c r="J300" s="193">
        <v>35408.69</v>
      </c>
      <c r="K300" s="215">
        <v>36094.839999999997</v>
      </c>
      <c r="L300" s="236">
        <v>34044.230000000003</v>
      </c>
      <c r="M300" s="75">
        <v>37822.800000000003</v>
      </c>
      <c r="N300" s="47">
        <f t="shared" si="5"/>
        <v>411522.10999999993</v>
      </c>
    </row>
    <row r="301" spans="1:15" x14ac:dyDescent="0.2">
      <c r="A301" s="52"/>
      <c r="B301" s="102"/>
      <c r="C301" s="121"/>
      <c r="D301" s="47"/>
      <c r="E301" s="47"/>
      <c r="F301" s="140"/>
      <c r="G301" s="150"/>
      <c r="H301" s="170"/>
      <c r="I301" s="184"/>
      <c r="J301" s="193"/>
      <c r="K301" s="215"/>
      <c r="L301" s="236"/>
      <c r="M301" s="75"/>
      <c r="N301" s="47"/>
    </row>
    <row r="302" spans="1:15" x14ac:dyDescent="0.2">
      <c r="A302" s="53" t="s">
        <v>248</v>
      </c>
      <c r="B302" s="103">
        <v>413005.88</v>
      </c>
      <c r="C302" s="122">
        <v>440072.19999999995</v>
      </c>
      <c r="D302" s="54">
        <v>458870.69</v>
      </c>
      <c r="E302" s="54">
        <v>461012.79</v>
      </c>
      <c r="F302" s="141">
        <v>464078.6100000001</v>
      </c>
      <c r="G302" s="151">
        <v>497207.69999999995</v>
      </c>
      <c r="H302" s="171">
        <v>458088.71000000008</v>
      </c>
      <c r="I302" s="185">
        <v>419874.97</v>
      </c>
      <c r="J302" s="194">
        <v>476921.8</v>
      </c>
      <c r="K302" s="216">
        <v>486616.65</v>
      </c>
      <c r="L302" s="237">
        <v>458648.67999999993</v>
      </c>
      <c r="M302" s="76">
        <v>510184.09</v>
      </c>
      <c r="N302" s="54">
        <f t="shared" si="5"/>
        <v>5544582.7699999996</v>
      </c>
    </row>
    <row r="303" spans="1:15" ht="12.75" x14ac:dyDescent="0.2">
      <c r="A303" s="55"/>
      <c r="B303" s="100"/>
      <c r="C303" s="119"/>
      <c r="D303" s="47"/>
      <c r="E303" s="47"/>
      <c r="F303" s="138"/>
      <c r="G303" s="148"/>
      <c r="H303" s="168"/>
      <c r="I303" s="182"/>
      <c r="J303" s="191"/>
      <c r="K303" s="213"/>
      <c r="L303" s="234"/>
      <c r="M303" s="73"/>
      <c r="N303" s="47"/>
    </row>
    <row r="304" spans="1:15" x14ac:dyDescent="0.2">
      <c r="D304" s="47"/>
      <c r="E304" s="47"/>
      <c r="F304" s="47"/>
      <c r="H304" s="47"/>
      <c r="L304" s="47"/>
      <c r="M304" s="47"/>
      <c r="N304" s="47"/>
    </row>
    <row r="305" spans="4:15" x14ac:dyDescent="0.2">
      <c r="D305" s="47"/>
      <c r="E305" s="47"/>
      <c r="F305" s="47"/>
      <c r="H305" s="47"/>
      <c r="J305" s="47"/>
      <c r="L305" s="47"/>
      <c r="M305" s="47"/>
      <c r="N305" s="54"/>
      <c r="O305" s="47"/>
    </row>
    <row r="306" spans="4:15" x14ac:dyDescent="0.2">
      <c r="N306" s="47"/>
    </row>
    <row r="307" spans="4:15" x14ac:dyDescent="0.2">
      <c r="N307" s="47"/>
    </row>
    <row r="308" spans="4:15" x14ac:dyDescent="0.2">
      <c r="N308" s="58">
        <f>SUM(N5:N306)/2</f>
        <v>1583392928.9399993</v>
      </c>
    </row>
    <row r="309" spans="4:15" x14ac:dyDescent="0.2">
      <c r="N309" s="47"/>
    </row>
    <row r="310" spans="4:15" x14ac:dyDescent="0.2">
      <c r="N310" s="47"/>
    </row>
    <row r="311" spans="4:15" x14ac:dyDescent="0.2">
      <c r="N311" s="47"/>
    </row>
    <row r="312" spans="4:15" x14ac:dyDescent="0.2">
      <c r="N312" s="47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2015-16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1"/>
  <sheetViews>
    <sheetView zoomScaleNormal="100" workbookViewId="0">
      <selection activeCell="N9" sqref="N9"/>
    </sheetView>
  </sheetViews>
  <sheetFormatPr defaultRowHeight="12.75" x14ac:dyDescent="0.2"/>
  <cols>
    <col min="1" max="1" width="39.140625" style="15" customWidth="1"/>
    <col min="2" max="13" width="14" style="15" bestFit="1" customWidth="1"/>
    <col min="14" max="14" width="15" style="15" bestFit="1" customWidth="1"/>
    <col min="15" max="256" width="9.140625" style="15"/>
    <col min="257" max="257" width="39.140625" style="15" customWidth="1"/>
    <col min="258" max="269" width="14" style="15" bestFit="1" customWidth="1"/>
    <col min="270" max="270" width="15" style="15" bestFit="1" customWidth="1"/>
    <col min="271" max="512" width="9.140625" style="15"/>
    <col min="513" max="513" width="39.140625" style="15" customWidth="1"/>
    <col min="514" max="525" width="14" style="15" bestFit="1" customWidth="1"/>
    <col min="526" max="526" width="15" style="15" bestFit="1" customWidth="1"/>
    <col min="527" max="768" width="9.140625" style="15"/>
    <col min="769" max="769" width="39.140625" style="15" customWidth="1"/>
    <col min="770" max="781" width="14" style="15" bestFit="1" customWidth="1"/>
    <col min="782" max="782" width="15" style="15" bestFit="1" customWidth="1"/>
    <col min="783" max="1024" width="9.140625" style="15"/>
    <col min="1025" max="1025" width="39.140625" style="15" customWidth="1"/>
    <col min="1026" max="1037" width="14" style="15" bestFit="1" customWidth="1"/>
    <col min="1038" max="1038" width="15" style="15" bestFit="1" customWidth="1"/>
    <col min="1039" max="1280" width="9.140625" style="15"/>
    <col min="1281" max="1281" width="39.140625" style="15" customWidth="1"/>
    <col min="1282" max="1293" width="14" style="15" bestFit="1" customWidth="1"/>
    <col min="1294" max="1294" width="15" style="15" bestFit="1" customWidth="1"/>
    <col min="1295" max="1536" width="9.140625" style="15"/>
    <col min="1537" max="1537" width="39.140625" style="15" customWidth="1"/>
    <col min="1538" max="1549" width="14" style="15" bestFit="1" customWidth="1"/>
    <col min="1550" max="1550" width="15" style="15" bestFit="1" customWidth="1"/>
    <col min="1551" max="1792" width="9.140625" style="15"/>
    <col min="1793" max="1793" width="39.140625" style="15" customWidth="1"/>
    <col min="1794" max="1805" width="14" style="15" bestFit="1" customWidth="1"/>
    <col min="1806" max="1806" width="15" style="15" bestFit="1" customWidth="1"/>
    <col min="1807" max="2048" width="9.140625" style="15"/>
    <col min="2049" max="2049" width="39.140625" style="15" customWidth="1"/>
    <col min="2050" max="2061" width="14" style="15" bestFit="1" customWidth="1"/>
    <col min="2062" max="2062" width="15" style="15" bestFit="1" customWidth="1"/>
    <col min="2063" max="2304" width="9.140625" style="15"/>
    <col min="2305" max="2305" width="39.140625" style="15" customWidth="1"/>
    <col min="2306" max="2317" width="14" style="15" bestFit="1" customWidth="1"/>
    <col min="2318" max="2318" width="15" style="15" bestFit="1" customWidth="1"/>
    <col min="2319" max="2560" width="9.140625" style="15"/>
    <col min="2561" max="2561" width="39.140625" style="15" customWidth="1"/>
    <col min="2562" max="2573" width="14" style="15" bestFit="1" customWidth="1"/>
    <col min="2574" max="2574" width="15" style="15" bestFit="1" customWidth="1"/>
    <col min="2575" max="2816" width="9.140625" style="15"/>
    <col min="2817" max="2817" width="39.140625" style="15" customWidth="1"/>
    <col min="2818" max="2829" width="14" style="15" bestFit="1" customWidth="1"/>
    <col min="2830" max="2830" width="15" style="15" bestFit="1" customWidth="1"/>
    <col min="2831" max="3072" width="9.140625" style="15"/>
    <col min="3073" max="3073" width="39.140625" style="15" customWidth="1"/>
    <col min="3074" max="3085" width="14" style="15" bestFit="1" customWidth="1"/>
    <col min="3086" max="3086" width="15" style="15" bestFit="1" customWidth="1"/>
    <col min="3087" max="3328" width="9.140625" style="15"/>
    <col min="3329" max="3329" width="39.140625" style="15" customWidth="1"/>
    <col min="3330" max="3341" width="14" style="15" bestFit="1" customWidth="1"/>
    <col min="3342" max="3342" width="15" style="15" bestFit="1" customWidth="1"/>
    <col min="3343" max="3584" width="9.140625" style="15"/>
    <col min="3585" max="3585" width="39.140625" style="15" customWidth="1"/>
    <col min="3586" max="3597" width="14" style="15" bestFit="1" customWidth="1"/>
    <col min="3598" max="3598" width="15" style="15" bestFit="1" customWidth="1"/>
    <col min="3599" max="3840" width="9.140625" style="15"/>
    <col min="3841" max="3841" width="39.140625" style="15" customWidth="1"/>
    <col min="3842" max="3853" width="14" style="15" bestFit="1" customWidth="1"/>
    <col min="3854" max="3854" width="15" style="15" bestFit="1" customWidth="1"/>
    <col min="3855" max="4096" width="9.140625" style="15"/>
    <col min="4097" max="4097" width="39.140625" style="15" customWidth="1"/>
    <col min="4098" max="4109" width="14" style="15" bestFit="1" customWidth="1"/>
    <col min="4110" max="4110" width="15" style="15" bestFit="1" customWidth="1"/>
    <col min="4111" max="4352" width="9.140625" style="15"/>
    <col min="4353" max="4353" width="39.140625" style="15" customWidth="1"/>
    <col min="4354" max="4365" width="14" style="15" bestFit="1" customWidth="1"/>
    <col min="4366" max="4366" width="15" style="15" bestFit="1" customWidth="1"/>
    <col min="4367" max="4608" width="9.140625" style="15"/>
    <col min="4609" max="4609" width="39.140625" style="15" customWidth="1"/>
    <col min="4610" max="4621" width="14" style="15" bestFit="1" customWidth="1"/>
    <col min="4622" max="4622" width="15" style="15" bestFit="1" customWidth="1"/>
    <col min="4623" max="4864" width="9.140625" style="15"/>
    <col min="4865" max="4865" width="39.140625" style="15" customWidth="1"/>
    <col min="4866" max="4877" width="14" style="15" bestFit="1" customWidth="1"/>
    <col min="4878" max="4878" width="15" style="15" bestFit="1" customWidth="1"/>
    <col min="4879" max="5120" width="9.140625" style="15"/>
    <col min="5121" max="5121" width="39.140625" style="15" customWidth="1"/>
    <col min="5122" max="5133" width="14" style="15" bestFit="1" customWidth="1"/>
    <col min="5134" max="5134" width="15" style="15" bestFit="1" customWidth="1"/>
    <col min="5135" max="5376" width="9.140625" style="15"/>
    <col min="5377" max="5377" width="39.140625" style="15" customWidth="1"/>
    <col min="5378" max="5389" width="14" style="15" bestFit="1" customWidth="1"/>
    <col min="5390" max="5390" width="15" style="15" bestFit="1" customWidth="1"/>
    <col min="5391" max="5632" width="9.140625" style="15"/>
    <col min="5633" max="5633" width="39.140625" style="15" customWidth="1"/>
    <col min="5634" max="5645" width="14" style="15" bestFit="1" customWidth="1"/>
    <col min="5646" max="5646" width="15" style="15" bestFit="1" customWidth="1"/>
    <col min="5647" max="5888" width="9.140625" style="15"/>
    <col min="5889" max="5889" width="39.140625" style="15" customWidth="1"/>
    <col min="5890" max="5901" width="14" style="15" bestFit="1" customWidth="1"/>
    <col min="5902" max="5902" width="15" style="15" bestFit="1" customWidth="1"/>
    <col min="5903" max="6144" width="9.140625" style="15"/>
    <col min="6145" max="6145" width="39.140625" style="15" customWidth="1"/>
    <col min="6146" max="6157" width="14" style="15" bestFit="1" customWidth="1"/>
    <col min="6158" max="6158" width="15" style="15" bestFit="1" customWidth="1"/>
    <col min="6159" max="6400" width="9.140625" style="15"/>
    <col min="6401" max="6401" width="39.140625" style="15" customWidth="1"/>
    <col min="6402" max="6413" width="14" style="15" bestFit="1" customWidth="1"/>
    <col min="6414" max="6414" width="15" style="15" bestFit="1" customWidth="1"/>
    <col min="6415" max="6656" width="9.140625" style="15"/>
    <col min="6657" max="6657" width="39.140625" style="15" customWidth="1"/>
    <col min="6658" max="6669" width="14" style="15" bestFit="1" customWidth="1"/>
    <col min="6670" max="6670" width="15" style="15" bestFit="1" customWidth="1"/>
    <col min="6671" max="6912" width="9.140625" style="15"/>
    <col min="6913" max="6913" width="39.140625" style="15" customWidth="1"/>
    <col min="6914" max="6925" width="14" style="15" bestFit="1" customWidth="1"/>
    <col min="6926" max="6926" width="15" style="15" bestFit="1" customWidth="1"/>
    <col min="6927" max="7168" width="9.140625" style="15"/>
    <col min="7169" max="7169" width="39.140625" style="15" customWidth="1"/>
    <col min="7170" max="7181" width="14" style="15" bestFit="1" customWidth="1"/>
    <col min="7182" max="7182" width="15" style="15" bestFit="1" customWidth="1"/>
    <col min="7183" max="7424" width="9.140625" style="15"/>
    <col min="7425" max="7425" width="39.140625" style="15" customWidth="1"/>
    <col min="7426" max="7437" width="14" style="15" bestFit="1" customWidth="1"/>
    <col min="7438" max="7438" width="15" style="15" bestFit="1" customWidth="1"/>
    <col min="7439" max="7680" width="9.140625" style="15"/>
    <col min="7681" max="7681" width="39.140625" style="15" customWidth="1"/>
    <col min="7682" max="7693" width="14" style="15" bestFit="1" customWidth="1"/>
    <col min="7694" max="7694" width="15" style="15" bestFit="1" customWidth="1"/>
    <col min="7695" max="7936" width="9.140625" style="15"/>
    <col min="7937" max="7937" width="39.140625" style="15" customWidth="1"/>
    <col min="7938" max="7949" width="14" style="15" bestFit="1" customWidth="1"/>
    <col min="7950" max="7950" width="15" style="15" bestFit="1" customWidth="1"/>
    <col min="7951" max="8192" width="9.140625" style="15"/>
    <col min="8193" max="8193" width="39.140625" style="15" customWidth="1"/>
    <col min="8194" max="8205" width="14" style="15" bestFit="1" customWidth="1"/>
    <col min="8206" max="8206" width="15" style="15" bestFit="1" customWidth="1"/>
    <col min="8207" max="8448" width="9.140625" style="15"/>
    <col min="8449" max="8449" width="39.140625" style="15" customWidth="1"/>
    <col min="8450" max="8461" width="14" style="15" bestFit="1" customWidth="1"/>
    <col min="8462" max="8462" width="15" style="15" bestFit="1" customWidth="1"/>
    <col min="8463" max="8704" width="9.140625" style="15"/>
    <col min="8705" max="8705" width="39.140625" style="15" customWidth="1"/>
    <col min="8706" max="8717" width="14" style="15" bestFit="1" customWidth="1"/>
    <col min="8718" max="8718" width="15" style="15" bestFit="1" customWidth="1"/>
    <col min="8719" max="8960" width="9.140625" style="15"/>
    <col min="8961" max="8961" width="39.140625" style="15" customWidth="1"/>
    <col min="8962" max="8973" width="14" style="15" bestFit="1" customWidth="1"/>
    <col min="8974" max="8974" width="15" style="15" bestFit="1" customWidth="1"/>
    <col min="8975" max="9216" width="9.140625" style="15"/>
    <col min="9217" max="9217" width="39.140625" style="15" customWidth="1"/>
    <col min="9218" max="9229" width="14" style="15" bestFit="1" customWidth="1"/>
    <col min="9230" max="9230" width="15" style="15" bestFit="1" customWidth="1"/>
    <col min="9231" max="9472" width="9.140625" style="15"/>
    <col min="9473" max="9473" width="39.140625" style="15" customWidth="1"/>
    <col min="9474" max="9485" width="14" style="15" bestFit="1" customWidth="1"/>
    <col min="9486" max="9486" width="15" style="15" bestFit="1" customWidth="1"/>
    <col min="9487" max="9728" width="9.140625" style="15"/>
    <col min="9729" max="9729" width="39.140625" style="15" customWidth="1"/>
    <col min="9730" max="9741" width="14" style="15" bestFit="1" customWidth="1"/>
    <col min="9742" max="9742" width="15" style="15" bestFit="1" customWidth="1"/>
    <col min="9743" max="9984" width="9.140625" style="15"/>
    <col min="9985" max="9985" width="39.140625" style="15" customWidth="1"/>
    <col min="9986" max="9997" width="14" style="15" bestFit="1" customWidth="1"/>
    <col min="9998" max="9998" width="15" style="15" bestFit="1" customWidth="1"/>
    <col min="9999" max="10240" width="9.140625" style="15"/>
    <col min="10241" max="10241" width="39.140625" style="15" customWidth="1"/>
    <col min="10242" max="10253" width="14" style="15" bestFit="1" customWidth="1"/>
    <col min="10254" max="10254" width="15" style="15" bestFit="1" customWidth="1"/>
    <col min="10255" max="10496" width="9.140625" style="15"/>
    <col min="10497" max="10497" width="39.140625" style="15" customWidth="1"/>
    <col min="10498" max="10509" width="14" style="15" bestFit="1" customWidth="1"/>
    <col min="10510" max="10510" width="15" style="15" bestFit="1" customWidth="1"/>
    <col min="10511" max="10752" width="9.140625" style="15"/>
    <col min="10753" max="10753" width="39.140625" style="15" customWidth="1"/>
    <col min="10754" max="10765" width="14" style="15" bestFit="1" customWidth="1"/>
    <col min="10766" max="10766" width="15" style="15" bestFit="1" customWidth="1"/>
    <col min="10767" max="11008" width="9.140625" style="15"/>
    <col min="11009" max="11009" width="39.140625" style="15" customWidth="1"/>
    <col min="11010" max="11021" width="14" style="15" bestFit="1" customWidth="1"/>
    <col min="11022" max="11022" width="15" style="15" bestFit="1" customWidth="1"/>
    <col min="11023" max="11264" width="9.140625" style="15"/>
    <col min="11265" max="11265" width="39.140625" style="15" customWidth="1"/>
    <col min="11266" max="11277" width="14" style="15" bestFit="1" customWidth="1"/>
    <col min="11278" max="11278" width="15" style="15" bestFit="1" customWidth="1"/>
    <col min="11279" max="11520" width="9.140625" style="15"/>
    <col min="11521" max="11521" width="39.140625" style="15" customWidth="1"/>
    <col min="11522" max="11533" width="14" style="15" bestFit="1" customWidth="1"/>
    <col min="11534" max="11534" width="15" style="15" bestFit="1" customWidth="1"/>
    <col min="11535" max="11776" width="9.140625" style="15"/>
    <col min="11777" max="11777" width="39.140625" style="15" customWidth="1"/>
    <col min="11778" max="11789" width="14" style="15" bestFit="1" customWidth="1"/>
    <col min="11790" max="11790" width="15" style="15" bestFit="1" customWidth="1"/>
    <col min="11791" max="12032" width="9.140625" style="15"/>
    <col min="12033" max="12033" width="39.140625" style="15" customWidth="1"/>
    <col min="12034" max="12045" width="14" style="15" bestFit="1" customWidth="1"/>
    <col min="12046" max="12046" width="15" style="15" bestFit="1" customWidth="1"/>
    <col min="12047" max="12288" width="9.140625" style="15"/>
    <col min="12289" max="12289" width="39.140625" style="15" customWidth="1"/>
    <col min="12290" max="12301" width="14" style="15" bestFit="1" customWidth="1"/>
    <col min="12302" max="12302" width="15" style="15" bestFit="1" customWidth="1"/>
    <col min="12303" max="12544" width="9.140625" style="15"/>
    <col min="12545" max="12545" width="39.140625" style="15" customWidth="1"/>
    <col min="12546" max="12557" width="14" style="15" bestFit="1" customWidth="1"/>
    <col min="12558" max="12558" width="15" style="15" bestFit="1" customWidth="1"/>
    <col min="12559" max="12800" width="9.140625" style="15"/>
    <col min="12801" max="12801" width="39.140625" style="15" customWidth="1"/>
    <col min="12802" max="12813" width="14" style="15" bestFit="1" customWidth="1"/>
    <col min="12814" max="12814" width="15" style="15" bestFit="1" customWidth="1"/>
    <col min="12815" max="13056" width="9.140625" style="15"/>
    <col min="13057" max="13057" width="39.140625" style="15" customWidth="1"/>
    <col min="13058" max="13069" width="14" style="15" bestFit="1" customWidth="1"/>
    <col min="13070" max="13070" width="15" style="15" bestFit="1" customWidth="1"/>
    <col min="13071" max="13312" width="9.140625" style="15"/>
    <col min="13313" max="13313" width="39.140625" style="15" customWidth="1"/>
    <col min="13314" max="13325" width="14" style="15" bestFit="1" customWidth="1"/>
    <col min="13326" max="13326" width="15" style="15" bestFit="1" customWidth="1"/>
    <col min="13327" max="13568" width="9.140625" style="15"/>
    <col min="13569" max="13569" width="39.140625" style="15" customWidth="1"/>
    <col min="13570" max="13581" width="14" style="15" bestFit="1" customWidth="1"/>
    <col min="13582" max="13582" width="15" style="15" bestFit="1" customWidth="1"/>
    <col min="13583" max="13824" width="9.140625" style="15"/>
    <col min="13825" max="13825" width="39.140625" style="15" customWidth="1"/>
    <col min="13826" max="13837" width="14" style="15" bestFit="1" customWidth="1"/>
    <col min="13838" max="13838" width="15" style="15" bestFit="1" customWidth="1"/>
    <col min="13839" max="14080" width="9.140625" style="15"/>
    <col min="14081" max="14081" width="39.140625" style="15" customWidth="1"/>
    <col min="14082" max="14093" width="14" style="15" bestFit="1" customWidth="1"/>
    <col min="14094" max="14094" width="15" style="15" bestFit="1" customWidth="1"/>
    <col min="14095" max="14336" width="9.140625" style="15"/>
    <col min="14337" max="14337" width="39.140625" style="15" customWidth="1"/>
    <col min="14338" max="14349" width="14" style="15" bestFit="1" customWidth="1"/>
    <col min="14350" max="14350" width="15" style="15" bestFit="1" customWidth="1"/>
    <col min="14351" max="14592" width="9.140625" style="15"/>
    <col min="14593" max="14593" width="39.140625" style="15" customWidth="1"/>
    <col min="14594" max="14605" width="14" style="15" bestFit="1" customWidth="1"/>
    <col min="14606" max="14606" width="15" style="15" bestFit="1" customWidth="1"/>
    <col min="14607" max="14848" width="9.140625" style="15"/>
    <col min="14849" max="14849" width="39.140625" style="15" customWidth="1"/>
    <col min="14850" max="14861" width="14" style="15" bestFit="1" customWidth="1"/>
    <col min="14862" max="14862" width="15" style="15" bestFit="1" customWidth="1"/>
    <col min="14863" max="15104" width="9.140625" style="15"/>
    <col min="15105" max="15105" width="39.140625" style="15" customWidth="1"/>
    <col min="15106" max="15117" width="14" style="15" bestFit="1" customWidth="1"/>
    <col min="15118" max="15118" width="15" style="15" bestFit="1" customWidth="1"/>
    <col min="15119" max="15360" width="9.140625" style="15"/>
    <col min="15361" max="15361" width="39.140625" style="15" customWidth="1"/>
    <col min="15362" max="15373" width="14" style="15" bestFit="1" customWidth="1"/>
    <col min="15374" max="15374" width="15" style="15" bestFit="1" customWidth="1"/>
    <col min="15375" max="15616" width="9.140625" style="15"/>
    <col min="15617" max="15617" width="39.140625" style="15" customWidth="1"/>
    <col min="15618" max="15629" width="14" style="15" bestFit="1" customWidth="1"/>
    <col min="15630" max="15630" width="15" style="15" bestFit="1" customWidth="1"/>
    <col min="15631" max="15872" width="9.140625" style="15"/>
    <col min="15873" max="15873" width="39.140625" style="15" customWidth="1"/>
    <col min="15874" max="15885" width="14" style="15" bestFit="1" customWidth="1"/>
    <col min="15886" max="15886" width="15" style="15" bestFit="1" customWidth="1"/>
    <col min="15887" max="16128" width="9.140625" style="15"/>
    <col min="16129" max="16129" width="39.140625" style="15" customWidth="1"/>
    <col min="16130" max="16141" width="14" style="15" bestFit="1" customWidth="1"/>
    <col min="16142" max="16142" width="15" style="15" bestFit="1" customWidth="1"/>
    <col min="16143" max="16384" width="9.140625" style="15"/>
  </cols>
  <sheetData>
    <row r="1" spans="1:14" s="33" customFormat="1" x14ac:dyDescent="0.2"/>
    <row r="2" spans="1:14" s="33" customFormat="1" x14ac:dyDescent="0.2"/>
    <row r="3" spans="1:14" s="33" customFormat="1" ht="18" x14ac:dyDescent="0.25">
      <c r="A3" s="59" t="s">
        <v>265</v>
      </c>
    </row>
    <row r="4" spans="1:14" s="33" customFormat="1" x14ac:dyDescent="0.2"/>
    <row r="5" spans="1:14" s="33" customFormat="1" x14ac:dyDescent="0.2"/>
    <row r="6" spans="1:14" s="61" customFormat="1" ht="12" x14ac:dyDescent="0.2">
      <c r="A6" s="60" t="s">
        <v>63</v>
      </c>
      <c r="B6" s="89" t="s">
        <v>27</v>
      </c>
      <c r="C6" s="89" t="s">
        <v>28</v>
      </c>
      <c r="D6" s="89" t="s">
        <v>29</v>
      </c>
      <c r="E6" s="89" t="s">
        <v>30</v>
      </c>
      <c r="F6" s="89" t="s">
        <v>31</v>
      </c>
      <c r="G6" s="89" t="s">
        <v>32</v>
      </c>
      <c r="H6" s="89" t="s">
        <v>33</v>
      </c>
      <c r="I6" s="89" t="s">
        <v>34</v>
      </c>
      <c r="J6" s="89" t="s">
        <v>35</v>
      </c>
      <c r="K6" s="89" t="s">
        <v>36</v>
      </c>
      <c r="L6" s="89" t="s">
        <v>37</v>
      </c>
      <c r="M6" s="89" t="s">
        <v>38</v>
      </c>
      <c r="N6" s="60" t="s">
        <v>9</v>
      </c>
    </row>
    <row r="7" spans="1:14" s="33" customFormat="1" x14ac:dyDescent="0.2">
      <c r="A7" s="62" t="s">
        <v>229</v>
      </c>
    </row>
    <row r="8" spans="1:14" s="33" customFormat="1" x14ac:dyDescent="0.2">
      <c r="A8" s="63" t="s">
        <v>249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3" customFormat="1" x14ac:dyDescent="0.2">
      <c r="A9" s="6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62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3" t="s">
        <v>230</v>
      </c>
      <c r="B11" s="104">
        <v>10995.33</v>
      </c>
      <c r="C11" s="123">
        <v>10995.33</v>
      </c>
      <c r="D11" s="132">
        <v>10995.33</v>
      </c>
      <c r="E11" s="132">
        <v>10995.33</v>
      </c>
      <c r="F11" s="142">
        <v>10995.33</v>
      </c>
      <c r="G11" s="152">
        <v>10995.33</v>
      </c>
      <c r="H11" s="172">
        <v>10995.33</v>
      </c>
      <c r="I11" s="186">
        <v>10995.33</v>
      </c>
      <c r="J11" s="195">
        <v>10995.33</v>
      </c>
      <c r="K11" s="217">
        <v>10995.33</v>
      </c>
      <c r="L11" s="238">
        <v>10995.33</v>
      </c>
      <c r="M11" s="238">
        <v>10995.33</v>
      </c>
      <c r="N11" s="1">
        <f>SUM(B11:M11)</f>
        <v>131943.96</v>
      </c>
    </row>
    <row r="12" spans="1:14" x14ac:dyDescent="0.2">
      <c r="A12" s="63" t="s">
        <v>231</v>
      </c>
      <c r="B12" s="104">
        <v>5324.45</v>
      </c>
      <c r="C12" s="123">
        <v>5324.45</v>
      </c>
      <c r="D12" s="132">
        <v>5324.45</v>
      </c>
      <c r="E12" s="132">
        <v>5324.45</v>
      </c>
      <c r="F12" s="142">
        <v>5324.45</v>
      </c>
      <c r="G12" s="152">
        <v>5324.45</v>
      </c>
      <c r="H12" s="172">
        <v>5324.45</v>
      </c>
      <c r="I12" s="186">
        <v>5324.45</v>
      </c>
      <c r="J12" s="195">
        <v>5324.45</v>
      </c>
      <c r="K12" s="217">
        <v>5324.45</v>
      </c>
      <c r="L12" s="238">
        <v>5324.45</v>
      </c>
      <c r="M12" s="238">
        <v>5324.45</v>
      </c>
      <c r="N12" s="1">
        <f>SUM(B12:M12)</f>
        <v>63893.399999999987</v>
      </c>
    </row>
    <row r="13" spans="1:14" x14ac:dyDescent="0.2">
      <c r="A13" s="63" t="s">
        <v>232</v>
      </c>
      <c r="B13" s="104">
        <v>0</v>
      </c>
      <c r="C13" s="123">
        <v>0</v>
      </c>
      <c r="D13" s="132">
        <v>0</v>
      </c>
      <c r="E13" s="132">
        <v>0</v>
      </c>
      <c r="F13" s="142">
        <v>0</v>
      </c>
      <c r="G13" s="152">
        <v>0</v>
      </c>
      <c r="H13" s="172">
        <v>0</v>
      </c>
      <c r="I13" s="186">
        <v>0</v>
      </c>
      <c r="J13" s="195">
        <v>0</v>
      </c>
      <c r="K13" s="217">
        <v>0</v>
      </c>
      <c r="L13" s="238">
        <v>0</v>
      </c>
      <c r="M13" s="238">
        <v>0</v>
      </c>
      <c r="N13" s="1">
        <f>SUM(B13:M13)</f>
        <v>0</v>
      </c>
    </row>
    <row r="14" spans="1:14" x14ac:dyDescent="0.2">
      <c r="A14" s="63"/>
      <c r="B14" s="104"/>
      <c r="C14" s="123"/>
      <c r="D14" s="132"/>
      <c r="E14" s="132"/>
      <c r="F14" s="142"/>
      <c r="G14" s="152"/>
      <c r="H14" s="172"/>
      <c r="I14" s="186"/>
      <c r="J14" s="195"/>
      <c r="K14" s="217"/>
      <c r="L14" s="238"/>
      <c r="M14" s="238"/>
      <c r="N14" s="1"/>
    </row>
    <row r="15" spans="1:14" x14ac:dyDescent="0.2">
      <c r="A15" s="62" t="s">
        <v>70</v>
      </c>
      <c r="B15" s="104"/>
      <c r="C15" s="123"/>
      <c r="D15" s="132"/>
      <c r="E15" s="132"/>
      <c r="F15" s="142"/>
      <c r="G15" s="152"/>
      <c r="H15" s="172"/>
      <c r="I15" s="186"/>
      <c r="J15" s="195"/>
      <c r="K15" s="217"/>
      <c r="L15" s="238"/>
      <c r="M15" s="238"/>
      <c r="N15" s="1"/>
    </row>
    <row r="16" spans="1:14" x14ac:dyDescent="0.2">
      <c r="A16" s="63" t="s">
        <v>233</v>
      </c>
      <c r="B16" s="104">
        <v>9502123.4800000004</v>
      </c>
      <c r="C16" s="123">
        <v>9867879.5999999996</v>
      </c>
      <c r="D16" s="132">
        <v>9635120.4400000013</v>
      </c>
      <c r="E16" s="132">
        <v>9261653.4399999995</v>
      </c>
      <c r="F16" s="142">
        <v>9323027.339999998</v>
      </c>
      <c r="G16" s="152">
        <v>11075822.139999999</v>
      </c>
      <c r="H16" s="172">
        <v>8529922.8699999992</v>
      </c>
      <c r="I16" s="186">
        <v>7629094.5499999998</v>
      </c>
      <c r="J16" s="195">
        <v>9367616.2999999952</v>
      </c>
      <c r="K16" s="217">
        <v>9475905.6000000015</v>
      </c>
      <c r="L16" s="238">
        <v>9863513.9799999986</v>
      </c>
      <c r="M16" s="238">
        <v>10484333.279999997</v>
      </c>
      <c r="N16" s="1">
        <f>SUM(B16:M16)</f>
        <v>114016013.02</v>
      </c>
    </row>
    <row r="17" spans="1:14" x14ac:dyDescent="0.2">
      <c r="A17" s="63"/>
      <c r="B17" s="104"/>
      <c r="C17" s="123"/>
      <c r="D17" s="132"/>
      <c r="E17" s="132"/>
      <c r="F17" s="142"/>
      <c r="G17" s="152"/>
      <c r="H17" s="172"/>
      <c r="I17" s="186"/>
      <c r="J17" s="195"/>
      <c r="K17" s="217"/>
      <c r="L17" s="238"/>
      <c r="M17" s="238"/>
      <c r="N17" s="1"/>
    </row>
    <row r="18" spans="1:14" x14ac:dyDescent="0.2">
      <c r="A18" s="63" t="s">
        <v>234</v>
      </c>
      <c r="B18" s="104">
        <v>5625330.5</v>
      </c>
      <c r="C18" s="123">
        <v>5849582.2400000002</v>
      </c>
      <c r="D18" s="132">
        <v>5706873.3499999996</v>
      </c>
      <c r="E18" s="132">
        <v>5480222.2300000004</v>
      </c>
      <c r="F18" s="142">
        <v>5516537.8399999999</v>
      </c>
      <c r="G18" s="152">
        <v>6586851.0999999996</v>
      </c>
      <c r="H18" s="172">
        <v>5047249.2</v>
      </c>
      <c r="I18" s="186">
        <v>4514219.18</v>
      </c>
      <c r="J18" s="195">
        <v>5542921.6200000001</v>
      </c>
      <c r="K18" s="217">
        <v>5606997.5800000001</v>
      </c>
      <c r="L18" s="238">
        <v>5836349.7300000004</v>
      </c>
      <c r="M18" s="238">
        <v>6203695.3399999999</v>
      </c>
      <c r="N18" s="1">
        <f>SUM(B18:M18)</f>
        <v>67516829.909999996</v>
      </c>
    </row>
    <row r="19" spans="1:14" x14ac:dyDescent="0.2">
      <c r="A19" s="63" t="s">
        <v>235</v>
      </c>
      <c r="B19" s="104">
        <v>2267174.71</v>
      </c>
      <c r="C19" s="123">
        <v>2361312.7000000002</v>
      </c>
      <c r="D19" s="132">
        <v>2301405.34</v>
      </c>
      <c r="E19" s="132">
        <v>2207354.27</v>
      </c>
      <c r="F19" s="142">
        <v>2221981.67</v>
      </c>
      <c r="G19" s="152">
        <v>2669237.8199999998</v>
      </c>
      <c r="H19" s="172">
        <v>2032958.99</v>
      </c>
      <c r="I19" s="186">
        <v>1818262.21</v>
      </c>
      <c r="J19" s="195">
        <v>2232608.67</v>
      </c>
      <c r="K19" s="217">
        <v>2258417.54</v>
      </c>
      <c r="L19" s="238">
        <v>2350797.27</v>
      </c>
      <c r="M19" s="238">
        <v>2498758.77</v>
      </c>
      <c r="N19" s="1">
        <f>SUM(B19:M19)</f>
        <v>27220269.960000001</v>
      </c>
    </row>
    <row r="20" spans="1:14" x14ac:dyDescent="0.2">
      <c r="A20" s="63"/>
      <c r="B20" s="104"/>
      <c r="C20" s="123"/>
      <c r="D20" s="132"/>
      <c r="E20" s="132"/>
      <c r="F20" s="142"/>
      <c r="G20" s="152"/>
      <c r="H20" s="172"/>
      <c r="I20" s="186"/>
      <c r="J20" s="195"/>
      <c r="K20" s="217"/>
      <c r="L20" s="238"/>
      <c r="M20" s="238"/>
      <c r="N20" s="1"/>
    </row>
    <row r="21" spans="1:14" x14ac:dyDescent="0.2">
      <c r="A21" s="62" t="s">
        <v>65</v>
      </c>
      <c r="B21" s="104"/>
      <c r="C21" s="123"/>
      <c r="D21" s="132"/>
      <c r="E21" s="132"/>
      <c r="F21" s="142"/>
      <c r="G21" s="152"/>
      <c r="H21" s="172"/>
      <c r="I21" s="186"/>
      <c r="J21" s="195"/>
      <c r="K21" s="217"/>
      <c r="L21" s="238"/>
      <c r="M21" s="238"/>
      <c r="N21" s="1"/>
    </row>
    <row r="22" spans="1:14" x14ac:dyDescent="0.2">
      <c r="A22" s="63" t="s">
        <v>66</v>
      </c>
      <c r="B22" s="104">
        <v>17892.11</v>
      </c>
      <c r="C22" s="123">
        <v>18505.64</v>
      </c>
      <c r="D22" s="132">
        <v>18115.2</v>
      </c>
      <c r="E22" s="132">
        <v>17466.080000000002</v>
      </c>
      <c r="F22" s="142">
        <v>17581.82</v>
      </c>
      <c r="G22" s="152">
        <v>20564.400000000001</v>
      </c>
      <c r="H22" s="172">
        <v>16086.14</v>
      </c>
      <c r="I22" s="186">
        <v>14387.32</v>
      </c>
      <c r="J22" s="195">
        <v>17665.91</v>
      </c>
      <c r="K22" s="217">
        <v>17870.12</v>
      </c>
      <c r="L22" s="238">
        <v>18601.099999999999</v>
      </c>
      <c r="M22" s="238">
        <v>19771.87</v>
      </c>
      <c r="N22" s="1">
        <f t="shared" ref="N22:N27" si="0">SUM(B22:M22)</f>
        <v>214507.71</v>
      </c>
    </row>
    <row r="23" spans="1:14" x14ac:dyDescent="0.2">
      <c r="A23" s="63" t="s">
        <v>236</v>
      </c>
      <c r="B23" s="104">
        <v>118168.8</v>
      </c>
      <c r="C23" s="123">
        <v>120817.52</v>
      </c>
      <c r="D23" s="132">
        <v>119131.93</v>
      </c>
      <c r="E23" s="132">
        <v>115854.49</v>
      </c>
      <c r="F23" s="142">
        <v>116622.22</v>
      </c>
      <c r="G23" s="152">
        <v>130387.62</v>
      </c>
      <c r="H23" s="172">
        <v>106701.24</v>
      </c>
      <c r="I23" s="186">
        <v>95432.73</v>
      </c>
      <c r="J23" s="195">
        <v>117179.99</v>
      </c>
      <c r="K23" s="217">
        <v>118534.59</v>
      </c>
      <c r="L23" s="238">
        <v>123383.2</v>
      </c>
      <c r="M23" s="238">
        <v>131149.06</v>
      </c>
      <c r="N23" s="1">
        <f t="shared" si="0"/>
        <v>1413363.39</v>
      </c>
    </row>
    <row r="24" spans="1:14" x14ac:dyDescent="0.2">
      <c r="A24" s="63" t="s">
        <v>237</v>
      </c>
      <c r="B24" s="104">
        <v>325836.15000000002</v>
      </c>
      <c r="C24" s="123">
        <v>333089.73</v>
      </c>
      <c r="D24" s="132">
        <v>328473.71000000002</v>
      </c>
      <c r="E24" s="132">
        <v>319472.51</v>
      </c>
      <c r="F24" s="142">
        <v>321589.53999999998</v>
      </c>
      <c r="G24" s="152">
        <v>359334.87</v>
      </c>
      <c r="H24" s="172">
        <v>294232.11</v>
      </c>
      <c r="I24" s="186">
        <v>263158.84000000003</v>
      </c>
      <c r="J24" s="195">
        <v>323127.59999999998</v>
      </c>
      <c r="K24" s="217">
        <v>326862.94</v>
      </c>
      <c r="L24" s="238">
        <v>340233.15</v>
      </c>
      <c r="M24" s="238">
        <v>361647.76</v>
      </c>
      <c r="N24" s="1">
        <f t="shared" si="0"/>
        <v>3897058.91</v>
      </c>
    </row>
    <row r="25" spans="1:14" x14ac:dyDescent="0.2">
      <c r="A25" s="63" t="s">
        <v>238</v>
      </c>
      <c r="B25" s="104">
        <v>34559.01</v>
      </c>
      <c r="C25" s="123">
        <v>35346.97</v>
      </c>
      <c r="D25" s="132">
        <v>34845.53</v>
      </c>
      <c r="E25" s="132">
        <v>33877.440000000002</v>
      </c>
      <c r="F25" s="142">
        <v>34101.94</v>
      </c>
      <c r="G25" s="152">
        <v>38118.42</v>
      </c>
      <c r="H25" s="172">
        <v>31200.9</v>
      </c>
      <c r="I25" s="186">
        <v>27905.84</v>
      </c>
      <c r="J25" s="195">
        <v>34265.03</v>
      </c>
      <c r="K25" s="217">
        <v>34616.81</v>
      </c>
      <c r="L25" s="238">
        <v>35871.730000000003</v>
      </c>
      <c r="M25" s="238">
        <v>37881.699999999997</v>
      </c>
      <c r="N25" s="1">
        <f t="shared" si="0"/>
        <v>412591.31999999995</v>
      </c>
    </row>
    <row r="26" spans="1:14" x14ac:dyDescent="0.2">
      <c r="A26" s="63" t="s">
        <v>67</v>
      </c>
      <c r="B26" s="104">
        <v>0</v>
      </c>
      <c r="C26" s="123">
        <v>0</v>
      </c>
      <c r="D26" s="132">
        <v>0</v>
      </c>
      <c r="E26" s="132">
        <v>0</v>
      </c>
      <c r="F26" s="142">
        <v>0</v>
      </c>
      <c r="G26" s="152">
        <v>0</v>
      </c>
      <c r="H26" s="172">
        <v>0</v>
      </c>
      <c r="I26" s="186">
        <v>0</v>
      </c>
      <c r="J26" s="195">
        <v>0</v>
      </c>
      <c r="K26" s="217">
        <v>0</v>
      </c>
      <c r="L26" s="238">
        <v>0</v>
      </c>
      <c r="M26" s="238">
        <v>0</v>
      </c>
      <c r="N26" s="1">
        <f t="shared" si="0"/>
        <v>0</v>
      </c>
    </row>
    <row r="27" spans="1:14" x14ac:dyDescent="0.2">
      <c r="A27" s="63" t="s">
        <v>239</v>
      </c>
      <c r="B27" s="105">
        <v>710067.22</v>
      </c>
      <c r="C27" s="124">
        <v>736207.02</v>
      </c>
      <c r="D27" s="133">
        <v>719572.22</v>
      </c>
      <c r="E27" s="133">
        <v>692521.86</v>
      </c>
      <c r="F27" s="143">
        <v>697110.98</v>
      </c>
      <c r="G27" s="153">
        <v>823117.81</v>
      </c>
      <c r="H27" s="173">
        <v>637808.15</v>
      </c>
      <c r="I27" s="187">
        <v>570450.49</v>
      </c>
      <c r="J27" s="196">
        <v>700445.03</v>
      </c>
      <c r="K27" s="218">
        <v>708586.47</v>
      </c>
      <c r="L27" s="239">
        <v>737732.01</v>
      </c>
      <c r="M27" s="239">
        <v>784413.42</v>
      </c>
      <c r="N27" s="19">
        <f t="shared" si="0"/>
        <v>8518032.6799999997</v>
      </c>
    </row>
    <row r="28" spans="1:14" x14ac:dyDescent="0.2">
      <c r="A28" s="6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64" t="s">
        <v>240</v>
      </c>
      <c r="B29" s="1">
        <f>SUM(B11:B28)</f>
        <v>18617471.759999998</v>
      </c>
      <c r="C29" s="1">
        <f t="shared" ref="C29:N29" si="1">SUM(C11:C28)</f>
        <v>19339061.199999999</v>
      </c>
      <c r="D29" s="1">
        <f>SUM(D11:D27)</f>
        <v>18879857.5</v>
      </c>
      <c r="E29" s="1">
        <f t="shared" si="1"/>
        <v>18144742.099999998</v>
      </c>
      <c r="F29" s="1">
        <f t="shared" si="1"/>
        <v>18264873.129999995</v>
      </c>
      <c r="G29" s="1">
        <f t="shared" si="1"/>
        <v>21719753.959999997</v>
      </c>
      <c r="H29" s="1">
        <f t="shared" si="1"/>
        <v>16712479.379999999</v>
      </c>
      <c r="I29" s="1">
        <f t="shared" si="1"/>
        <v>14949230.939999999</v>
      </c>
      <c r="J29" s="1">
        <f t="shared" si="1"/>
        <v>18352149.93</v>
      </c>
      <c r="K29" s="1">
        <f t="shared" si="1"/>
        <v>18564111.43</v>
      </c>
      <c r="L29" s="1">
        <f t="shared" si="1"/>
        <v>19322801.949999999</v>
      </c>
      <c r="M29" s="1">
        <f t="shared" si="1"/>
        <v>20537970.98</v>
      </c>
      <c r="N29" s="1">
        <f t="shared" si="1"/>
        <v>223404504.25999999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5" t="s">
        <v>250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2015-03-27T16:17:29Z</cp:lastPrinted>
  <dcterms:created xsi:type="dcterms:W3CDTF">2014-09-26T18:28:29Z</dcterms:created>
  <dcterms:modified xsi:type="dcterms:W3CDTF">2019-09-30T19:22:48Z</dcterms:modified>
</cp:coreProperties>
</file>