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DA4C7742-0F3A-4565-80B9-FC6FBE0BD590}" xr6:coauthVersionLast="45" xr6:coauthVersionMax="45" xr10:uidLastSave="{00000000-0000-0000-0000-000000000000}"/>
  <bookViews>
    <workbookView xWindow="-120" yWindow="-120" windowWidth="29040" windowHeight="15840" tabRatio="766" xr2:uid="{00000000-000D-0000-FFFF-FFFF00000000}"/>
  </bookViews>
  <sheets>
    <sheet name="SUMMARY" sheetId="4" r:id="rId1"/>
    <sheet name="BCCRT" sheetId="5" r:id="rId2"/>
    <sheet name="SCCRT" sheetId="6" r:id="rId3"/>
    <sheet name="CIG TAX" sheetId="7" r:id="rId4"/>
    <sheet name="LIQ TAX" sheetId="8" r:id="rId5"/>
    <sheet name="RPTT" sheetId="9" r:id="rId6"/>
    <sheet name="Gov't Services" sheetId="10" r:id="rId7"/>
    <sheet name="CTX DISTRIBUTION" sheetId="11" r:id="rId8"/>
    <sheet name="MONTHLY WA" sheetId="12" r:id="rId9"/>
    <sheet name="SCCRT In State" sheetId="14" r:id="rId10"/>
    <sheet name="SCCRT Out of State" sheetId="15" r:id="rId11"/>
  </sheets>
  <definedNames>
    <definedName name="_xlnm.Print_Area" localSheetId="1">BCCRT!$A$1:$N$39</definedName>
    <definedName name="_xlnm.Print_Area" localSheetId="2">SCCRT!$A$1:$N$39</definedName>
    <definedName name="_xlnm.Print_Titles" localSheetId="7">'CTX DISTRIBUTION'!$1:$2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4" l="1"/>
  <c r="D29" i="4"/>
  <c r="E29" i="4"/>
  <c r="F29" i="4"/>
  <c r="G29" i="4"/>
  <c r="H29" i="4"/>
  <c r="B29" i="4"/>
  <c r="L36" i="7" l="1"/>
  <c r="C23" i="14" l="1"/>
  <c r="D23" i="14"/>
  <c r="E23" i="14"/>
  <c r="F23" i="14"/>
  <c r="G23" i="14"/>
  <c r="H23" i="14"/>
  <c r="I23" i="14"/>
  <c r="J23" i="14"/>
  <c r="K23" i="14"/>
  <c r="L23" i="14"/>
  <c r="M23" i="14"/>
  <c r="B23" i="14"/>
  <c r="N34" i="7" l="1"/>
  <c r="C29" i="12" l="1"/>
  <c r="D29" i="12"/>
  <c r="B29" i="12"/>
  <c r="D33" i="7" l="1"/>
  <c r="N34" i="8" l="1"/>
  <c r="C39" i="8" l="1"/>
  <c r="D39" i="8"/>
  <c r="E39" i="8"/>
  <c r="F39" i="8"/>
  <c r="G39" i="8"/>
  <c r="H39" i="8"/>
  <c r="I39" i="8"/>
  <c r="J39" i="8"/>
  <c r="K39" i="8"/>
  <c r="L39" i="8"/>
  <c r="M39" i="8"/>
  <c r="B39" i="8"/>
  <c r="H23" i="15" l="1"/>
  <c r="B23" i="15"/>
  <c r="N284" i="11" l="1"/>
  <c r="M23" i="15" l="1"/>
  <c r="L23" i="15"/>
  <c r="K23" i="15"/>
  <c r="J23" i="15"/>
  <c r="I23" i="15"/>
  <c r="G23" i="15"/>
  <c r="F23" i="15"/>
  <c r="E23" i="15"/>
  <c r="D23" i="15"/>
  <c r="C23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24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29" i="12"/>
  <c r="L29" i="12"/>
  <c r="K29" i="12"/>
  <c r="J29" i="12"/>
  <c r="I29" i="12"/>
  <c r="H29" i="12"/>
  <c r="G29" i="12"/>
  <c r="F29" i="12"/>
  <c r="E29" i="12"/>
  <c r="N27" i="12"/>
  <c r="N26" i="12"/>
  <c r="N25" i="12"/>
  <c r="N24" i="12"/>
  <c r="N23" i="12"/>
  <c r="N22" i="12"/>
  <c r="N19" i="12"/>
  <c r="N18" i="12"/>
  <c r="N16" i="12"/>
  <c r="N13" i="12"/>
  <c r="N12" i="12"/>
  <c r="N11" i="12"/>
  <c r="N302" i="11"/>
  <c r="N300" i="11"/>
  <c r="N297" i="11"/>
  <c r="N296" i="11"/>
  <c r="N295" i="11"/>
  <c r="N293" i="11"/>
  <c r="N291" i="11"/>
  <c r="N287" i="11"/>
  <c r="N285" i="11"/>
  <c r="N283" i="11"/>
  <c r="N282" i="11"/>
  <c r="N281" i="11"/>
  <c r="N280" i="11"/>
  <c r="N277" i="11"/>
  <c r="N276" i="11"/>
  <c r="N274" i="11"/>
  <c r="N271" i="11"/>
  <c r="N270" i="11"/>
  <c r="N269" i="11"/>
  <c r="N265" i="11"/>
  <c r="N263" i="11"/>
  <c r="N260" i="11"/>
  <c r="N256" i="11"/>
  <c r="N254" i="11"/>
  <c r="N251" i="11"/>
  <c r="N249" i="11"/>
  <c r="N245" i="11"/>
  <c r="N243" i="11"/>
  <c r="N242" i="11"/>
  <c r="N241" i="11"/>
  <c r="N240" i="11"/>
  <c r="N238" i="11"/>
  <c r="N237" i="11"/>
  <c r="N234" i="11"/>
  <c r="N233" i="11"/>
  <c r="N232" i="11"/>
  <c r="N231" i="11"/>
  <c r="N230" i="11"/>
  <c r="N229" i="11"/>
  <c r="N228" i="11"/>
  <c r="N226" i="11"/>
  <c r="N222" i="11"/>
  <c r="N220" i="11"/>
  <c r="N217" i="11"/>
  <c r="N213" i="11"/>
  <c r="N211" i="11"/>
  <c r="N210" i="11"/>
  <c r="N209" i="11"/>
  <c r="N208" i="11"/>
  <c r="N207" i="11"/>
  <c r="N206" i="11"/>
  <c r="N205" i="11"/>
  <c r="N204" i="11"/>
  <c r="N201" i="11"/>
  <c r="N200" i="11"/>
  <c r="N198" i="11"/>
  <c r="N195" i="11"/>
  <c r="N194" i="11"/>
  <c r="N190" i="11"/>
  <c r="N188" i="11"/>
  <c r="N187" i="11"/>
  <c r="N186" i="11"/>
  <c r="N183" i="11"/>
  <c r="N182" i="11"/>
  <c r="N181" i="11"/>
  <c r="N179" i="11"/>
  <c r="N177" i="11"/>
  <c r="N173" i="11"/>
  <c r="N171" i="11"/>
  <c r="N168" i="11"/>
  <c r="N167" i="11"/>
  <c r="N166" i="11"/>
  <c r="N164" i="11"/>
  <c r="N161" i="11"/>
  <c r="N157" i="11"/>
  <c r="N155" i="11"/>
  <c r="N154" i="11"/>
  <c r="N153" i="11"/>
  <c r="N152" i="11"/>
  <c r="N151" i="11"/>
  <c r="N150" i="11"/>
  <c r="N149" i="11"/>
  <c r="N148" i="11"/>
  <c r="N147" i="11"/>
  <c r="N144" i="11"/>
  <c r="N142" i="11"/>
  <c r="N138" i="11"/>
  <c r="N136" i="11"/>
  <c r="N135" i="11"/>
  <c r="N132" i="11"/>
  <c r="N131" i="11"/>
  <c r="N129" i="11"/>
  <c r="N126" i="11"/>
  <c r="N122" i="11"/>
  <c r="N120" i="11"/>
  <c r="N119" i="11"/>
  <c r="N117" i="11"/>
  <c r="N113" i="11"/>
  <c r="N111" i="11"/>
  <c r="N110" i="11"/>
  <c r="N109" i="11"/>
  <c r="N107" i="11"/>
  <c r="N106" i="11"/>
  <c r="N105" i="11"/>
  <c r="N104" i="11"/>
  <c r="N102" i="11"/>
  <c r="N99" i="11"/>
  <c r="N98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2" i="11"/>
  <c r="N71" i="11"/>
  <c r="N70" i="11"/>
  <c r="N68" i="11"/>
  <c r="N65" i="11"/>
  <c r="N64" i="11"/>
  <c r="N63" i="11"/>
  <c r="N62" i="11"/>
  <c r="N58" i="11"/>
  <c r="N56" i="11"/>
  <c r="N55" i="11"/>
  <c r="N54" i="11"/>
  <c r="N53" i="11"/>
  <c r="N52" i="11"/>
  <c r="N51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5" i="11"/>
  <c r="N34" i="11"/>
  <c r="N33" i="11"/>
  <c r="N32" i="11"/>
  <c r="N31" i="11"/>
  <c r="N29" i="11"/>
  <c r="N27" i="11"/>
  <c r="N23" i="11"/>
  <c r="N21" i="11"/>
  <c r="N20" i="11"/>
  <c r="N17" i="11"/>
  <c r="N15" i="11"/>
  <c r="N11" i="11"/>
  <c r="N9" i="11"/>
  <c r="N8" i="11"/>
  <c r="N5" i="11"/>
  <c r="A39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N22" i="10"/>
  <c r="G25" i="4" s="1"/>
  <c r="N21" i="10"/>
  <c r="G24" i="4" s="1"/>
  <c r="N20" i="10"/>
  <c r="G23" i="4" s="1"/>
  <c r="N19" i="10"/>
  <c r="G22" i="4" s="1"/>
  <c r="N18" i="10"/>
  <c r="G21" i="4" s="1"/>
  <c r="N17" i="10"/>
  <c r="G20" i="4" s="1"/>
  <c r="N16" i="10"/>
  <c r="G19" i="4" s="1"/>
  <c r="N15" i="10"/>
  <c r="G18" i="4" s="1"/>
  <c r="N14" i="10"/>
  <c r="G17" i="4" s="1"/>
  <c r="N13" i="10"/>
  <c r="G16" i="4" s="1"/>
  <c r="N12" i="10"/>
  <c r="G15" i="4" s="1"/>
  <c r="N11" i="10"/>
  <c r="G14" i="4" s="1"/>
  <c r="N10" i="10"/>
  <c r="G13" i="4" s="1"/>
  <c r="N9" i="10"/>
  <c r="G12" i="4" s="1"/>
  <c r="N8" i="10"/>
  <c r="G11" i="4" s="1"/>
  <c r="N7" i="10"/>
  <c r="N6" i="10"/>
  <c r="G9" i="4" s="1"/>
  <c r="A39" i="9"/>
  <c r="M24" i="9"/>
  <c r="L24" i="9"/>
  <c r="K24" i="9"/>
  <c r="J24" i="9"/>
  <c r="I24" i="9"/>
  <c r="H24" i="9"/>
  <c r="G24" i="9"/>
  <c r="F24" i="9"/>
  <c r="E24" i="9"/>
  <c r="D24" i="9"/>
  <c r="C24" i="9"/>
  <c r="B24" i="9"/>
  <c r="N22" i="9"/>
  <c r="F25" i="4" s="1"/>
  <c r="N21" i="9"/>
  <c r="F24" i="4" s="1"/>
  <c r="N20" i="9"/>
  <c r="F23" i="4" s="1"/>
  <c r="N19" i="9"/>
  <c r="F22" i="4" s="1"/>
  <c r="N18" i="9"/>
  <c r="F21" i="4" s="1"/>
  <c r="N17" i="9"/>
  <c r="F20" i="4" s="1"/>
  <c r="N16" i="9"/>
  <c r="F19" i="4" s="1"/>
  <c r="N15" i="9"/>
  <c r="F18" i="4" s="1"/>
  <c r="N14" i="9"/>
  <c r="F17" i="4" s="1"/>
  <c r="N13" i="9"/>
  <c r="F16" i="4" s="1"/>
  <c r="N12" i="9"/>
  <c r="F15" i="4" s="1"/>
  <c r="N11" i="9"/>
  <c r="F14" i="4" s="1"/>
  <c r="N10" i="9"/>
  <c r="F13" i="4" s="1"/>
  <c r="N9" i="9"/>
  <c r="F12" i="4" s="1"/>
  <c r="N8" i="9"/>
  <c r="F11" i="4" s="1"/>
  <c r="N7" i="9"/>
  <c r="N6" i="9"/>
  <c r="F9" i="4" s="1"/>
  <c r="M47" i="8"/>
  <c r="L47" i="8"/>
  <c r="K47" i="8"/>
  <c r="J47" i="8"/>
  <c r="I47" i="8"/>
  <c r="H47" i="8"/>
  <c r="G47" i="8"/>
  <c r="F47" i="8"/>
  <c r="E47" i="8"/>
  <c r="D47" i="8"/>
  <c r="C47" i="8"/>
  <c r="B47" i="8"/>
  <c r="N46" i="8"/>
  <c r="N45" i="8"/>
  <c r="N44" i="8"/>
  <c r="N43" i="8"/>
  <c r="N42" i="8"/>
  <c r="N38" i="8"/>
  <c r="N37" i="8"/>
  <c r="N36" i="8"/>
  <c r="N35" i="8"/>
  <c r="N33" i="8"/>
  <c r="N31" i="8"/>
  <c r="N27" i="8"/>
  <c r="N26" i="8"/>
  <c r="M24" i="8"/>
  <c r="M29" i="8" s="1"/>
  <c r="L24" i="8"/>
  <c r="L29" i="8" s="1"/>
  <c r="K24" i="8"/>
  <c r="K29" i="8" s="1"/>
  <c r="J24" i="8"/>
  <c r="J29" i="8" s="1"/>
  <c r="I24" i="8"/>
  <c r="I29" i="8" s="1"/>
  <c r="H24" i="8"/>
  <c r="H29" i="8" s="1"/>
  <c r="G24" i="8"/>
  <c r="G29" i="8" s="1"/>
  <c r="F24" i="8"/>
  <c r="F29" i="8" s="1"/>
  <c r="E24" i="8"/>
  <c r="E29" i="8" s="1"/>
  <c r="D24" i="8"/>
  <c r="D29" i="8" s="1"/>
  <c r="C24" i="8"/>
  <c r="C29" i="8" s="1"/>
  <c r="B24" i="8"/>
  <c r="B29" i="8" s="1"/>
  <c r="N22" i="8"/>
  <c r="E25" i="4" s="1"/>
  <c r="N21" i="8"/>
  <c r="E24" i="4" s="1"/>
  <c r="N20" i="8"/>
  <c r="E23" i="4" s="1"/>
  <c r="N19" i="8"/>
  <c r="E22" i="4" s="1"/>
  <c r="N18" i="8"/>
  <c r="E21" i="4" s="1"/>
  <c r="N17" i="8"/>
  <c r="E20" i="4" s="1"/>
  <c r="N16" i="8"/>
  <c r="E19" i="4" s="1"/>
  <c r="N15" i="8"/>
  <c r="E18" i="4" s="1"/>
  <c r="N14" i="8"/>
  <c r="E17" i="4" s="1"/>
  <c r="N13" i="8"/>
  <c r="E16" i="4" s="1"/>
  <c r="N12" i="8"/>
  <c r="E15" i="4" s="1"/>
  <c r="N11" i="8"/>
  <c r="E14" i="4" s="1"/>
  <c r="N10" i="8"/>
  <c r="E13" i="4" s="1"/>
  <c r="N9" i="8"/>
  <c r="E12" i="4" s="1"/>
  <c r="N8" i="8"/>
  <c r="E11" i="4" s="1"/>
  <c r="N7" i="8"/>
  <c r="E10" i="4" s="1"/>
  <c r="N6" i="8"/>
  <c r="E9" i="4" s="1"/>
  <c r="N37" i="7"/>
  <c r="N36" i="7"/>
  <c r="N35" i="7"/>
  <c r="N33" i="7"/>
  <c r="O33" i="7" s="1"/>
  <c r="N29" i="7"/>
  <c r="N27" i="7"/>
  <c r="N26" i="7"/>
  <c r="M24" i="7"/>
  <c r="M31" i="7" s="1"/>
  <c r="L24" i="7"/>
  <c r="L31" i="7" s="1"/>
  <c r="K24" i="7"/>
  <c r="K31" i="7" s="1"/>
  <c r="J24" i="7"/>
  <c r="J31" i="7" s="1"/>
  <c r="I24" i="7"/>
  <c r="I31" i="7" s="1"/>
  <c r="H24" i="7"/>
  <c r="H31" i="7" s="1"/>
  <c r="G24" i="7"/>
  <c r="G31" i="7" s="1"/>
  <c r="F24" i="7"/>
  <c r="F31" i="7" s="1"/>
  <c r="E24" i="7"/>
  <c r="E31" i="7" s="1"/>
  <c r="D24" i="7"/>
  <c r="D31" i="7" s="1"/>
  <c r="C24" i="7"/>
  <c r="C31" i="7" s="1"/>
  <c r="B24" i="7"/>
  <c r="B31" i="7" s="1"/>
  <c r="N22" i="7"/>
  <c r="D25" i="4" s="1"/>
  <c r="N21" i="7"/>
  <c r="D24" i="4" s="1"/>
  <c r="N20" i="7"/>
  <c r="D23" i="4" s="1"/>
  <c r="N19" i="7"/>
  <c r="D22" i="4" s="1"/>
  <c r="N18" i="7"/>
  <c r="D21" i="4" s="1"/>
  <c r="N17" i="7"/>
  <c r="D20" i="4" s="1"/>
  <c r="N16" i="7"/>
  <c r="D19" i="4" s="1"/>
  <c r="N15" i="7"/>
  <c r="D18" i="4" s="1"/>
  <c r="N14" i="7"/>
  <c r="D17" i="4" s="1"/>
  <c r="N13" i="7"/>
  <c r="D16" i="4" s="1"/>
  <c r="N12" i="7"/>
  <c r="D15" i="4" s="1"/>
  <c r="N11" i="7"/>
  <c r="D14" i="4" s="1"/>
  <c r="N10" i="7"/>
  <c r="D13" i="4" s="1"/>
  <c r="N9" i="7"/>
  <c r="D12" i="4" s="1"/>
  <c r="N8" i="7"/>
  <c r="D11" i="4" s="1"/>
  <c r="N7" i="7"/>
  <c r="N6" i="7"/>
  <c r="D9" i="4" s="1"/>
  <c r="N27" i="6"/>
  <c r="N26" i="6"/>
  <c r="M24" i="6"/>
  <c r="L24" i="6"/>
  <c r="K24" i="6"/>
  <c r="J24" i="6"/>
  <c r="I24" i="6"/>
  <c r="H24" i="6"/>
  <c r="G24" i="6"/>
  <c r="F24" i="6"/>
  <c r="E24" i="6"/>
  <c r="D24" i="6"/>
  <c r="C24" i="6"/>
  <c r="B24" i="6"/>
  <c r="N22" i="6"/>
  <c r="C25" i="4" s="1"/>
  <c r="N21" i="6"/>
  <c r="C24" i="4" s="1"/>
  <c r="N20" i="6"/>
  <c r="C23" i="4" s="1"/>
  <c r="N19" i="6"/>
  <c r="C22" i="4" s="1"/>
  <c r="N18" i="6"/>
  <c r="C21" i="4" s="1"/>
  <c r="N17" i="6"/>
  <c r="C20" i="4" s="1"/>
  <c r="N16" i="6"/>
  <c r="C19" i="4" s="1"/>
  <c r="N15" i="6"/>
  <c r="C18" i="4" s="1"/>
  <c r="N14" i="6"/>
  <c r="C17" i="4" s="1"/>
  <c r="N13" i="6"/>
  <c r="C16" i="4" s="1"/>
  <c r="N12" i="6"/>
  <c r="C15" i="4" s="1"/>
  <c r="N11" i="6"/>
  <c r="C14" i="4" s="1"/>
  <c r="N10" i="6"/>
  <c r="C13" i="4" s="1"/>
  <c r="N9" i="6"/>
  <c r="C12" i="4" s="1"/>
  <c r="N8" i="6"/>
  <c r="C11" i="4" s="1"/>
  <c r="N7" i="6"/>
  <c r="C10" i="4" s="1"/>
  <c r="N6" i="6"/>
  <c r="C9" i="4" s="1"/>
  <c r="N27" i="5"/>
  <c r="N26" i="5"/>
  <c r="M24" i="5"/>
  <c r="L24" i="5"/>
  <c r="K24" i="5"/>
  <c r="J24" i="5"/>
  <c r="I24" i="5"/>
  <c r="H24" i="5"/>
  <c r="G24" i="5"/>
  <c r="F24" i="5"/>
  <c r="E24" i="5"/>
  <c r="D24" i="5"/>
  <c r="C24" i="5"/>
  <c r="B24" i="5"/>
  <c r="N22" i="5"/>
  <c r="B25" i="4" s="1"/>
  <c r="N21" i="5"/>
  <c r="B24" i="4" s="1"/>
  <c r="N20" i="5"/>
  <c r="B23" i="4" s="1"/>
  <c r="N19" i="5"/>
  <c r="B22" i="4" s="1"/>
  <c r="N18" i="5"/>
  <c r="B21" i="4" s="1"/>
  <c r="N17" i="5"/>
  <c r="B20" i="4" s="1"/>
  <c r="N16" i="5"/>
  <c r="B19" i="4" s="1"/>
  <c r="N15" i="5"/>
  <c r="B18" i="4" s="1"/>
  <c r="N14" i="5"/>
  <c r="B17" i="4" s="1"/>
  <c r="N13" i="5"/>
  <c r="B16" i="4" s="1"/>
  <c r="N12" i="5"/>
  <c r="B15" i="4" s="1"/>
  <c r="N11" i="5"/>
  <c r="B14" i="4" s="1"/>
  <c r="N10" i="5"/>
  <c r="B13" i="4" s="1"/>
  <c r="N9" i="5"/>
  <c r="B12" i="4" s="1"/>
  <c r="N8" i="5"/>
  <c r="B11" i="4" s="1"/>
  <c r="N7" i="5"/>
  <c r="B10" i="4" s="1"/>
  <c r="N6" i="5"/>
  <c r="B9" i="4" s="1"/>
  <c r="H9" i="4" l="1"/>
  <c r="N23" i="14"/>
  <c r="N308" i="11"/>
  <c r="N24" i="10"/>
  <c r="N24" i="9"/>
  <c r="E27" i="4"/>
  <c r="N24" i="7"/>
  <c r="N31" i="7" s="1"/>
  <c r="C27" i="4"/>
  <c r="N24" i="5"/>
  <c r="N28" i="5" s="1"/>
  <c r="N23" i="15"/>
  <c r="N29" i="12"/>
  <c r="G10" i="4"/>
  <c r="G27" i="4" s="1"/>
  <c r="F10" i="4"/>
  <c r="N39" i="8"/>
  <c r="N47" i="8"/>
  <c r="H20" i="4"/>
  <c r="N24" i="8"/>
  <c r="N29" i="8" s="1"/>
  <c r="H12" i="4"/>
  <c r="H18" i="4"/>
  <c r="D10" i="4"/>
  <c r="D27" i="4" s="1"/>
  <c r="H14" i="4"/>
  <c r="H16" i="4"/>
  <c r="H22" i="4"/>
  <c r="H24" i="4"/>
  <c r="H11" i="4"/>
  <c r="H15" i="4"/>
  <c r="H19" i="4"/>
  <c r="H23" i="4"/>
  <c r="N24" i="6"/>
  <c r="N28" i="6" s="1"/>
  <c r="N30" i="6" s="1"/>
  <c r="H13" i="4"/>
  <c r="H17" i="4"/>
  <c r="H21" i="4"/>
  <c r="H25" i="4"/>
  <c r="B27" i="4"/>
  <c r="H10" i="4" l="1"/>
  <c r="H27" i="4" s="1"/>
  <c r="F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marih</author>
    <author>Kevin L. Williams</author>
    <author>Valued Gateway Client</author>
  </authors>
  <commentList>
    <comment ref="A2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Total Distribution - County column from cigarette stat report</t>
        </r>
      </text>
    </comment>
    <comment ref="A2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administrative costs" line from Totals column on cigarette stat report</t>
        </r>
      </text>
    </comment>
    <comment ref="A2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refunds" line from Totals column on cigarette stat report</t>
        </r>
      </text>
    </comment>
    <comment ref="N27" authorId="1" shapeId="0" xr:uid="{181B8949-0140-4D10-966E-AF1E6B0FD684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8/5/20 This number may dffer from that reported in 606304 9620 due to refunds related to CIG Civil Penalties or Licenses</t>
        </r>
      </text>
    </comment>
    <comment ref="A2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"Total distribution" line from State column on cigarette stat report</t>
        </r>
      </text>
    </comment>
    <comment ref="A3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"Total receipts" line in Totals column on cigarette stat report</t>
        </r>
      </text>
    </comment>
    <comment ref="A33" authorId="2" shapeId="0" xr:uid="{00000000-0006-0000-0300-000006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From "Plus license fees" line in totals column of cigarette stat report.
s/b only county funds- 
</t>
        </r>
      </text>
    </comment>
    <comment ref="A34" authorId="1" shapeId="0" xr:uid="{5AAF6A3D-3AA6-46E8-8519-1B76580D8FAE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1/2/20 TAS Distribution Summary report for OTL
from BA 606304 9653 to 2361 3601; change created by SB81</t>
        </r>
      </text>
    </comment>
    <comment ref="A35" authorId="1" shapeId="0" xr:uid="{1D28F1A0-83AF-4FC1-BC3F-6F4CC547AAFD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10-2-19  Civil Penalties levied on CIG and OTP as reported by TAS Distribution Summary</t>
        </r>
      </text>
    </comment>
    <comment ref="A36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total collections minus refunds</t>
        </r>
      </text>
    </comment>
    <comment ref="A3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2-22-18 Comes from the TAS Monthly Balance report Current LQL Distributions - verify with Distribution report as July period may differ due to prior period futures distributing in the current period; then use Distribution report. This total is also at the bottom of the BWL TAS report.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Pelham</author>
  </authors>
  <commentList>
    <comment ref="A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Michael Pelham 3-27-17:</t>
        </r>
        <r>
          <rPr>
            <sz val="9"/>
            <color indexed="81"/>
            <rFont val="Tahoma"/>
            <family val="2"/>
          </rPr>
          <t xml:space="preserve">
LVUWB was removed from CTX distribution by the NTC in March 2017.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" authorId="0" shapeId="0" xr:uid="{680C610B-ECFF-4DE5-971F-BCB6DCC1375B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9/30/19  This should come from the TAS Distribution report as it is comparing collections in each county, where previously we were using the CTX in-state totals which represent what is being reported as in-state, i.e. collections less STAR bond, or SCCR in-state available to distribute</t>
        </r>
      </text>
    </comment>
  </commentList>
</comments>
</file>

<file path=xl/sharedStrings.xml><?xml version="1.0" encoding="utf-8"?>
<sst xmlns="http://schemas.openxmlformats.org/spreadsheetml/2006/main" count="605" uniqueCount="271">
  <si>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</si>
  <si>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</si>
  <si>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</si>
  <si>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</si>
  <si>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</si>
  <si>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</si>
  <si>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</si>
  <si>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</si>
  <si>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GST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</si>
  <si>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</si>
  <si>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</si>
  <si>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</si>
  <si>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</si>
  <si>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</si>
  <si>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</si>
  <si>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</si>
  <si>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</si>
  <si>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</si>
  <si>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</si>
  <si>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</si>
  <si>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</si>
  <si>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</si>
  <si>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</si>
  <si>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</si>
  <si>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</si>
  <si>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</si>
  <si>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</si>
  <si>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</si>
  <si>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</si>
  <si>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</si>
  <si>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</si>
  <si>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</si>
  <si>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</si>
  <si>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</si>
  <si>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</si>
  <si>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</si>
  <si>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</si>
  <si>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</si>
  <si>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</si>
  <si>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</si>
  <si>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</si>
  <si>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STAR BONDS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</si>
  <si>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</si>
  <si>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</si>
  <si>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</si>
  <si>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</si>
  <si>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</si>
  <si>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</si>
  <si>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</si>
  <si>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</si>
  <si>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</si>
  <si>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</si>
  <si>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</si>
  <si>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</si>
  <si>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</si>
  <si>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</si>
  <si>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LICENSE/CERT FEES</t>
  </si>
  <si>
    <t>BEER - GALLONS</t>
  </si>
  <si>
    <t>UNDER 14% - GALLONS</t>
  </si>
  <si>
    <t>14 - 22% - GALLONS</t>
  </si>
  <si>
    <t>OVER 22% -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</si>
  <si>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</si>
  <si>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</si>
  <si>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</si>
  <si>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</si>
  <si>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</si>
  <si>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</si>
  <si>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</si>
  <si>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</si>
  <si>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</si>
  <si>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</si>
  <si>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</si>
  <si>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</si>
  <si>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</si>
  <si>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</si>
  <si>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</si>
  <si>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</si>
  <si>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</si>
  <si>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</si>
  <si>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</si>
  <si>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</si>
  <si>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</si>
  <si>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</si>
  <si>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</si>
  <si>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</si>
  <si>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</si>
  <si>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</si>
  <si>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</si>
  <si>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</si>
  <si>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</si>
  <si>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</si>
  <si>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</si>
  <si>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</si>
  <si>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</si>
  <si>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</si>
  <si>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</si>
  <si>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</si>
  <si>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</si>
  <si>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</si>
  <si>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</si>
  <si>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</si>
  <si>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</si>
  <si>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</si>
  <si>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DOUGLAS COUNTY SEWER IMPROVEMENT GID</t>
  </si>
  <si>
    <t>ELK POINT SANITATION GID</t>
  </si>
  <si>
    <t>MINDEN/GARDNERVILLE SANITATION GID</t>
  </si>
  <si>
    <t>TAHOE DOUGLAS SEWER IMPROVEMENT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</si>
  <si>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</si>
  <si>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</si>
  <si>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</si>
  <si>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</si>
  <si>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</si>
  <si>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</si>
  <si>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</si>
  <si>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</si>
  <si>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</si>
  <si>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</si>
  <si>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</si>
  <si>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</si>
  <si>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</si>
  <si>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</si>
  <si>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</si>
  <si>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</si>
  <si>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</si>
  <si>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</si>
  <si>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</si>
  <si>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</si>
  <si>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</si>
  <si>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</si>
  <si>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</si>
  <si>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</si>
  <si>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</si>
  <si>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</si>
  <si>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</si>
  <si>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</si>
  <si>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</si>
  <si>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</si>
  <si>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</si>
  <si>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</si>
  <si>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</si>
  <si>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</si>
  <si>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</si>
  <si>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</si>
  <si>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</si>
  <si>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</si>
  <si>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</si>
  <si>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</si>
  <si>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</si>
  <si>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</si>
  <si>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</si>
  <si>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</si>
  <si>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</si>
  <si>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</si>
  <si>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</si>
  <si>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</si>
  <si>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</si>
  <si>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</si>
  <si>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</si>
  <si>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</si>
  <si>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</si>
  <si>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</si>
  <si>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</si>
  <si>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</si>
  <si>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</si>
  <si>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</si>
  <si>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</si>
  <si>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</si>
  <si>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</si>
  <si>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 SEWER IMPROVEMENT DISTRICT #2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</si>
  <si>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</si>
  <si>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</si>
  <si>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</si>
  <si>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</si>
  <si>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</si>
  <si>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</si>
  <si>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</si>
  <si>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</si>
  <si>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</si>
  <si>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</si>
  <si>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</si>
  <si>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</si>
  <si>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</si>
  <si>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</si>
  <si>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</si>
  <si>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</si>
  <si>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</si>
  <si>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</si>
  <si>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</si>
  <si>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</si>
  <si>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FERNLEY</t>
  </si>
  <si>
    <t>YERINGTON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</si>
  <si>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</si>
  <si>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</si>
  <si>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</si>
  <si>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</si>
  <si>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</si>
  <si>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</si>
  <si>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</si>
  <si>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</si>
  <si>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</si>
  <si>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</si>
  <si>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</si>
  <si>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</si>
  <si>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 *</t>
  </si>
  <si>
    <t>NYE COUNTY</t>
  </si>
  <si>
    <t>AMARGOSA</t>
  </si>
  <si>
    <t>BEATTY</t>
  </si>
  <si>
    <t>GABBS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</si>
  <si>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</si>
  <si>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</si>
  <si>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</si>
  <si>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</si>
  <si>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</si>
  <si>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</si>
  <si>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</si>
  <si>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</si>
  <si>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</si>
  <si>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</si>
  <si>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</si>
  <si>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</si>
  <si>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</si>
  <si>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</si>
  <si>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</si>
  <si>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</si>
  <si>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</si>
  <si>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</si>
  <si>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</si>
  <si>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</si>
  <si>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SUN VALLEY WATER AND SANITATION GID</t>
  </si>
  <si>
    <t>VERDI TELEVISION GID</t>
  </si>
  <si>
    <t>LEMMON VALLEY UNDERGROUND WATER BASIN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</si>
  <si>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</si>
  <si>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</si>
  <si>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</si>
  <si>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</si>
  <si>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</si>
  <si>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</si>
  <si>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</si>
  <si>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</si>
  <si>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</si>
  <si>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</si>
  <si>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</si>
  <si>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</si>
  <si>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</si>
  <si>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</si>
  <si>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</si>
  <si>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</si>
  <si>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</si>
  <si>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</si>
  <si>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INSTATE TOTAL</t>
  </si>
  <si>
    <t>OUT OF STATE</t>
  </si>
  <si>
    <t>OUT OF STATE TOTAL</t>
  </si>
  <si>
    <t>TOTAL IMPORTS</t>
  </si>
  <si>
    <t>MALT KEG</t>
  </si>
  <si>
    <t>BEER</t>
  </si>
  <si>
    <t>UNDER 14%</t>
  </si>
  <si>
    <t>14 - 22%</t>
  </si>
  <si>
    <t>OVER 22%</t>
  </si>
  <si>
    <t>CIGARETTE TAX - FISCAL YEAR 2019-20</t>
  </si>
  <si>
    <t>FISCAL YEAR 2019-20</t>
  </si>
  <si>
    <t>BASIC CITY-COUNTY RELIEF TAX - FISCAL YEAR 2019-20</t>
  </si>
  <si>
    <t>SUPPLEMENTAL CITY-COUNTY RELIEF TAX DISTRIBUTION TO THE COUNTY LEVEL FOR FISCAL YEAR 2019-20</t>
  </si>
  <si>
    <t>LIQUOR TAX - FISCAL YEAR 2019-20</t>
  </si>
  <si>
    <t>REAL PROPERTY TRANSFER TAX - FISCAL YEAR 2019-20</t>
  </si>
  <si>
    <t>GOVERNMENT SERVICES TAX - FISCAL YEAR 2019-20</t>
  </si>
  <si>
    <t>MONTHLY WASHOE COUNTY CTX DISTRIBUTIONS  FISCAL YEAR 2019-20 - INTERLOCAL AGREEMENT</t>
  </si>
  <si>
    <t>SUPPLEMENTAL CITY-COUNTY RELIEF TAX INSTATE COLLECTIONS FOR FISCAL YEAR 2019-20</t>
  </si>
  <si>
    <t>SUPPLEMENTAL CITY-COUNTY RELIEF TAX OUT OF STATE COLLECTIONS FOR FISCAL YEAR 2019-20</t>
  </si>
  <si>
    <t>CIG LICENSE FEES</t>
  </si>
  <si>
    <t>OTP LICENSE FEES</t>
  </si>
  <si>
    <t>Reported difference between this and SCCR_IN_STATE FYXX amount relates to STAR bond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</si>
</sst>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4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030A0"/>
      <name val="Arial"/>
      <family val="2"/>
    </font>
    <font>
      <b/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0F1E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6" fillId="5" borderId="14" applyNumberFormat="0" applyAlignment="0" applyProtection="0"/>
    <xf numFmtId="0" fontId="27" fillId="6" borderId="15" applyNumberFormat="0" applyAlignment="0" applyProtection="0"/>
    <xf numFmtId="0" fontId="2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30" fillId="7" borderId="16" applyNumberFormat="0" applyAlignment="0" applyProtection="0"/>
  </cellStyleXfs>
  <cellXfs count="220">
    <xf numFmtId="0" fontId="0" fillId="0" borderId="0" xfId="0"/>
    <xf numFmtId="43" fontId="1" fillId="0" borderId="0" xfId="1" applyNumberFormat="1"/>
    <xf numFmtId="43" fontId="3" fillId="0" borderId="0" xfId="1" applyNumberFormat="1" applyFont="1" applyAlignment="1">
      <alignment horizontal="center"/>
    </xf>
    <xf numFmtId="43" fontId="4" fillId="0" borderId="0" xfId="1" applyNumberFormat="1" applyFont="1" applyAlignment="1">
      <alignment horizontal="center"/>
    </xf>
    <xf numFmtId="43" fontId="1" fillId="0" borderId="0" xfId="1" applyNumberFormat="1" applyFont="1"/>
    <xf numFmtId="43" fontId="1" fillId="0" borderId="0" xfId="2" applyNumberFormat="1" applyFont="1" applyFill="1"/>
    <xf numFmtId="43" fontId="1" fillId="0" borderId="0" xfId="2" applyNumberFormat="1" applyFont="1"/>
    <xf numFmtId="43" fontId="3" fillId="0" borderId="0" xfId="1" applyNumberFormat="1" applyFont="1"/>
    <xf numFmtId="43" fontId="1" fillId="0" borderId="1" xfId="2" applyNumberFormat="1" applyFont="1" applyFill="1" applyBorder="1"/>
    <xf numFmtId="43" fontId="1" fillId="0" borderId="1" xfId="2" applyNumberFormat="1" applyFont="1" applyBorder="1"/>
    <xf numFmtId="43" fontId="3" fillId="0" borderId="1" xfId="1" applyNumberFormat="1" applyFont="1" applyBorder="1"/>
    <xf numFmtId="43" fontId="5" fillId="0" borderId="0" xfId="2" applyNumberFormat="1" applyFont="1"/>
    <xf numFmtId="43" fontId="1" fillId="0" borderId="2" xfId="2" applyNumberFormat="1" applyFont="1" applyBorder="1"/>
    <xf numFmtId="43" fontId="1" fillId="0" borderId="0" xfId="1" applyNumberFormat="1" applyBorder="1"/>
    <xf numFmtId="0" fontId="6" fillId="0" borderId="0" xfId="1" applyFont="1"/>
    <xf numFmtId="0" fontId="1" fillId="0" borderId="0" xfId="1"/>
    <xf numFmtId="0" fontId="7" fillId="0" borderId="0" xfId="1" applyFont="1" applyAlignment="1">
      <alignment horizontal="center"/>
    </xf>
    <xf numFmtId="43" fontId="1" fillId="0" borderId="0" xfId="3" applyNumberFormat="1"/>
    <xf numFmtId="43" fontId="1" fillId="0" borderId="0" xfId="1" applyNumberFormat="1" applyAlignment="1">
      <alignment horizontal="left"/>
    </xf>
    <xf numFmtId="43" fontId="1" fillId="0" borderId="1" xfId="1" applyNumberFormat="1" applyBorder="1"/>
    <xf numFmtId="43" fontId="1" fillId="0" borderId="3" xfId="3" applyNumberFormat="1" applyBorder="1"/>
    <xf numFmtId="0" fontId="8" fillId="0" borderId="0" xfId="1" applyFont="1"/>
    <xf numFmtId="0" fontId="1" fillId="0" borderId="0" xfId="1" applyBorder="1"/>
    <xf numFmtId="44" fontId="1" fillId="0" borderId="2" xfId="3" applyBorder="1"/>
    <xf numFmtId="43" fontId="1" fillId="0" borderId="0" xfId="2" applyNumberFormat="1" applyFont="1" applyFill="1" applyBorder="1"/>
    <xf numFmtId="0" fontId="1" fillId="0" borderId="4" xfId="1" applyBorder="1"/>
    <xf numFmtId="0" fontId="1" fillId="0" borderId="5" xfId="1" applyBorder="1"/>
    <xf numFmtId="43" fontId="1" fillId="0" borderId="6" xfId="1" applyNumberFormat="1" applyBorder="1"/>
    <xf numFmtId="0" fontId="1" fillId="0" borderId="7" xfId="1" applyBorder="1"/>
    <xf numFmtId="43" fontId="5" fillId="0" borderId="8" xfId="1" applyNumberFormat="1" applyFont="1" applyBorder="1"/>
    <xf numFmtId="0" fontId="1" fillId="0" borderId="9" xfId="1" applyBorder="1"/>
    <xf numFmtId="0" fontId="1" fillId="0" borderId="1" xfId="1" applyBorder="1"/>
    <xf numFmtId="44" fontId="1" fillId="0" borderId="10" xfId="3" applyBorder="1"/>
    <xf numFmtId="4" fontId="1" fillId="0" borderId="0" xfId="1" applyNumberFormat="1"/>
    <xf numFmtId="43" fontId="1" fillId="0" borderId="11" xfId="1" applyNumberFormat="1" applyBorder="1"/>
    <xf numFmtId="43" fontId="0" fillId="0" borderId="0" xfId="2" applyFont="1" applyFill="1"/>
    <xf numFmtId="43" fontId="1" fillId="0" borderId="0" xfId="1" applyNumberFormat="1" applyFill="1"/>
    <xf numFmtId="41" fontId="1" fillId="0" borderId="0" xfId="1" applyNumberFormat="1"/>
    <xf numFmtId="41" fontId="1" fillId="0" borderId="0" xfId="1" applyNumberFormat="1" applyFill="1"/>
    <xf numFmtId="164" fontId="1" fillId="0" borderId="0" xfId="3" applyNumberFormat="1"/>
    <xf numFmtId="43" fontId="0" fillId="0" borderId="0" xfId="2" applyFont="1"/>
    <xf numFmtId="43" fontId="1" fillId="0" borderId="0" xfId="2" applyNumberFormat="1" applyFont="1" applyBorder="1"/>
    <xf numFmtId="41" fontId="1" fillId="0" borderId="1" xfId="1" applyNumberFormat="1" applyBorder="1"/>
    <xf numFmtId="43" fontId="1" fillId="0" borderId="1" xfId="3" applyNumberFormat="1" applyBorder="1"/>
    <xf numFmtId="165" fontId="1" fillId="0" borderId="0" xfId="1" applyNumberFormat="1"/>
    <xf numFmtId="43" fontId="1" fillId="0" borderId="11" xfId="3" applyNumberFormat="1" applyBorder="1"/>
    <xf numFmtId="0" fontId="11" fillId="0" borderId="0" xfId="1" applyFont="1"/>
    <xf numFmtId="43" fontId="11" fillId="0" borderId="0" xfId="1" applyNumberFormat="1" applyFont="1"/>
    <xf numFmtId="0" fontId="12" fillId="0" borderId="0" xfId="1" applyFont="1" applyAlignment="1">
      <alignment horizontal="center"/>
    </xf>
    <xf numFmtId="43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/>
    <xf numFmtId="0" fontId="15" fillId="0" borderId="0" xfId="1" applyFont="1"/>
    <xf numFmtId="0" fontId="16" fillId="0" borderId="0" xfId="1" applyFont="1"/>
    <xf numFmtId="43" fontId="12" fillId="0" borderId="0" xfId="1" applyNumberFormat="1" applyFont="1"/>
    <xf numFmtId="0" fontId="11" fillId="0" borderId="0" xfId="1" applyFont="1" applyBorder="1"/>
    <xf numFmtId="0" fontId="17" fillId="0" borderId="0" xfId="1" applyFont="1"/>
    <xf numFmtId="0" fontId="17" fillId="0" borderId="0" xfId="1" applyFont="1" applyAlignment="1">
      <alignment horizontal="center"/>
    </xf>
    <xf numFmtId="4" fontId="2" fillId="0" borderId="0" xfId="1" applyNumberFormat="1" applyFont="1"/>
    <xf numFmtId="4" fontId="13" fillId="0" borderId="0" xfId="1" applyNumberFormat="1" applyFont="1" applyAlignment="1">
      <alignment horizontal="center"/>
    </xf>
    <xf numFmtId="4" fontId="11" fillId="0" borderId="0" xfId="1" applyNumberFormat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19" fillId="0" borderId="0" xfId="1" applyFont="1" applyAlignment="1">
      <alignment vertical="top" wrapText="1"/>
    </xf>
    <xf numFmtId="43" fontId="7" fillId="0" borderId="0" xfId="1" applyNumberFormat="1" applyFont="1" applyAlignment="1">
      <alignment horizontal="center"/>
    </xf>
    <xf numFmtId="0" fontId="1" fillId="0" borderId="0" xfId="1" applyFont="1" applyFill="1"/>
    <xf numFmtId="43" fontId="1" fillId="0" borderId="12" xfId="1" applyNumberFormat="1" applyBorder="1"/>
    <xf numFmtId="0" fontId="11" fillId="0" borderId="0" xfId="0" applyFont="1"/>
    <xf numFmtId="43" fontId="12" fillId="0" borderId="0" xfId="0" applyNumberFormat="1" applyFont="1"/>
    <xf numFmtId="9" fontId="1" fillId="0" borderId="0" xfId="1" applyNumberFormat="1"/>
    <xf numFmtId="0" fontId="1" fillId="0" borderId="0" xfId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39" fontId="1" fillId="0" borderId="0" xfId="1" applyNumberFormat="1" applyFont="1" applyFill="1" applyBorder="1" applyProtection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1" fillId="0" borderId="0" xfId="1" applyNumberFormat="1" applyFont="1"/>
    <xf numFmtId="4" fontId="13" fillId="0" borderId="0" xfId="1" applyNumberFormat="1" applyFont="1" applyFill="1" applyAlignment="1">
      <alignment horizontal="center"/>
    </xf>
    <xf numFmtId="43" fontId="1" fillId="0" borderId="0" xfId="1" applyNumberFormat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2" borderId="0" xfId="1" applyNumberFormat="1" applyFill="1"/>
    <xf numFmtId="43" fontId="1" fillId="2" borderId="1" xfId="1" applyNumberFormat="1" applyFill="1" applyBorder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" fillId="2" borderId="0" xfId="1" applyNumberFormat="1" applyFill="1"/>
    <xf numFmtId="43" fontId="1" fillId="2" borderId="1" xfId="1" applyNumberFormat="1" applyFill="1" applyBorder="1"/>
    <xf numFmtId="43" fontId="1" fillId="0" borderId="0" xfId="1" applyNumberFormat="1"/>
    <xf numFmtId="43" fontId="1" fillId="0" borderId="0" xfId="3" applyNumberFormat="1"/>
    <xf numFmtId="43" fontId="1" fillId="2" borderId="0" xfId="1" applyNumberFormat="1" applyFill="1"/>
    <xf numFmtId="43" fontId="1" fillId="2" borderId="1" xfId="1" applyNumberFormat="1" applyFill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2" borderId="0" xfId="1" applyNumberFormat="1" applyFill="1"/>
    <xf numFmtId="43" fontId="1" fillId="2" borderId="1" xfId="1" applyNumberFormat="1" applyFill="1" applyBorder="1"/>
    <xf numFmtId="43" fontId="1" fillId="0" borderId="0" xfId="1" applyNumberFormat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2" borderId="0" xfId="1" applyNumberFormat="1" applyFill="1"/>
    <xf numFmtId="43" fontId="1" fillId="2" borderId="1" xfId="1" applyNumberFormat="1" applyFill="1" applyBorder="1"/>
    <xf numFmtId="42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2" borderId="0" xfId="1" applyNumberFormat="1" applyFill="1"/>
    <xf numFmtId="43" fontId="1" fillId="2" borderId="1" xfId="1" applyNumberFormat="1" applyFill="1" applyBorder="1"/>
    <xf numFmtId="0" fontId="25" fillId="0" borderId="0" xfId="1" applyFont="1"/>
    <xf numFmtId="43" fontId="1" fillId="0" borderId="0" xfId="37" applyNumberFormat="1" applyFont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2" borderId="0" xfId="1" applyNumberFormat="1" applyFill="1"/>
    <xf numFmtId="43" fontId="1" fillId="2" borderId="1" xfId="1" applyNumberFormat="1" applyFill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2" borderId="0" xfId="1" applyNumberFormat="1" applyFill="1"/>
    <xf numFmtId="43" fontId="1" fillId="2" borderId="1" xfId="1" applyNumberFormat="1" applyFill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3" fillId="0" borderId="0" xfId="1" applyFont="1" applyAlignment="1">
      <alignment horizontal="center"/>
    </xf>
    <xf numFmtId="43" fontId="11" fillId="0" borderId="0" xfId="1" applyNumberFormat="1" applyFont="1"/>
    <xf numFmtId="43" fontId="12" fillId="0" borderId="0" xfId="1" applyNumberFormat="1" applyFont="1"/>
    <xf numFmtId="43" fontId="1" fillId="2" borderId="0" xfId="1" applyNumberFormat="1" applyFill="1"/>
    <xf numFmtId="43" fontId="1" fillId="2" borderId="1" xfId="1" applyNumberFormat="1" applyFill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43" fontId="12" fillId="0" borderId="0" xfId="1" applyNumberFormat="1" applyFont="1"/>
    <xf numFmtId="43" fontId="1" fillId="2" borderId="0" xfId="1" applyNumberFormat="1" applyFill="1"/>
    <xf numFmtId="43" fontId="1" fillId="2" borderId="1" xfId="1" applyNumberFormat="1" applyFill="1" applyBorder="1"/>
    <xf numFmtId="43" fontId="1" fillId="0" borderId="12" xfId="1" applyNumberFormat="1" applyBorder="1"/>
    <xf numFmtId="43" fontId="1" fillId="0" borderId="0" xfId="1" applyNumberFormat="1"/>
    <xf numFmtId="43" fontId="1" fillId="0" borderId="3" xfId="3" applyNumberFormat="1" applyFill="1" applyBorder="1"/>
    <xf numFmtId="43" fontId="1" fillId="0" borderId="0" xfId="3" applyNumberFormat="1" applyFill="1"/>
    <xf numFmtId="0" fontId="6" fillId="0" borderId="0" xfId="1" applyFont="1" applyFill="1"/>
    <xf numFmtId="43" fontId="12" fillId="3" borderId="13" xfId="1" applyNumberFormat="1" applyFont="1" applyFill="1" applyBorder="1"/>
    <xf numFmtId="0" fontId="13" fillId="0" borderId="0" xfId="0" applyFont="1" applyAlignment="1">
      <alignment horizontal="center"/>
    </xf>
    <xf numFmtId="43" fontId="11" fillId="0" borderId="0" xfId="0" applyNumberFormat="1" applyFont="1"/>
    <xf numFmtId="43" fontId="28" fillId="4" borderId="0" xfId="40" applyNumberFormat="1" applyFill="1"/>
    <xf numFmtId="0" fontId="26" fillId="5" borderId="14" xfId="38"/>
    <xf numFmtId="43" fontId="27" fillId="6" borderId="15" xfId="39" applyNumberFormat="1"/>
    <xf numFmtId="39" fontId="27" fillId="6" borderId="15" xfId="39" applyNumberFormat="1" applyProtection="1"/>
    <xf numFmtId="0" fontId="29" fillId="0" borderId="0" xfId="1" applyFont="1"/>
    <xf numFmtId="43" fontId="29" fillId="0" borderId="0" xfId="1" applyNumberFormat="1" applyFont="1"/>
    <xf numFmtId="43" fontId="29" fillId="0" borderId="0" xfId="41" applyFont="1"/>
    <xf numFmtId="10" fontId="30" fillId="7" borderId="16" xfId="42" applyNumberFormat="1"/>
    <xf numFmtId="43" fontId="2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</cellXfs>
  <cellStyles count="43">
    <cellStyle name="Check Cell" xfId="39" builtinId="23"/>
    <cellStyle name="Comma" xfId="41" builtinId="3"/>
    <cellStyle name="Comma 2" xfId="2" xr:uid="{00000000-0005-0000-0000-000000000000}"/>
    <cellStyle name="Comma 3" xfId="4" xr:uid="{00000000-0005-0000-0000-000001000000}"/>
    <cellStyle name="Comma 3 2" xfId="13" xr:uid="{00000000-0005-0000-0000-000002000000}"/>
    <cellStyle name="Comma 3 3" xfId="14" xr:uid="{00000000-0005-0000-0000-000003000000}"/>
    <cellStyle name="Comma 4" xfId="11" xr:uid="{00000000-0005-0000-0000-000004000000}"/>
    <cellStyle name="Comma 4 2" xfId="15" xr:uid="{00000000-0005-0000-0000-000005000000}"/>
    <cellStyle name="Comma 4 2 2" xfId="16" xr:uid="{00000000-0005-0000-0000-000006000000}"/>
    <cellStyle name="Comma 4 3" xfId="17" xr:uid="{00000000-0005-0000-0000-000007000000}"/>
    <cellStyle name="Comma 5" xfId="18" xr:uid="{00000000-0005-0000-0000-000008000000}"/>
    <cellStyle name="Comma 5 2" xfId="19" xr:uid="{00000000-0005-0000-0000-000009000000}"/>
    <cellStyle name="Comma 6" xfId="20" xr:uid="{00000000-0005-0000-0000-00000A000000}"/>
    <cellStyle name="Comma 6 2" xfId="21" xr:uid="{00000000-0005-0000-0000-00000B000000}"/>
    <cellStyle name="Currency" xfId="37" builtinId="4"/>
    <cellStyle name="Currency 2" xfId="3" xr:uid="{00000000-0005-0000-0000-00000D000000}"/>
    <cellStyle name="Currency 2 2" xfId="5" xr:uid="{00000000-0005-0000-0000-00000E000000}"/>
    <cellStyle name="Currency 3" xfId="6" xr:uid="{00000000-0005-0000-0000-00000F000000}"/>
    <cellStyle name="Currency 3 2" xfId="22" xr:uid="{00000000-0005-0000-0000-000010000000}"/>
    <cellStyle name="Currency 3 3" xfId="23" xr:uid="{00000000-0005-0000-0000-000011000000}"/>
    <cellStyle name="Currency 4" xfId="7" xr:uid="{00000000-0005-0000-0000-000012000000}"/>
    <cellStyle name="Currency 5" xfId="24" xr:uid="{00000000-0005-0000-0000-000013000000}"/>
    <cellStyle name="Currency 6" xfId="25" xr:uid="{00000000-0005-0000-0000-000014000000}"/>
    <cellStyle name="Currency 6 2" xfId="26" xr:uid="{00000000-0005-0000-0000-000015000000}"/>
    <cellStyle name="Explanatory Text" xfId="40" builtinId="53"/>
    <cellStyle name="Input" xfId="38" builtinId="20"/>
    <cellStyle name="Normal" xfId="0" builtinId="0"/>
    <cellStyle name="Normal 2" xfId="1" xr:uid="{00000000-0005-0000-0000-000017000000}"/>
    <cellStyle name="Normal 2 2" xfId="8" xr:uid="{00000000-0005-0000-0000-000018000000}"/>
    <cellStyle name="Normal 3" xfId="12" xr:uid="{00000000-0005-0000-0000-000019000000}"/>
    <cellStyle name="Normal 3 2" xfId="27" xr:uid="{00000000-0005-0000-0000-00001A000000}"/>
    <cellStyle name="Normal 3 2 2" xfId="28" xr:uid="{00000000-0005-0000-0000-00001B000000}"/>
    <cellStyle name="Normal 3 3" xfId="29" xr:uid="{00000000-0005-0000-0000-00001C000000}"/>
    <cellStyle name="Normal 4" xfId="30" xr:uid="{00000000-0005-0000-0000-00001D000000}"/>
    <cellStyle name="Normal 4 2" xfId="31" xr:uid="{00000000-0005-0000-0000-00001E000000}"/>
    <cellStyle name="Output" xfId="42" builtinId="21"/>
    <cellStyle name="Percent 2" xfId="9" xr:uid="{00000000-0005-0000-0000-00001F000000}"/>
    <cellStyle name="Percent 2 2" xfId="32" xr:uid="{00000000-0005-0000-0000-000020000000}"/>
    <cellStyle name="Percent 2 3" xfId="33" xr:uid="{00000000-0005-0000-0000-000021000000}"/>
    <cellStyle name="Percent 3" xfId="10" xr:uid="{00000000-0005-0000-0000-000022000000}"/>
    <cellStyle name="Percent 4" xfId="34" xr:uid="{00000000-0005-0000-0000-000023000000}"/>
    <cellStyle name="Percent 5" xfId="35" xr:uid="{00000000-0005-0000-0000-000024000000}"/>
    <cellStyle name="Percent 5 2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workbookViewId="0">
      <selection activeCell="J29" sqref="J29"/>
    </sheetView>
  </sheetViews>
  <sheetFormatPr defaultRowHeight="12.75" x14ac:dyDescent="0.2"/>
  <cols>
    <col min="1" max="2" width="14.7109375" style="1" customWidth="1"/>
    <col min="3" max="3" width="16.5703125" style="1" bestFit="1" customWidth="1"/>
    <col min="4" max="7" width="14.7109375" style="1" customWidth="1"/>
    <col min="8" max="8" width="16.5703125" style="1" bestFit="1" customWidth="1"/>
    <col min="9" max="256" width="9.140625" style="1"/>
    <col min="257" max="263" width="14.7109375" style="1" customWidth="1"/>
    <col min="264" max="264" width="16.5703125" style="1" bestFit="1" customWidth="1"/>
    <col min="265" max="512" width="9.140625" style="1"/>
    <col min="513" max="519" width="14.7109375" style="1" customWidth="1"/>
    <col min="520" max="520" width="16.5703125" style="1" bestFit="1" customWidth="1"/>
    <col min="521" max="768" width="9.140625" style="1"/>
    <col min="769" max="775" width="14.7109375" style="1" customWidth="1"/>
    <col min="776" max="776" width="16.5703125" style="1" bestFit="1" customWidth="1"/>
    <col min="777" max="1024" width="9.140625" style="1"/>
    <col min="1025" max="1031" width="14.7109375" style="1" customWidth="1"/>
    <col min="1032" max="1032" width="16.5703125" style="1" bestFit="1" customWidth="1"/>
    <col min="1033" max="1280" width="9.140625" style="1"/>
    <col min="1281" max="1287" width="14.7109375" style="1" customWidth="1"/>
    <col min="1288" max="1288" width="16.5703125" style="1" bestFit="1" customWidth="1"/>
    <col min="1289" max="1536" width="9.140625" style="1"/>
    <col min="1537" max="1543" width="14.7109375" style="1" customWidth="1"/>
    <col min="1544" max="1544" width="16.5703125" style="1" bestFit="1" customWidth="1"/>
    <col min="1545" max="1792" width="9.140625" style="1"/>
    <col min="1793" max="1799" width="14.7109375" style="1" customWidth="1"/>
    <col min="1800" max="1800" width="16.5703125" style="1" bestFit="1" customWidth="1"/>
    <col min="1801" max="2048" width="9.140625" style="1"/>
    <col min="2049" max="2055" width="14.7109375" style="1" customWidth="1"/>
    <col min="2056" max="2056" width="16.5703125" style="1" bestFit="1" customWidth="1"/>
    <col min="2057" max="2304" width="9.140625" style="1"/>
    <col min="2305" max="2311" width="14.7109375" style="1" customWidth="1"/>
    <col min="2312" max="2312" width="16.5703125" style="1" bestFit="1" customWidth="1"/>
    <col min="2313" max="2560" width="9.140625" style="1"/>
    <col min="2561" max="2567" width="14.7109375" style="1" customWidth="1"/>
    <col min="2568" max="2568" width="16.5703125" style="1" bestFit="1" customWidth="1"/>
    <col min="2569" max="2816" width="9.140625" style="1"/>
    <col min="2817" max="2823" width="14.7109375" style="1" customWidth="1"/>
    <col min="2824" max="2824" width="16.5703125" style="1" bestFit="1" customWidth="1"/>
    <col min="2825" max="3072" width="9.140625" style="1"/>
    <col min="3073" max="3079" width="14.7109375" style="1" customWidth="1"/>
    <col min="3080" max="3080" width="16.5703125" style="1" bestFit="1" customWidth="1"/>
    <col min="3081" max="3328" width="9.140625" style="1"/>
    <col min="3329" max="3335" width="14.7109375" style="1" customWidth="1"/>
    <col min="3336" max="3336" width="16.5703125" style="1" bestFit="1" customWidth="1"/>
    <col min="3337" max="3584" width="9.140625" style="1"/>
    <col min="3585" max="3591" width="14.7109375" style="1" customWidth="1"/>
    <col min="3592" max="3592" width="16.5703125" style="1" bestFit="1" customWidth="1"/>
    <col min="3593" max="3840" width="9.140625" style="1"/>
    <col min="3841" max="3847" width="14.7109375" style="1" customWidth="1"/>
    <col min="3848" max="3848" width="16.5703125" style="1" bestFit="1" customWidth="1"/>
    <col min="3849" max="4096" width="9.140625" style="1"/>
    <col min="4097" max="4103" width="14.7109375" style="1" customWidth="1"/>
    <col min="4104" max="4104" width="16.5703125" style="1" bestFit="1" customWidth="1"/>
    <col min="4105" max="4352" width="9.140625" style="1"/>
    <col min="4353" max="4359" width="14.7109375" style="1" customWidth="1"/>
    <col min="4360" max="4360" width="16.5703125" style="1" bestFit="1" customWidth="1"/>
    <col min="4361" max="4608" width="9.140625" style="1"/>
    <col min="4609" max="4615" width="14.7109375" style="1" customWidth="1"/>
    <col min="4616" max="4616" width="16.5703125" style="1" bestFit="1" customWidth="1"/>
    <col min="4617" max="4864" width="9.140625" style="1"/>
    <col min="4865" max="4871" width="14.7109375" style="1" customWidth="1"/>
    <col min="4872" max="4872" width="16.5703125" style="1" bestFit="1" customWidth="1"/>
    <col min="4873" max="5120" width="9.140625" style="1"/>
    <col min="5121" max="5127" width="14.7109375" style="1" customWidth="1"/>
    <col min="5128" max="5128" width="16.5703125" style="1" bestFit="1" customWidth="1"/>
    <col min="5129" max="5376" width="9.140625" style="1"/>
    <col min="5377" max="5383" width="14.7109375" style="1" customWidth="1"/>
    <col min="5384" max="5384" width="16.5703125" style="1" bestFit="1" customWidth="1"/>
    <col min="5385" max="5632" width="9.140625" style="1"/>
    <col min="5633" max="5639" width="14.7109375" style="1" customWidth="1"/>
    <col min="5640" max="5640" width="16.5703125" style="1" bestFit="1" customWidth="1"/>
    <col min="5641" max="5888" width="9.140625" style="1"/>
    <col min="5889" max="5895" width="14.7109375" style="1" customWidth="1"/>
    <col min="5896" max="5896" width="16.5703125" style="1" bestFit="1" customWidth="1"/>
    <col min="5897" max="6144" width="9.140625" style="1"/>
    <col min="6145" max="6151" width="14.7109375" style="1" customWidth="1"/>
    <col min="6152" max="6152" width="16.5703125" style="1" bestFit="1" customWidth="1"/>
    <col min="6153" max="6400" width="9.140625" style="1"/>
    <col min="6401" max="6407" width="14.7109375" style="1" customWidth="1"/>
    <col min="6408" max="6408" width="16.5703125" style="1" bestFit="1" customWidth="1"/>
    <col min="6409" max="6656" width="9.140625" style="1"/>
    <col min="6657" max="6663" width="14.7109375" style="1" customWidth="1"/>
    <col min="6664" max="6664" width="16.5703125" style="1" bestFit="1" customWidth="1"/>
    <col min="6665" max="6912" width="9.140625" style="1"/>
    <col min="6913" max="6919" width="14.7109375" style="1" customWidth="1"/>
    <col min="6920" max="6920" width="16.5703125" style="1" bestFit="1" customWidth="1"/>
    <col min="6921" max="7168" width="9.140625" style="1"/>
    <col min="7169" max="7175" width="14.7109375" style="1" customWidth="1"/>
    <col min="7176" max="7176" width="16.5703125" style="1" bestFit="1" customWidth="1"/>
    <col min="7177" max="7424" width="9.140625" style="1"/>
    <col min="7425" max="7431" width="14.7109375" style="1" customWidth="1"/>
    <col min="7432" max="7432" width="16.5703125" style="1" bestFit="1" customWidth="1"/>
    <col min="7433" max="7680" width="9.140625" style="1"/>
    <col min="7681" max="7687" width="14.7109375" style="1" customWidth="1"/>
    <col min="7688" max="7688" width="16.5703125" style="1" bestFit="1" customWidth="1"/>
    <col min="7689" max="7936" width="9.140625" style="1"/>
    <col min="7937" max="7943" width="14.7109375" style="1" customWidth="1"/>
    <col min="7944" max="7944" width="16.5703125" style="1" bestFit="1" customWidth="1"/>
    <col min="7945" max="8192" width="9.140625" style="1"/>
    <col min="8193" max="8199" width="14.7109375" style="1" customWidth="1"/>
    <col min="8200" max="8200" width="16.5703125" style="1" bestFit="1" customWidth="1"/>
    <col min="8201" max="8448" width="9.140625" style="1"/>
    <col min="8449" max="8455" width="14.7109375" style="1" customWidth="1"/>
    <col min="8456" max="8456" width="16.5703125" style="1" bestFit="1" customWidth="1"/>
    <col min="8457" max="8704" width="9.140625" style="1"/>
    <col min="8705" max="8711" width="14.7109375" style="1" customWidth="1"/>
    <col min="8712" max="8712" width="16.5703125" style="1" bestFit="1" customWidth="1"/>
    <col min="8713" max="8960" width="9.140625" style="1"/>
    <col min="8961" max="8967" width="14.7109375" style="1" customWidth="1"/>
    <col min="8968" max="8968" width="16.5703125" style="1" bestFit="1" customWidth="1"/>
    <col min="8969" max="9216" width="9.140625" style="1"/>
    <col min="9217" max="9223" width="14.7109375" style="1" customWidth="1"/>
    <col min="9224" max="9224" width="16.5703125" style="1" bestFit="1" customWidth="1"/>
    <col min="9225" max="9472" width="9.140625" style="1"/>
    <col min="9473" max="9479" width="14.7109375" style="1" customWidth="1"/>
    <col min="9480" max="9480" width="16.5703125" style="1" bestFit="1" customWidth="1"/>
    <col min="9481" max="9728" width="9.140625" style="1"/>
    <col min="9729" max="9735" width="14.7109375" style="1" customWidth="1"/>
    <col min="9736" max="9736" width="16.5703125" style="1" bestFit="1" customWidth="1"/>
    <col min="9737" max="9984" width="9.140625" style="1"/>
    <col min="9985" max="9991" width="14.7109375" style="1" customWidth="1"/>
    <col min="9992" max="9992" width="16.5703125" style="1" bestFit="1" customWidth="1"/>
    <col min="9993" max="10240" width="9.140625" style="1"/>
    <col min="10241" max="10247" width="14.7109375" style="1" customWidth="1"/>
    <col min="10248" max="10248" width="16.5703125" style="1" bestFit="1" customWidth="1"/>
    <col min="10249" max="10496" width="9.140625" style="1"/>
    <col min="10497" max="10503" width="14.7109375" style="1" customWidth="1"/>
    <col min="10504" max="10504" width="16.5703125" style="1" bestFit="1" customWidth="1"/>
    <col min="10505" max="10752" width="9.140625" style="1"/>
    <col min="10753" max="10759" width="14.7109375" style="1" customWidth="1"/>
    <col min="10760" max="10760" width="16.5703125" style="1" bestFit="1" customWidth="1"/>
    <col min="10761" max="11008" width="9.140625" style="1"/>
    <col min="11009" max="11015" width="14.7109375" style="1" customWidth="1"/>
    <col min="11016" max="11016" width="16.5703125" style="1" bestFit="1" customWidth="1"/>
    <col min="11017" max="11264" width="9.140625" style="1"/>
    <col min="11265" max="11271" width="14.7109375" style="1" customWidth="1"/>
    <col min="11272" max="11272" width="16.5703125" style="1" bestFit="1" customWidth="1"/>
    <col min="11273" max="11520" width="9.140625" style="1"/>
    <col min="11521" max="11527" width="14.7109375" style="1" customWidth="1"/>
    <col min="11528" max="11528" width="16.5703125" style="1" bestFit="1" customWidth="1"/>
    <col min="11529" max="11776" width="9.140625" style="1"/>
    <col min="11777" max="11783" width="14.7109375" style="1" customWidth="1"/>
    <col min="11784" max="11784" width="16.5703125" style="1" bestFit="1" customWidth="1"/>
    <col min="11785" max="12032" width="9.140625" style="1"/>
    <col min="12033" max="12039" width="14.7109375" style="1" customWidth="1"/>
    <col min="12040" max="12040" width="16.5703125" style="1" bestFit="1" customWidth="1"/>
    <col min="12041" max="12288" width="9.140625" style="1"/>
    <col min="12289" max="12295" width="14.7109375" style="1" customWidth="1"/>
    <col min="12296" max="12296" width="16.5703125" style="1" bestFit="1" customWidth="1"/>
    <col min="12297" max="12544" width="9.140625" style="1"/>
    <col min="12545" max="12551" width="14.7109375" style="1" customWidth="1"/>
    <col min="12552" max="12552" width="16.5703125" style="1" bestFit="1" customWidth="1"/>
    <col min="12553" max="12800" width="9.140625" style="1"/>
    <col min="12801" max="12807" width="14.7109375" style="1" customWidth="1"/>
    <col min="12808" max="12808" width="16.5703125" style="1" bestFit="1" customWidth="1"/>
    <col min="12809" max="13056" width="9.140625" style="1"/>
    <col min="13057" max="13063" width="14.7109375" style="1" customWidth="1"/>
    <col min="13064" max="13064" width="16.5703125" style="1" bestFit="1" customWidth="1"/>
    <col min="13065" max="13312" width="9.140625" style="1"/>
    <col min="13313" max="13319" width="14.7109375" style="1" customWidth="1"/>
    <col min="13320" max="13320" width="16.5703125" style="1" bestFit="1" customWidth="1"/>
    <col min="13321" max="13568" width="9.140625" style="1"/>
    <col min="13569" max="13575" width="14.7109375" style="1" customWidth="1"/>
    <col min="13576" max="13576" width="16.5703125" style="1" bestFit="1" customWidth="1"/>
    <col min="13577" max="13824" width="9.140625" style="1"/>
    <col min="13825" max="13831" width="14.7109375" style="1" customWidth="1"/>
    <col min="13832" max="13832" width="16.5703125" style="1" bestFit="1" customWidth="1"/>
    <col min="13833" max="14080" width="9.140625" style="1"/>
    <col min="14081" max="14087" width="14.7109375" style="1" customWidth="1"/>
    <col min="14088" max="14088" width="16.5703125" style="1" bestFit="1" customWidth="1"/>
    <col min="14089" max="14336" width="9.140625" style="1"/>
    <col min="14337" max="14343" width="14.7109375" style="1" customWidth="1"/>
    <col min="14344" max="14344" width="16.5703125" style="1" bestFit="1" customWidth="1"/>
    <col min="14345" max="14592" width="9.140625" style="1"/>
    <col min="14593" max="14599" width="14.7109375" style="1" customWidth="1"/>
    <col min="14600" max="14600" width="16.5703125" style="1" bestFit="1" customWidth="1"/>
    <col min="14601" max="14848" width="9.140625" style="1"/>
    <col min="14849" max="14855" width="14.7109375" style="1" customWidth="1"/>
    <col min="14856" max="14856" width="16.5703125" style="1" bestFit="1" customWidth="1"/>
    <col min="14857" max="15104" width="9.140625" style="1"/>
    <col min="15105" max="15111" width="14.7109375" style="1" customWidth="1"/>
    <col min="15112" max="15112" width="16.5703125" style="1" bestFit="1" customWidth="1"/>
    <col min="15113" max="15360" width="9.140625" style="1"/>
    <col min="15361" max="15367" width="14.7109375" style="1" customWidth="1"/>
    <col min="15368" max="15368" width="16.5703125" style="1" bestFit="1" customWidth="1"/>
    <col min="15369" max="15616" width="9.140625" style="1"/>
    <col min="15617" max="15623" width="14.7109375" style="1" customWidth="1"/>
    <col min="15624" max="15624" width="16.5703125" style="1" bestFit="1" customWidth="1"/>
    <col min="15625" max="15872" width="9.140625" style="1"/>
    <col min="15873" max="15879" width="14.7109375" style="1" customWidth="1"/>
    <col min="15880" max="15880" width="16.5703125" style="1" bestFit="1" customWidth="1"/>
    <col min="15881" max="16128" width="9.140625" style="1"/>
    <col min="16129" max="16135" width="14.7109375" style="1" customWidth="1"/>
    <col min="16136" max="16136" width="16.5703125" style="1" bestFit="1" customWidth="1"/>
    <col min="16137" max="16384" width="9.140625" style="1"/>
  </cols>
  <sheetData>
    <row r="2" spans="1:8" ht="18" x14ac:dyDescent="0.25">
      <c r="C2" s="216" t="s">
        <v>0</v>
      </c>
      <c r="D2" s="216"/>
      <c r="E2" s="216"/>
      <c r="F2" s="216"/>
      <c r="G2" s="216"/>
    </row>
    <row r="3" spans="1:8" x14ac:dyDescent="0.2">
      <c r="C3" s="217" t="s">
        <v>1</v>
      </c>
      <c r="D3" s="217"/>
      <c r="E3" s="217"/>
      <c r="F3" s="217"/>
      <c r="G3" s="217"/>
    </row>
    <row r="4" spans="1:8" x14ac:dyDescent="0.2">
      <c r="E4" s="2" t="s">
        <v>259</v>
      </c>
    </row>
    <row r="7" spans="1:8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8" spans="1:8" x14ac:dyDescent="0.2">
      <c r="A8" s="4"/>
      <c r="B8" s="4"/>
      <c r="C8" s="4"/>
      <c r="D8" s="4"/>
      <c r="E8" s="4"/>
      <c r="F8" s="4"/>
      <c r="G8" s="4"/>
    </row>
    <row r="9" spans="1:8" x14ac:dyDescent="0.2">
      <c r="A9" s="4" t="s">
        <v>10</v>
      </c>
      <c r="B9" s="5">
        <f>BCCRT!N6</f>
        <v>6647780.5000000009</v>
      </c>
      <c r="C9" s="5">
        <f>SCCRT!N6</f>
        <v>24178300.32</v>
      </c>
      <c r="D9" s="6">
        <f>'CIG TAX'!N6</f>
        <v>168988.53999999998</v>
      </c>
      <c r="E9" s="6">
        <f>'LIQ TAX'!N6</f>
        <v>67017.34</v>
      </c>
      <c r="F9" s="5">
        <f>RPTT!N6</f>
        <v>588251.94999999995</v>
      </c>
      <c r="G9" s="5">
        <f>'Gov''t Services'!N6</f>
        <v>2965368.9799999995</v>
      </c>
      <c r="H9" s="7">
        <f>SUM(B9:G9)</f>
        <v>34615707.629999995</v>
      </c>
    </row>
    <row r="10" spans="1:8" x14ac:dyDescent="0.2">
      <c r="A10" s="4" t="s">
        <v>11</v>
      </c>
      <c r="B10" s="5">
        <f>BCCRT!N7</f>
        <v>1815892.19</v>
      </c>
      <c r="C10" s="5">
        <f>SCCRT!N7</f>
        <v>5963901.0499999989</v>
      </c>
      <c r="D10" s="6">
        <f>'CIG TAX'!N7</f>
        <v>77257.75</v>
      </c>
      <c r="E10" s="6">
        <f>'LIQ TAX'!N7</f>
        <v>30638.81</v>
      </c>
      <c r="F10" s="5">
        <f>RPTT!N7</f>
        <v>192751.9</v>
      </c>
      <c r="G10" s="5">
        <f>'Gov''t Services'!N7</f>
        <v>1470651.5099999998</v>
      </c>
      <c r="H10" s="7">
        <f t="shared" ref="H10:H25" si="0">SUM(B10:G10)</f>
        <v>9551093.2099999972</v>
      </c>
    </row>
    <row r="11" spans="1:8" x14ac:dyDescent="0.2">
      <c r="A11" s="4" t="s">
        <v>12</v>
      </c>
      <c r="B11" s="5">
        <f>BCCRT!N8</f>
        <v>214531274.21000001</v>
      </c>
      <c r="C11" s="5">
        <f>SCCRT!N8</f>
        <v>750271578.79712379</v>
      </c>
      <c r="D11" s="6">
        <f>'CIG TAX'!N8</f>
        <v>6786356.1400000006</v>
      </c>
      <c r="E11" s="6">
        <f>'LIQ TAX'!N8</f>
        <v>2691328.24</v>
      </c>
      <c r="F11" s="5">
        <f>RPTT!N8</f>
        <v>31427385.02</v>
      </c>
      <c r="G11" s="5">
        <f>'Gov''t Services'!N8</f>
        <v>124813740.98000002</v>
      </c>
      <c r="H11" s="7">
        <f t="shared" si="0"/>
        <v>1130521663.3871238</v>
      </c>
    </row>
    <row r="12" spans="1:8" x14ac:dyDescent="0.2">
      <c r="A12" s="4" t="s">
        <v>13</v>
      </c>
      <c r="B12" s="5">
        <f>BCCRT!N9</f>
        <v>4077632.2300000004</v>
      </c>
      <c r="C12" s="5">
        <f>SCCRT!N9</f>
        <v>15225046.404223822</v>
      </c>
      <c r="D12" s="6">
        <f>'CIG TAX'!N9</f>
        <v>147925.64000000001</v>
      </c>
      <c r="E12" s="6">
        <f>'LIQ TAX'!N9</f>
        <v>58664.219999999994</v>
      </c>
      <c r="F12" s="5">
        <f>RPTT!N9</f>
        <v>1069229.1499999999</v>
      </c>
      <c r="G12" s="5">
        <f>'Gov''t Services'!N9</f>
        <v>3121309.22</v>
      </c>
      <c r="H12" s="7">
        <f t="shared" si="0"/>
        <v>23699806.864223819</v>
      </c>
    </row>
    <row r="13" spans="1:8" x14ac:dyDescent="0.2">
      <c r="A13" s="4" t="s">
        <v>14</v>
      </c>
      <c r="B13" s="5">
        <f>BCCRT!N10</f>
        <v>7458541.1299999999</v>
      </c>
      <c r="C13" s="5">
        <f>SCCRT!N10</f>
        <v>27611054.279999997</v>
      </c>
      <c r="D13" s="6">
        <f>'CIG TAX'!N10</f>
        <v>163770.28999999998</v>
      </c>
      <c r="E13" s="6">
        <f>'LIQ TAX'!N10</f>
        <v>64947.9</v>
      </c>
      <c r="F13" s="5">
        <f>RPTT!N10</f>
        <v>537290.05000000005</v>
      </c>
      <c r="G13" s="5">
        <f>'Gov''t Services'!N10</f>
        <v>4746450.49</v>
      </c>
      <c r="H13" s="7">
        <f t="shared" si="0"/>
        <v>40582054.139999993</v>
      </c>
    </row>
    <row r="14" spans="1:8" x14ac:dyDescent="0.2">
      <c r="A14" s="4" t="s">
        <v>15</v>
      </c>
      <c r="B14" s="5">
        <f>BCCRT!N11</f>
        <v>94058.09</v>
      </c>
      <c r="C14" s="5">
        <f>SCCRT!N11</f>
        <v>1157449.6370535411</v>
      </c>
      <c r="D14" s="6">
        <f>'CIG TAX'!N11</f>
        <v>2921.13</v>
      </c>
      <c r="E14" s="6">
        <f>'LIQ TAX'!N11</f>
        <v>1158.46</v>
      </c>
      <c r="F14" s="5">
        <f>RPTT!N11</f>
        <v>2188.25</v>
      </c>
      <c r="G14" s="5">
        <f>'Gov''t Services'!N11</f>
        <v>207055.73000000004</v>
      </c>
      <c r="H14" s="7">
        <f t="shared" si="0"/>
        <v>1464831.2970535411</v>
      </c>
    </row>
    <row r="15" spans="1:8" x14ac:dyDescent="0.2">
      <c r="A15" s="4" t="s">
        <v>16</v>
      </c>
      <c r="B15" s="5">
        <f>BCCRT!N12</f>
        <v>1043950.9400000001</v>
      </c>
      <c r="C15" s="5">
        <f>SCCRT!N12</f>
        <v>4179042.49</v>
      </c>
      <c r="D15" s="6">
        <f>'CIG TAX'!N12</f>
        <v>5881.4500000000007</v>
      </c>
      <c r="E15" s="6">
        <f>'LIQ TAX'!N12</f>
        <v>2332.4699999999998</v>
      </c>
      <c r="F15" s="5">
        <f>RPTT!N12</f>
        <v>87036.95</v>
      </c>
      <c r="G15" s="5">
        <f>'Gov''t Services'!N12</f>
        <v>356447.44</v>
      </c>
      <c r="H15" s="7">
        <f t="shared" si="0"/>
        <v>5674691.7400000012</v>
      </c>
    </row>
    <row r="16" spans="1:8" x14ac:dyDescent="0.2">
      <c r="A16" s="4" t="s">
        <v>17</v>
      </c>
      <c r="B16" s="5">
        <f>BCCRT!N13</f>
        <v>2837431.1200000006</v>
      </c>
      <c r="C16" s="5">
        <f>SCCRT!N13</f>
        <v>10730005.039999999</v>
      </c>
      <c r="D16" s="6">
        <f>'CIG TAX'!N13</f>
        <v>51214.759999999995</v>
      </c>
      <c r="E16" s="6">
        <f>'LIQ TAX'!N13</f>
        <v>20310.7</v>
      </c>
      <c r="F16" s="5">
        <f>RPTT!N13</f>
        <v>203620.44999999998</v>
      </c>
      <c r="G16" s="5">
        <f>'Gov''t Services'!N13</f>
        <v>1835869.7900000003</v>
      </c>
      <c r="H16" s="7">
        <f t="shared" si="0"/>
        <v>15678451.859999999</v>
      </c>
    </row>
    <row r="17" spans="1:8" x14ac:dyDescent="0.2">
      <c r="A17" s="4" t="s">
        <v>18</v>
      </c>
      <c r="B17" s="5">
        <f>BCCRT!N14</f>
        <v>1308485.3</v>
      </c>
      <c r="C17" s="5">
        <f>SCCRT!N14</f>
        <v>2660901.4311680039</v>
      </c>
      <c r="D17" s="6">
        <f>'CIG TAX'!N14</f>
        <v>18283.439999999999</v>
      </c>
      <c r="E17" s="6">
        <f>'LIQ TAX'!N14</f>
        <v>7250.83</v>
      </c>
      <c r="F17" s="5">
        <f>RPTT!N14</f>
        <v>65874.05</v>
      </c>
      <c r="G17" s="5">
        <f>'Gov''t Services'!N14</f>
        <v>864921.23</v>
      </c>
      <c r="H17" s="7">
        <f t="shared" si="0"/>
        <v>4925716.2811680036</v>
      </c>
    </row>
    <row r="18" spans="1:8" x14ac:dyDescent="0.2">
      <c r="A18" s="4" t="s">
        <v>19</v>
      </c>
      <c r="B18" s="5">
        <f>BCCRT!N15</f>
        <v>202490.79999999996</v>
      </c>
      <c r="C18" s="5">
        <f>SCCRT!N15</f>
        <v>1210499.3173440045</v>
      </c>
      <c r="D18" s="6">
        <f>'CIG TAX'!N15</f>
        <v>15841.640000000001</v>
      </c>
      <c r="E18" s="6">
        <f>'LIQ TAX'!N15</f>
        <v>6282.47</v>
      </c>
      <c r="F18" s="5">
        <f>RPTT!N15</f>
        <v>22249.699999999997</v>
      </c>
      <c r="G18" s="5">
        <f>'Gov''t Services'!N15</f>
        <v>485580.83</v>
      </c>
      <c r="H18" s="7">
        <f t="shared" si="0"/>
        <v>1942944.7573440045</v>
      </c>
    </row>
    <row r="19" spans="1:8" x14ac:dyDescent="0.2">
      <c r="A19" s="4" t="s">
        <v>20</v>
      </c>
      <c r="B19" s="5">
        <f>BCCRT!N16</f>
        <v>3514593.4099999992</v>
      </c>
      <c r="C19" s="5">
        <f>SCCRT!N16</f>
        <v>11581912.241536817</v>
      </c>
      <c r="D19" s="6">
        <f>'CIG TAX'!N16</f>
        <v>167463.15</v>
      </c>
      <c r="E19" s="6">
        <f>'LIQ TAX'!N16</f>
        <v>66412.42</v>
      </c>
      <c r="F19" s="5">
        <f>RPTT!N16</f>
        <v>654223.89999999991</v>
      </c>
      <c r="G19" s="5">
        <f>'Gov''t Services'!N16</f>
        <v>3628741.5200000005</v>
      </c>
      <c r="H19" s="7">
        <f t="shared" si="0"/>
        <v>19613346.641536817</v>
      </c>
    </row>
    <row r="20" spans="1:8" x14ac:dyDescent="0.2">
      <c r="A20" s="4" t="s">
        <v>21</v>
      </c>
      <c r="B20" s="5">
        <f>BCCRT!N17</f>
        <v>347833.76</v>
      </c>
      <c r="C20" s="5">
        <f>SCCRT!N17</f>
        <v>1605403.0169017378</v>
      </c>
      <c r="D20" s="6">
        <f>'CIG TAX'!N17</f>
        <v>14138.39</v>
      </c>
      <c r="E20" s="6">
        <f>'LIQ TAX'!N17</f>
        <v>5606.99</v>
      </c>
      <c r="F20" s="5">
        <f>RPTT!N17</f>
        <v>8234.4</v>
      </c>
      <c r="G20" s="5">
        <f>'Gov''t Services'!N17</f>
        <v>471691.39</v>
      </c>
      <c r="H20" s="7">
        <f t="shared" si="0"/>
        <v>2452907.9469017377</v>
      </c>
    </row>
    <row r="21" spans="1:8" x14ac:dyDescent="0.2">
      <c r="A21" s="4" t="s">
        <v>22</v>
      </c>
      <c r="B21" s="5">
        <f>BCCRT!N18</f>
        <v>3834823.37</v>
      </c>
      <c r="C21" s="5">
        <f>SCCRT!N18</f>
        <v>13038027.84</v>
      </c>
      <c r="D21" s="6">
        <f>'CIG TAX'!N18</f>
        <v>144265.94</v>
      </c>
      <c r="E21" s="6">
        <f>'LIQ TAX'!N18</f>
        <v>57212.880000000005</v>
      </c>
      <c r="F21" s="5">
        <f>RPTT!N18</f>
        <v>444709.10000000003</v>
      </c>
      <c r="G21" s="5">
        <f>'Gov''t Services'!N18</f>
        <v>2995745.44</v>
      </c>
      <c r="H21" s="7">
        <f t="shared" si="0"/>
        <v>20514784.570000004</v>
      </c>
    </row>
    <row r="22" spans="1:8" x14ac:dyDescent="0.2">
      <c r="A22" s="4" t="s">
        <v>23</v>
      </c>
      <c r="B22" s="5">
        <f>BCCRT!N19</f>
        <v>654578.31999999995</v>
      </c>
      <c r="C22" s="5">
        <f>SCCRT!N19</f>
        <v>1963754.2466952205</v>
      </c>
      <c r="D22" s="6">
        <f>'CIG TAX'!N19</f>
        <v>20674.010000000002</v>
      </c>
      <c r="E22" s="6">
        <f>'LIQ TAX'!N19</f>
        <v>8198.8900000000012</v>
      </c>
      <c r="F22" s="5">
        <f>RPTT!N19</f>
        <v>64980.299999999996</v>
      </c>
      <c r="G22" s="5">
        <f>'Gov''t Services'!N19</f>
        <v>683990.62</v>
      </c>
      <c r="H22" s="7">
        <f t="shared" si="0"/>
        <v>3396176.3866952201</v>
      </c>
    </row>
    <row r="23" spans="1:8" x14ac:dyDescent="0.2">
      <c r="A23" s="4" t="s">
        <v>24</v>
      </c>
      <c r="B23" s="5">
        <f>BCCRT!N20</f>
        <v>864234.4800000001</v>
      </c>
      <c r="C23" s="5">
        <f>SCCRT!N20</f>
        <v>3297807.71</v>
      </c>
      <c r="D23" s="6">
        <f>'CIG TAX'!N20</f>
        <v>12742.65</v>
      </c>
      <c r="E23" s="6">
        <f>'LIQ TAX'!N20</f>
        <v>5053.4599999999991</v>
      </c>
      <c r="F23" s="5">
        <f>RPTT!N20</f>
        <v>126834.95</v>
      </c>
      <c r="G23" s="5">
        <f>'Gov''t Services'!N20</f>
        <v>388421.08</v>
      </c>
      <c r="H23" s="7">
        <f t="shared" si="0"/>
        <v>4695094.33</v>
      </c>
    </row>
    <row r="24" spans="1:8" x14ac:dyDescent="0.2">
      <c r="A24" s="4" t="s">
        <v>25</v>
      </c>
      <c r="B24" s="5">
        <f>BCCRT!N21</f>
        <v>42889564.170000002</v>
      </c>
      <c r="C24" s="5">
        <f>SCCRT!N21</f>
        <v>149868863.53999999</v>
      </c>
      <c r="D24" s="6">
        <f>'CIG TAX'!N21</f>
        <v>1387423.11</v>
      </c>
      <c r="E24" s="6">
        <f>'LIQ TAX'!N21</f>
        <v>550223.23</v>
      </c>
      <c r="F24" s="5">
        <f>RPTT!N21</f>
        <v>7304705.1000000006</v>
      </c>
      <c r="G24" s="5">
        <f>'Gov''t Services'!N21</f>
        <v>32729145.069999997</v>
      </c>
      <c r="H24" s="7">
        <f t="shared" si="0"/>
        <v>234729924.21999997</v>
      </c>
    </row>
    <row r="25" spans="1:8" x14ac:dyDescent="0.2">
      <c r="A25" s="4" t="s">
        <v>26</v>
      </c>
      <c r="B25" s="8">
        <f>BCCRT!N22</f>
        <v>1535567.68</v>
      </c>
      <c r="C25" s="8">
        <f>SCCRT!N22</f>
        <v>2988868.1779530821</v>
      </c>
      <c r="D25" s="9">
        <f>'CIG TAX'!N22</f>
        <v>32189.729999999996</v>
      </c>
      <c r="E25" s="9">
        <f>'LIQ TAX'!N22</f>
        <v>12765.770000000002</v>
      </c>
      <c r="F25" s="8">
        <f>RPTT!N22</f>
        <v>41834.100000000006</v>
      </c>
      <c r="G25" s="8">
        <f>'Gov''t Services'!N22</f>
        <v>1041069.29</v>
      </c>
      <c r="H25" s="10">
        <f t="shared" si="0"/>
        <v>5652294.7479530815</v>
      </c>
    </row>
    <row r="26" spans="1:8" ht="15" x14ac:dyDescent="0.35">
      <c r="A26" s="4"/>
      <c r="B26" s="6"/>
      <c r="C26" s="6"/>
      <c r="D26" s="6"/>
      <c r="E26" s="11"/>
      <c r="F26" s="6"/>
      <c r="G26" s="6"/>
      <c r="H26" s="7"/>
    </row>
    <row r="27" spans="1:8" ht="13.5" thickBot="1" x14ac:dyDescent="0.25">
      <c r="A27" s="4" t="s">
        <v>9</v>
      </c>
      <c r="B27" s="12">
        <f>SUM(B9:B26)</f>
        <v>293658731.69999999</v>
      </c>
      <c r="C27" s="12">
        <f t="shared" ref="C27:H27" si="1">SUM(C9:C26)</f>
        <v>1027532415.5399998</v>
      </c>
      <c r="D27" s="12">
        <f t="shared" si="1"/>
        <v>9217337.7600000016</v>
      </c>
      <c r="E27" s="12">
        <f t="shared" si="1"/>
        <v>3655405.080000001</v>
      </c>
      <c r="F27" s="12">
        <f t="shared" si="1"/>
        <v>42841399.320000008</v>
      </c>
      <c r="G27" s="12">
        <f t="shared" si="1"/>
        <v>182806200.60999998</v>
      </c>
      <c r="H27" s="12">
        <f t="shared" si="1"/>
        <v>1559711490.0099998</v>
      </c>
    </row>
    <row r="28" spans="1:8" ht="13.5" thickTop="1" x14ac:dyDescent="0.2">
      <c r="H28" s="13"/>
    </row>
    <row r="29" spans="1:8" ht="15" x14ac:dyDescent="0.25">
      <c r="B29" s="215">
        <f>B27/$H$27</f>
        <v>0.18827759722287951</v>
      </c>
      <c r="C29" s="215">
        <f t="shared" ref="C29:H29" si="2">C27/$H$27</f>
        <v>0.65879646468040831</v>
      </c>
      <c r="D29" s="215">
        <f t="shared" si="2"/>
        <v>5.9096427890910179E-3</v>
      </c>
      <c r="E29" s="215">
        <f t="shared" si="2"/>
        <v>2.3436418231275358E-3</v>
      </c>
      <c r="F29" s="215">
        <f t="shared" si="2"/>
        <v>2.7467515367040951E-2</v>
      </c>
      <c r="G29" s="215">
        <f t="shared" si="2"/>
        <v>0.11720513811745271</v>
      </c>
      <c r="H29" s="215">
        <f t="shared" si="2"/>
        <v>1</v>
      </c>
    </row>
  </sheetData>
  <mergeCells count="2">
    <mergeCell ref="C2:G2"/>
    <mergeCell ref="C3:G3"/>
  </mergeCells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2"/>
  <sheetViews>
    <sheetView workbookViewId="0">
      <selection activeCell="M26" sqref="M26"/>
    </sheetView>
  </sheetViews>
  <sheetFormatPr defaultRowHeight="12.75" x14ac:dyDescent="0.2"/>
  <cols>
    <col min="1" max="1" width="14.42578125" style="15" bestFit="1" customWidth="1"/>
    <col min="2" max="6" width="14.28515625" style="15" bestFit="1" customWidth="1"/>
    <col min="7" max="10" width="14" style="15" bestFit="1" customWidth="1"/>
    <col min="11" max="13" width="14.7109375" style="15" customWidth="1"/>
    <col min="14" max="14" width="15.5703125" style="15" bestFit="1" customWidth="1"/>
    <col min="15" max="256" width="9.140625" style="15"/>
    <col min="257" max="257" width="14.42578125" style="15" bestFit="1" customWidth="1"/>
    <col min="258" max="266" width="14" style="15" bestFit="1" customWidth="1"/>
    <col min="267" max="269" width="14.7109375" style="15" customWidth="1"/>
    <col min="270" max="270" width="15.5703125" style="15" bestFit="1" customWidth="1"/>
    <col min="271" max="512" width="9.140625" style="15"/>
    <col min="513" max="513" width="14.42578125" style="15" bestFit="1" customWidth="1"/>
    <col min="514" max="522" width="14" style="15" bestFit="1" customWidth="1"/>
    <col min="523" max="525" width="14.7109375" style="15" customWidth="1"/>
    <col min="526" max="526" width="15.5703125" style="15" bestFit="1" customWidth="1"/>
    <col min="527" max="768" width="9.140625" style="15"/>
    <col min="769" max="769" width="14.42578125" style="15" bestFit="1" customWidth="1"/>
    <col min="770" max="778" width="14" style="15" bestFit="1" customWidth="1"/>
    <col min="779" max="781" width="14.7109375" style="15" customWidth="1"/>
    <col min="782" max="782" width="15.5703125" style="15" bestFit="1" customWidth="1"/>
    <col min="783" max="1024" width="9.140625" style="15"/>
    <col min="1025" max="1025" width="14.42578125" style="15" bestFit="1" customWidth="1"/>
    <col min="1026" max="1034" width="14" style="15" bestFit="1" customWidth="1"/>
    <col min="1035" max="1037" width="14.7109375" style="15" customWidth="1"/>
    <col min="1038" max="1038" width="15.5703125" style="15" bestFit="1" customWidth="1"/>
    <col min="1039" max="1280" width="9.140625" style="15"/>
    <col min="1281" max="1281" width="14.42578125" style="15" bestFit="1" customWidth="1"/>
    <col min="1282" max="1290" width="14" style="15" bestFit="1" customWidth="1"/>
    <col min="1291" max="1293" width="14.7109375" style="15" customWidth="1"/>
    <col min="1294" max="1294" width="15.5703125" style="15" bestFit="1" customWidth="1"/>
    <col min="1295" max="1536" width="9.140625" style="15"/>
    <col min="1537" max="1537" width="14.42578125" style="15" bestFit="1" customWidth="1"/>
    <col min="1538" max="1546" width="14" style="15" bestFit="1" customWidth="1"/>
    <col min="1547" max="1549" width="14.7109375" style="15" customWidth="1"/>
    <col min="1550" max="1550" width="15.5703125" style="15" bestFit="1" customWidth="1"/>
    <col min="1551" max="1792" width="9.140625" style="15"/>
    <col min="1793" max="1793" width="14.42578125" style="15" bestFit="1" customWidth="1"/>
    <col min="1794" max="1802" width="14" style="15" bestFit="1" customWidth="1"/>
    <col min="1803" max="1805" width="14.7109375" style="15" customWidth="1"/>
    <col min="1806" max="1806" width="15.5703125" style="15" bestFit="1" customWidth="1"/>
    <col min="1807" max="2048" width="9.140625" style="15"/>
    <col min="2049" max="2049" width="14.42578125" style="15" bestFit="1" customWidth="1"/>
    <col min="2050" max="2058" width="14" style="15" bestFit="1" customWidth="1"/>
    <col min="2059" max="2061" width="14.7109375" style="15" customWidth="1"/>
    <col min="2062" max="2062" width="15.5703125" style="15" bestFit="1" customWidth="1"/>
    <col min="2063" max="2304" width="9.140625" style="15"/>
    <col min="2305" max="2305" width="14.42578125" style="15" bestFit="1" customWidth="1"/>
    <col min="2306" max="2314" width="14" style="15" bestFit="1" customWidth="1"/>
    <col min="2315" max="2317" width="14.7109375" style="15" customWidth="1"/>
    <col min="2318" max="2318" width="15.5703125" style="15" bestFit="1" customWidth="1"/>
    <col min="2319" max="2560" width="9.140625" style="15"/>
    <col min="2561" max="2561" width="14.42578125" style="15" bestFit="1" customWidth="1"/>
    <col min="2562" max="2570" width="14" style="15" bestFit="1" customWidth="1"/>
    <col min="2571" max="2573" width="14.7109375" style="15" customWidth="1"/>
    <col min="2574" max="2574" width="15.5703125" style="15" bestFit="1" customWidth="1"/>
    <col min="2575" max="2816" width="9.140625" style="15"/>
    <col min="2817" max="2817" width="14.42578125" style="15" bestFit="1" customWidth="1"/>
    <col min="2818" max="2826" width="14" style="15" bestFit="1" customWidth="1"/>
    <col min="2827" max="2829" width="14.7109375" style="15" customWidth="1"/>
    <col min="2830" max="2830" width="15.5703125" style="15" bestFit="1" customWidth="1"/>
    <col min="2831" max="3072" width="9.140625" style="15"/>
    <col min="3073" max="3073" width="14.42578125" style="15" bestFit="1" customWidth="1"/>
    <col min="3074" max="3082" width="14" style="15" bestFit="1" customWidth="1"/>
    <col min="3083" max="3085" width="14.7109375" style="15" customWidth="1"/>
    <col min="3086" max="3086" width="15.5703125" style="15" bestFit="1" customWidth="1"/>
    <col min="3087" max="3328" width="9.140625" style="15"/>
    <col min="3329" max="3329" width="14.42578125" style="15" bestFit="1" customWidth="1"/>
    <col min="3330" max="3338" width="14" style="15" bestFit="1" customWidth="1"/>
    <col min="3339" max="3341" width="14.7109375" style="15" customWidth="1"/>
    <col min="3342" max="3342" width="15.5703125" style="15" bestFit="1" customWidth="1"/>
    <col min="3343" max="3584" width="9.140625" style="15"/>
    <col min="3585" max="3585" width="14.42578125" style="15" bestFit="1" customWidth="1"/>
    <col min="3586" max="3594" width="14" style="15" bestFit="1" customWidth="1"/>
    <col min="3595" max="3597" width="14.7109375" style="15" customWidth="1"/>
    <col min="3598" max="3598" width="15.5703125" style="15" bestFit="1" customWidth="1"/>
    <col min="3599" max="3840" width="9.140625" style="15"/>
    <col min="3841" max="3841" width="14.42578125" style="15" bestFit="1" customWidth="1"/>
    <col min="3842" max="3850" width="14" style="15" bestFit="1" customWidth="1"/>
    <col min="3851" max="3853" width="14.7109375" style="15" customWidth="1"/>
    <col min="3854" max="3854" width="15.5703125" style="15" bestFit="1" customWidth="1"/>
    <col min="3855" max="4096" width="9.140625" style="15"/>
    <col min="4097" max="4097" width="14.42578125" style="15" bestFit="1" customWidth="1"/>
    <col min="4098" max="4106" width="14" style="15" bestFit="1" customWidth="1"/>
    <col min="4107" max="4109" width="14.7109375" style="15" customWidth="1"/>
    <col min="4110" max="4110" width="15.5703125" style="15" bestFit="1" customWidth="1"/>
    <col min="4111" max="4352" width="9.140625" style="15"/>
    <col min="4353" max="4353" width="14.42578125" style="15" bestFit="1" customWidth="1"/>
    <col min="4354" max="4362" width="14" style="15" bestFit="1" customWidth="1"/>
    <col min="4363" max="4365" width="14.7109375" style="15" customWidth="1"/>
    <col min="4366" max="4366" width="15.5703125" style="15" bestFit="1" customWidth="1"/>
    <col min="4367" max="4608" width="9.140625" style="15"/>
    <col min="4609" max="4609" width="14.42578125" style="15" bestFit="1" customWidth="1"/>
    <col min="4610" max="4618" width="14" style="15" bestFit="1" customWidth="1"/>
    <col min="4619" max="4621" width="14.7109375" style="15" customWidth="1"/>
    <col min="4622" max="4622" width="15.5703125" style="15" bestFit="1" customWidth="1"/>
    <col min="4623" max="4864" width="9.140625" style="15"/>
    <col min="4865" max="4865" width="14.42578125" style="15" bestFit="1" customWidth="1"/>
    <col min="4866" max="4874" width="14" style="15" bestFit="1" customWidth="1"/>
    <col min="4875" max="4877" width="14.7109375" style="15" customWidth="1"/>
    <col min="4878" max="4878" width="15.5703125" style="15" bestFit="1" customWidth="1"/>
    <col min="4879" max="5120" width="9.140625" style="15"/>
    <col min="5121" max="5121" width="14.42578125" style="15" bestFit="1" customWidth="1"/>
    <col min="5122" max="5130" width="14" style="15" bestFit="1" customWidth="1"/>
    <col min="5131" max="5133" width="14.7109375" style="15" customWidth="1"/>
    <col min="5134" max="5134" width="15.5703125" style="15" bestFit="1" customWidth="1"/>
    <col min="5135" max="5376" width="9.140625" style="15"/>
    <col min="5377" max="5377" width="14.42578125" style="15" bestFit="1" customWidth="1"/>
    <col min="5378" max="5386" width="14" style="15" bestFit="1" customWidth="1"/>
    <col min="5387" max="5389" width="14.7109375" style="15" customWidth="1"/>
    <col min="5390" max="5390" width="15.5703125" style="15" bestFit="1" customWidth="1"/>
    <col min="5391" max="5632" width="9.140625" style="15"/>
    <col min="5633" max="5633" width="14.42578125" style="15" bestFit="1" customWidth="1"/>
    <col min="5634" max="5642" width="14" style="15" bestFit="1" customWidth="1"/>
    <col min="5643" max="5645" width="14.7109375" style="15" customWidth="1"/>
    <col min="5646" max="5646" width="15.5703125" style="15" bestFit="1" customWidth="1"/>
    <col min="5647" max="5888" width="9.140625" style="15"/>
    <col min="5889" max="5889" width="14.42578125" style="15" bestFit="1" customWidth="1"/>
    <col min="5890" max="5898" width="14" style="15" bestFit="1" customWidth="1"/>
    <col min="5899" max="5901" width="14.7109375" style="15" customWidth="1"/>
    <col min="5902" max="5902" width="15.5703125" style="15" bestFit="1" customWidth="1"/>
    <col min="5903" max="6144" width="9.140625" style="15"/>
    <col min="6145" max="6145" width="14.42578125" style="15" bestFit="1" customWidth="1"/>
    <col min="6146" max="6154" width="14" style="15" bestFit="1" customWidth="1"/>
    <col min="6155" max="6157" width="14.7109375" style="15" customWidth="1"/>
    <col min="6158" max="6158" width="15.5703125" style="15" bestFit="1" customWidth="1"/>
    <col min="6159" max="6400" width="9.140625" style="15"/>
    <col min="6401" max="6401" width="14.42578125" style="15" bestFit="1" customWidth="1"/>
    <col min="6402" max="6410" width="14" style="15" bestFit="1" customWidth="1"/>
    <col min="6411" max="6413" width="14.7109375" style="15" customWidth="1"/>
    <col min="6414" max="6414" width="15.5703125" style="15" bestFit="1" customWidth="1"/>
    <col min="6415" max="6656" width="9.140625" style="15"/>
    <col min="6657" max="6657" width="14.42578125" style="15" bestFit="1" customWidth="1"/>
    <col min="6658" max="6666" width="14" style="15" bestFit="1" customWidth="1"/>
    <col min="6667" max="6669" width="14.7109375" style="15" customWidth="1"/>
    <col min="6670" max="6670" width="15.5703125" style="15" bestFit="1" customWidth="1"/>
    <col min="6671" max="6912" width="9.140625" style="15"/>
    <col min="6913" max="6913" width="14.42578125" style="15" bestFit="1" customWidth="1"/>
    <col min="6914" max="6922" width="14" style="15" bestFit="1" customWidth="1"/>
    <col min="6923" max="6925" width="14.7109375" style="15" customWidth="1"/>
    <col min="6926" max="6926" width="15.5703125" style="15" bestFit="1" customWidth="1"/>
    <col min="6927" max="7168" width="9.140625" style="15"/>
    <col min="7169" max="7169" width="14.42578125" style="15" bestFit="1" customWidth="1"/>
    <col min="7170" max="7178" width="14" style="15" bestFit="1" customWidth="1"/>
    <col min="7179" max="7181" width="14.7109375" style="15" customWidth="1"/>
    <col min="7182" max="7182" width="15.5703125" style="15" bestFit="1" customWidth="1"/>
    <col min="7183" max="7424" width="9.140625" style="15"/>
    <col min="7425" max="7425" width="14.42578125" style="15" bestFit="1" customWidth="1"/>
    <col min="7426" max="7434" width="14" style="15" bestFit="1" customWidth="1"/>
    <col min="7435" max="7437" width="14.7109375" style="15" customWidth="1"/>
    <col min="7438" max="7438" width="15.5703125" style="15" bestFit="1" customWidth="1"/>
    <col min="7439" max="7680" width="9.140625" style="15"/>
    <col min="7681" max="7681" width="14.42578125" style="15" bestFit="1" customWidth="1"/>
    <col min="7682" max="7690" width="14" style="15" bestFit="1" customWidth="1"/>
    <col min="7691" max="7693" width="14.7109375" style="15" customWidth="1"/>
    <col min="7694" max="7694" width="15.5703125" style="15" bestFit="1" customWidth="1"/>
    <col min="7695" max="7936" width="9.140625" style="15"/>
    <col min="7937" max="7937" width="14.42578125" style="15" bestFit="1" customWidth="1"/>
    <col min="7938" max="7946" width="14" style="15" bestFit="1" customWidth="1"/>
    <col min="7947" max="7949" width="14.7109375" style="15" customWidth="1"/>
    <col min="7950" max="7950" width="15.5703125" style="15" bestFit="1" customWidth="1"/>
    <col min="7951" max="8192" width="9.140625" style="15"/>
    <col min="8193" max="8193" width="14.42578125" style="15" bestFit="1" customWidth="1"/>
    <col min="8194" max="8202" width="14" style="15" bestFit="1" customWidth="1"/>
    <col min="8203" max="8205" width="14.7109375" style="15" customWidth="1"/>
    <col min="8206" max="8206" width="15.5703125" style="15" bestFit="1" customWidth="1"/>
    <col min="8207" max="8448" width="9.140625" style="15"/>
    <col min="8449" max="8449" width="14.42578125" style="15" bestFit="1" customWidth="1"/>
    <col min="8450" max="8458" width="14" style="15" bestFit="1" customWidth="1"/>
    <col min="8459" max="8461" width="14.7109375" style="15" customWidth="1"/>
    <col min="8462" max="8462" width="15.5703125" style="15" bestFit="1" customWidth="1"/>
    <col min="8463" max="8704" width="9.140625" style="15"/>
    <col min="8705" max="8705" width="14.42578125" style="15" bestFit="1" customWidth="1"/>
    <col min="8706" max="8714" width="14" style="15" bestFit="1" customWidth="1"/>
    <col min="8715" max="8717" width="14.7109375" style="15" customWidth="1"/>
    <col min="8718" max="8718" width="15.5703125" style="15" bestFit="1" customWidth="1"/>
    <col min="8719" max="8960" width="9.140625" style="15"/>
    <col min="8961" max="8961" width="14.42578125" style="15" bestFit="1" customWidth="1"/>
    <col min="8962" max="8970" width="14" style="15" bestFit="1" customWidth="1"/>
    <col min="8971" max="8973" width="14.7109375" style="15" customWidth="1"/>
    <col min="8974" max="8974" width="15.5703125" style="15" bestFit="1" customWidth="1"/>
    <col min="8975" max="9216" width="9.140625" style="15"/>
    <col min="9217" max="9217" width="14.42578125" style="15" bestFit="1" customWidth="1"/>
    <col min="9218" max="9226" width="14" style="15" bestFit="1" customWidth="1"/>
    <col min="9227" max="9229" width="14.7109375" style="15" customWidth="1"/>
    <col min="9230" max="9230" width="15.5703125" style="15" bestFit="1" customWidth="1"/>
    <col min="9231" max="9472" width="9.140625" style="15"/>
    <col min="9473" max="9473" width="14.42578125" style="15" bestFit="1" customWidth="1"/>
    <col min="9474" max="9482" width="14" style="15" bestFit="1" customWidth="1"/>
    <col min="9483" max="9485" width="14.7109375" style="15" customWidth="1"/>
    <col min="9486" max="9486" width="15.5703125" style="15" bestFit="1" customWidth="1"/>
    <col min="9487" max="9728" width="9.140625" style="15"/>
    <col min="9729" max="9729" width="14.42578125" style="15" bestFit="1" customWidth="1"/>
    <col min="9730" max="9738" width="14" style="15" bestFit="1" customWidth="1"/>
    <col min="9739" max="9741" width="14.7109375" style="15" customWidth="1"/>
    <col min="9742" max="9742" width="15.5703125" style="15" bestFit="1" customWidth="1"/>
    <col min="9743" max="9984" width="9.140625" style="15"/>
    <col min="9985" max="9985" width="14.42578125" style="15" bestFit="1" customWidth="1"/>
    <col min="9986" max="9994" width="14" style="15" bestFit="1" customWidth="1"/>
    <col min="9995" max="9997" width="14.7109375" style="15" customWidth="1"/>
    <col min="9998" max="9998" width="15.5703125" style="15" bestFit="1" customWidth="1"/>
    <col min="9999" max="10240" width="9.140625" style="15"/>
    <col min="10241" max="10241" width="14.42578125" style="15" bestFit="1" customWidth="1"/>
    <col min="10242" max="10250" width="14" style="15" bestFit="1" customWidth="1"/>
    <col min="10251" max="10253" width="14.7109375" style="15" customWidth="1"/>
    <col min="10254" max="10254" width="15.5703125" style="15" bestFit="1" customWidth="1"/>
    <col min="10255" max="10496" width="9.140625" style="15"/>
    <col min="10497" max="10497" width="14.42578125" style="15" bestFit="1" customWidth="1"/>
    <col min="10498" max="10506" width="14" style="15" bestFit="1" customWidth="1"/>
    <col min="10507" max="10509" width="14.7109375" style="15" customWidth="1"/>
    <col min="10510" max="10510" width="15.5703125" style="15" bestFit="1" customWidth="1"/>
    <col min="10511" max="10752" width="9.140625" style="15"/>
    <col min="10753" max="10753" width="14.42578125" style="15" bestFit="1" customWidth="1"/>
    <col min="10754" max="10762" width="14" style="15" bestFit="1" customWidth="1"/>
    <col min="10763" max="10765" width="14.7109375" style="15" customWidth="1"/>
    <col min="10766" max="10766" width="15.5703125" style="15" bestFit="1" customWidth="1"/>
    <col min="10767" max="11008" width="9.140625" style="15"/>
    <col min="11009" max="11009" width="14.42578125" style="15" bestFit="1" customWidth="1"/>
    <col min="11010" max="11018" width="14" style="15" bestFit="1" customWidth="1"/>
    <col min="11019" max="11021" width="14.7109375" style="15" customWidth="1"/>
    <col min="11022" max="11022" width="15.5703125" style="15" bestFit="1" customWidth="1"/>
    <col min="11023" max="11264" width="9.140625" style="15"/>
    <col min="11265" max="11265" width="14.42578125" style="15" bestFit="1" customWidth="1"/>
    <col min="11266" max="11274" width="14" style="15" bestFit="1" customWidth="1"/>
    <col min="11275" max="11277" width="14.7109375" style="15" customWidth="1"/>
    <col min="11278" max="11278" width="15.5703125" style="15" bestFit="1" customWidth="1"/>
    <col min="11279" max="11520" width="9.140625" style="15"/>
    <col min="11521" max="11521" width="14.42578125" style="15" bestFit="1" customWidth="1"/>
    <col min="11522" max="11530" width="14" style="15" bestFit="1" customWidth="1"/>
    <col min="11531" max="11533" width="14.7109375" style="15" customWidth="1"/>
    <col min="11534" max="11534" width="15.5703125" style="15" bestFit="1" customWidth="1"/>
    <col min="11535" max="11776" width="9.140625" style="15"/>
    <col min="11777" max="11777" width="14.42578125" style="15" bestFit="1" customWidth="1"/>
    <col min="11778" max="11786" width="14" style="15" bestFit="1" customWidth="1"/>
    <col min="11787" max="11789" width="14.7109375" style="15" customWidth="1"/>
    <col min="11790" max="11790" width="15.5703125" style="15" bestFit="1" customWidth="1"/>
    <col min="11791" max="12032" width="9.140625" style="15"/>
    <col min="12033" max="12033" width="14.42578125" style="15" bestFit="1" customWidth="1"/>
    <col min="12034" max="12042" width="14" style="15" bestFit="1" customWidth="1"/>
    <col min="12043" max="12045" width="14.7109375" style="15" customWidth="1"/>
    <col min="12046" max="12046" width="15.5703125" style="15" bestFit="1" customWidth="1"/>
    <col min="12047" max="12288" width="9.140625" style="15"/>
    <col min="12289" max="12289" width="14.42578125" style="15" bestFit="1" customWidth="1"/>
    <col min="12290" max="12298" width="14" style="15" bestFit="1" customWidth="1"/>
    <col min="12299" max="12301" width="14.7109375" style="15" customWidth="1"/>
    <col min="12302" max="12302" width="15.5703125" style="15" bestFit="1" customWidth="1"/>
    <col min="12303" max="12544" width="9.140625" style="15"/>
    <col min="12545" max="12545" width="14.42578125" style="15" bestFit="1" customWidth="1"/>
    <col min="12546" max="12554" width="14" style="15" bestFit="1" customWidth="1"/>
    <col min="12555" max="12557" width="14.7109375" style="15" customWidth="1"/>
    <col min="12558" max="12558" width="15.5703125" style="15" bestFit="1" customWidth="1"/>
    <col min="12559" max="12800" width="9.140625" style="15"/>
    <col min="12801" max="12801" width="14.42578125" style="15" bestFit="1" customWidth="1"/>
    <col min="12802" max="12810" width="14" style="15" bestFit="1" customWidth="1"/>
    <col min="12811" max="12813" width="14.7109375" style="15" customWidth="1"/>
    <col min="12814" max="12814" width="15.5703125" style="15" bestFit="1" customWidth="1"/>
    <col min="12815" max="13056" width="9.140625" style="15"/>
    <col min="13057" max="13057" width="14.42578125" style="15" bestFit="1" customWidth="1"/>
    <col min="13058" max="13066" width="14" style="15" bestFit="1" customWidth="1"/>
    <col min="13067" max="13069" width="14.7109375" style="15" customWidth="1"/>
    <col min="13070" max="13070" width="15.5703125" style="15" bestFit="1" customWidth="1"/>
    <col min="13071" max="13312" width="9.140625" style="15"/>
    <col min="13313" max="13313" width="14.42578125" style="15" bestFit="1" customWidth="1"/>
    <col min="13314" max="13322" width="14" style="15" bestFit="1" customWidth="1"/>
    <col min="13323" max="13325" width="14.7109375" style="15" customWidth="1"/>
    <col min="13326" max="13326" width="15.5703125" style="15" bestFit="1" customWidth="1"/>
    <col min="13327" max="13568" width="9.140625" style="15"/>
    <col min="13569" max="13569" width="14.42578125" style="15" bestFit="1" customWidth="1"/>
    <col min="13570" max="13578" width="14" style="15" bestFit="1" customWidth="1"/>
    <col min="13579" max="13581" width="14.7109375" style="15" customWidth="1"/>
    <col min="13582" max="13582" width="15.5703125" style="15" bestFit="1" customWidth="1"/>
    <col min="13583" max="13824" width="9.140625" style="15"/>
    <col min="13825" max="13825" width="14.42578125" style="15" bestFit="1" customWidth="1"/>
    <col min="13826" max="13834" width="14" style="15" bestFit="1" customWidth="1"/>
    <col min="13835" max="13837" width="14.7109375" style="15" customWidth="1"/>
    <col min="13838" max="13838" width="15.5703125" style="15" bestFit="1" customWidth="1"/>
    <col min="13839" max="14080" width="9.140625" style="15"/>
    <col min="14081" max="14081" width="14.42578125" style="15" bestFit="1" customWidth="1"/>
    <col min="14082" max="14090" width="14" style="15" bestFit="1" customWidth="1"/>
    <col min="14091" max="14093" width="14.7109375" style="15" customWidth="1"/>
    <col min="14094" max="14094" width="15.5703125" style="15" bestFit="1" customWidth="1"/>
    <col min="14095" max="14336" width="9.140625" style="15"/>
    <col min="14337" max="14337" width="14.42578125" style="15" bestFit="1" customWidth="1"/>
    <col min="14338" max="14346" width="14" style="15" bestFit="1" customWidth="1"/>
    <col min="14347" max="14349" width="14.7109375" style="15" customWidth="1"/>
    <col min="14350" max="14350" width="15.5703125" style="15" bestFit="1" customWidth="1"/>
    <col min="14351" max="14592" width="9.140625" style="15"/>
    <col min="14593" max="14593" width="14.42578125" style="15" bestFit="1" customWidth="1"/>
    <col min="14594" max="14602" width="14" style="15" bestFit="1" customWidth="1"/>
    <col min="14603" max="14605" width="14.7109375" style="15" customWidth="1"/>
    <col min="14606" max="14606" width="15.5703125" style="15" bestFit="1" customWidth="1"/>
    <col min="14607" max="14848" width="9.140625" style="15"/>
    <col min="14849" max="14849" width="14.42578125" style="15" bestFit="1" customWidth="1"/>
    <col min="14850" max="14858" width="14" style="15" bestFit="1" customWidth="1"/>
    <col min="14859" max="14861" width="14.7109375" style="15" customWidth="1"/>
    <col min="14862" max="14862" width="15.5703125" style="15" bestFit="1" customWidth="1"/>
    <col min="14863" max="15104" width="9.140625" style="15"/>
    <col min="15105" max="15105" width="14.42578125" style="15" bestFit="1" customWidth="1"/>
    <col min="15106" max="15114" width="14" style="15" bestFit="1" customWidth="1"/>
    <col min="15115" max="15117" width="14.7109375" style="15" customWidth="1"/>
    <col min="15118" max="15118" width="15.5703125" style="15" bestFit="1" customWidth="1"/>
    <col min="15119" max="15360" width="9.140625" style="15"/>
    <col min="15361" max="15361" width="14.42578125" style="15" bestFit="1" customWidth="1"/>
    <col min="15362" max="15370" width="14" style="15" bestFit="1" customWidth="1"/>
    <col min="15371" max="15373" width="14.7109375" style="15" customWidth="1"/>
    <col min="15374" max="15374" width="15.5703125" style="15" bestFit="1" customWidth="1"/>
    <col min="15375" max="15616" width="9.140625" style="15"/>
    <col min="15617" max="15617" width="14.42578125" style="15" bestFit="1" customWidth="1"/>
    <col min="15618" max="15626" width="14" style="15" bestFit="1" customWidth="1"/>
    <col min="15627" max="15629" width="14.7109375" style="15" customWidth="1"/>
    <col min="15630" max="15630" width="15.5703125" style="15" bestFit="1" customWidth="1"/>
    <col min="15631" max="15872" width="9.140625" style="15"/>
    <col min="15873" max="15873" width="14.42578125" style="15" bestFit="1" customWidth="1"/>
    <col min="15874" max="15882" width="14" style="15" bestFit="1" customWidth="1"/>
    <col min="15883" max="15885" width="14.7109375" style="15" customWidth="1"/>
    <col min="15886" max="15886" width="15.5703125" style="15" bestFit="1" customWidth="1"/>
    <col min="15887" max="16128" width="9.140625" style="15"/>
    <col min="16129" max="16129" width="14.42578125" style="15" bestFit="1" customWidth="1"/>
    <col min="16130" max="16138" width="14" style="15" bestFit="1" customWidth="1"/>
    <col min="16139" max="16141" width="14.7109375" style="15" customWidth="1"/>
    <col min="16142" max="16142" width="15.5703125" style="15" bestFit="1" customWidth="1"/>
    <col min="16143" max="16384" width="9.140625" style="15"/>
  </cols>
  <sheetData>
    <row r="1" spans="1:14" ht="18" x14ac:dyDescent="0.25">
      <c r="A1" s="218" t="s">
        <v>266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3" spans="1:14" x14ac:dyDescent="0.2">
      <c r="A3" s="65" t="s">
        <v>2</v>
      </c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 t="s">
        <v>34</v>
      </c>
      <c r="J3" s="16" t="s">
        <v>35</v>
      </c>
      <c r="K3" s="16" t="s">
        <v>36</v>
      </c>
      <c r="L3" s="16" t="s">
        <v>37</v>
      </c>
      <c r="M3" s="16" t="s">
        <v>38</v>
      </c>
      <c r="N3" s="16" t="s">
        <v>249</v>
      </c>
    </row>
    <row r="4" spans="1:14" x14ac:dyDescent="0.2">
      <c r="A4" s="4"/>
    </row>
    <row r="5" spans="1:14" x14ac:dyDescent="0.2">
      <c r="A5" s="66" t="s">
        <v>10</v>
      </c>
      <c r="B5" s="201">
        <v>1800113.59</v>
      </c>
      <c r="C5" s="201">
        <v>1760243.33</v>
      </c>
      <c r="D5" s="201">
        <v>1754051.87</v>
      </c>
      <c r="E5" s="201">
        <v>1737990.62</v>
      </c>
      <c r="F5" s="201">
        <v>1723104.94</v>
      </c>
      <c r="G5" s="201">
        <v>1894681.14</v>
      </c>
      <c r="H5" s="201">
        <v>1514613.45</v>
      </c>
      <c r="I5" s="201">
        <v>1449460.75</v>
      </c>
      <c r="J5" s="201">
        <v>1441128.01</v>
      </c>
      <c r="K5" s="201">
        <v>1544164.29</v>
      </c>
      <c r="L5" s="201">
        <v>2059829.03</v>
      </c>
      <c r="M5" s="76">
        <v>2152527.0699999998</v>
      </c>
      <c r="N5" s="1">
        <f>SUM(B5:M5)</f>
        <v>20831908.09</v>
      </c>
    </row>
    <row r="6" spans="1:14" ht="13.5" thickBot="1" x14ac:dyDescent="0.25">
      <c r="A6" s="66" t="s">
        <v>11</v>
      </c>
      <c r="B6" s="201">
        <v>441752.54</v>
      </c>
      <c r="C6" s="201">
        <v>460584.18</v>
      </c>
      <c r="D6" s="201">
        <v>400436.12</v>
      </c>
      <c r="E6" s="201">
        <v>399864.36</v>
      </c>
      <c r="F6" s="201">
        <v>462892.42</v>
      </c>
      <c r="G6" s="201">
        <v>500555.76</v>
      </c>
      <c r="H6" s="201">
        <v>384368.52</v>
      </c>
      <c r="I6" s="201">
        <v>344144.22</v>
      </c>
      <c r="J6" s="201">
        <v>416157.44</v>
      </c>
      <c r="K6" s="201">
        <v>388560.7</v>
      </c>
      <c r="L6" s="201">
        <v>479304.2</v>
      </c>
      <c r="M6" s="76">
        <v>462264.81</v>
      </c>
      <c r="N6" s="1">
        <f>SUM(B6:M6)</f>
        <v>5140885.2699999996</v>
      </c>
    </row>
    <row r="7" spans="1:14" ht="16.5" thickTop="1" thickBot="1" x14ac:dyDescent="0.3">
      <c r="A7" s="66" t="s">
        <v>12</v>
      </c>
      <c r="B7" s="210">
        <v>58745141.909999996</v>
      </c>
      <c r="C7" s="210">
        <v>61066587.810000002</v>
      </c>
      <c r="D7" s="210">
        <v>59344104.460000001</v>
      </c>
      <c r="E7" s="210">
        <v>59217305.049999997</v>
      </c>
      <c r="F7" s="210">
        <v>60940443.829999998</v>
      </c>
      <c r="G7" s="210">
        <v>69603882.890000001</v>
      </c>
      <c r="H7" s="210">
        <v>57223010.659999996</v>
      </c>
      <c r="I7" s="210">
        <v>52147591.719999999</v>
      </c>
      <c r="J7" s="210">
        <v>45546131.530000001</v>
      </c>
      <c r="K7" s="210">
        <v>34590699.969999999</v>
      </c>
      <c r="L7" s="210">
        <v>41146229.43</v>
      </c>
      <c r="M7" s="211">
        <v>50772849.100000001</v>
      </c>
      <c r="N7" s="1">
        <f t="shared" ref="N7:N21" si="0">SUM(B7:M7)</f>
        <v>650343978.36000001</v>
      </c>
    </row>
    <row r="8" spans="1:14" ht="13.5" thickTop="1" x14ac:dyDescent="0.2">
      <c r="A8" s="66" t="s">
        <v>13</v>
      </c>
      <c r="B8" s="201">
        <v>1177800.05</v>
      </c>
      <c r="C8" s="201">
        <v>1164873.29</v>
      </c>
      <c r="D8" s="201">
        <v>1136630.83</v>
      </c>
      <c r="E8" s="201">
        <v>992568.04</v>
      </c>
      <c r="F8" s="201">
        <v>986323.5</v>
      </c>
      <c r="G8" s="201">
        <v>1148231.8899999999</v>
      </c>
      <c r="H8" s="201">
        <v>943913.55</v>
      </c>
      <c r="I8" s="201">
        <v>982583.51</v>
      </c>
      <c r="J8" s="201">
        <v>810495.35</v>
      </c>
      <c r="K8" s="201">
        <v>765241.34</v>
      </c>
      <c r="L8" s="201">
        <v>816130.79</v>
      </c>
      <c r="M8" s="76">
        <v>1090266.6499999999</v>
      </c>
      <c r="N8" s="1">
        <f t="shared" si="0"/>
        <v>12015058.790000001</v>
      </c>
    </row>
    <row r="9" spans="1:14" x14ac:dyDescent="0.2">
      <c r="A9" s="66" t="s">
        <v>14</v>
      </c>
      <c r="B9" s="201">
        <v>1755066.61</v>
      </c>
      <c r="C9" s="201">
        <v>2160755.0299999998</v>
      </c>
      <c r="D9" s="201">
        <v>2104459.52</v>
      </c>
      <c r="E9" s="201">
        <v>2039843.61</v>
      </c>
      <c r="F9" s="201">
        <v>1923977.29</v>
      </c>
      <c r="G9" s="201">
        <v>2080716.72</v>
      </c>
      <c r="H9" s="201">
        <v>1876431.63</v>
      </c>
      <c r="I9" s="201">
        <v>1775163.91</v>
      </c>
      <c r="J9" s="201">
        <v>1985548.65</v>
      </c>
      <c r="K9" s="201">
        <v>1827528.31</v>
      </c>
      <c r="L9" s="201">
        <v>2052063.68</v>
      </c>
      <c r="M9" s="76">
        <v>2223530.92</v>
      </c>
      <c r="N9" s="1">
        <f t="shared" si="0"/>
        <v>23805085.879999995</v>
      </c>
    </row>
    <row r="10" spans="1:14" x14ac:dyDescent="0.2">
      <c r="A10" s="66" t="s">
        <v>15</v>
      </c>
      <c r="B10" s="201">
        <v>21054.99</v>
      </c>
      <c r="C10" s="201">
        <v>19333.48</v>
      </c>
      <c r="D10" s="201">
        <v>59143.57</v>
      </c>
      <c r="E10" s="201">
        <v>28450.6</v>
      </c>
      <c r="F10" s="201">
        <v>14083.8</v>
      </c>
      <c r="G10" s="201">
        <v>16420.46</v>
      </c>
      <c r="H10" s="201">
        <v>19871.919999999998</v>
      </c>
      <c r="I10" s="201">
        <v>14376.88</v>
      </c>
      <c r="J10" s="201">
        <v>27968.959999999999</v>
      </c>
      <c r="K10" s="201">
        <v>13344.58</v>
      </c>
      <c r="L10" s="201">
        <v>13883.57</v>
      </c>
      <c r="M10" s="76">
        <v>37839.230000000003</v>
      </c>
      <c r="N10" s="1">
        <f t="shared" si="0"/>
        <v>285772.03999999998</v>
      </c>
    </row>
    <row r="11" spans="1:14" x14ac:dyDescent="0.2">
      <c r="A11" s="66" t="s">
        <v>16</v>
      </c>
      <c r="B11" s="201">
        <v>560056.55000000005</v>
      </c>
      <c r="C11" s="201">
        <v>257510.08</v>
      </c>
      <c r="D11" s="201">
        <v>350776.37</v>
      </c>
      <c r="E11" s="201">
        <v>281195.95</v>
      </c>
      <c r="F11" s="201">
        <v>273820.53000000003</v>
      </c>
      <c r="G11" s="201">
        <v>237573.64</v>
      </c>
      <c r="H11" s="201">
        <v>277229.74</v>
      </c>
      <c r="I11" s="201">
        <v>206813.23</v>
      </c>
      <c r="J11" s="201">
        <v>318341.78999999998</v>
      </c>
      <c r="K11" s="201">
        <v>270292.46999999997</v>
      </c>
      <c r="L11" s="201">
        <v>278556.82</v>
      </c>
      <c r="M11" s="76">
        <v>301202.78000000003</v>
      </c>
      <c r="N11" s="1">
        <f t="shared" si="0"/>
        <v>3613369.95</v>
      </c>
    </row>
    <row r="12" spans="1:14" x14ac:dyDescent="0.2">
      <c r="A12" s="66" t="s">
        <v>17</v>
      </c>
      <c r="B12" s="201">
        <v>755698.44</v>
      </c>
      <c r="C12" s="201">
        <v>775903.17</v>
      </c>
      <c r="D12" s="201">
        <v>801184.54</v>
      </c>
      <c r="E12" s="201">
        <v>779914.36</v>
      </c>
      <c r="F12" s="201">
        <v>696983.88</v>
      </c>
      <c r="G12" s="201">
        <v>952676.96</v>
      </c>
      <c r="H12" s="201">
        <v>675369.23</v>
      </c>
      <c r="I12" s="201">
        <v>639714.17000000004</v>
      </c>
      <c r="J12" s="201">
        <v>801993.72</v>
      </c>
      <c r="K12" s="201">
        <v>750098.95</v>
      </c>
      <c r="L12" s="201">
        <v>803828.6</v>
      </c>
      <c r="M12" s="76">
        <v>810469.26</v>
      </c>
      <c r="N12" s="1">
        <f t="shared" si="0"/>
        <v>9243835.2799999993</v>
      </c>
    </row>
    <row r="13" spans="1:14" x14ac:dyDescent="0.2">
      <c r="A13" s="66" t="s">
        <v>18</v>
      </c>
      <c r="B13" s="201">
        <v>380328.24</v>
      </c>
      <c r="C13" s="201">
        <v>377820.31</v>
      </c>
      <c r="D13" s="201">
        <v>360840.36</v>
      </c>
      <c r="E13" s="201">
        <v>358578.59</v>
      </c>
      <c r="F13" s="201">
        <v>321690.65999999997</v>
      </c>
      <c r="G13" s="201">
        <v>402669.98</v>
      </c>
      <c r="H13" s="201">
        <v>353623.85</v>
      </c>
      <c r="I13" s="201">
        <v>336977.47</v>
      </c>
      <c r="J13" s="201">
        <v>350573.7</v>
      </c>
      <c r="K13" s="201">
        <v>372768.66</v>
      </c>
      <c r="L13" s="201">
        <v>394370.09</v>
      </c>
      <c r="M13" s="76">
        <v>342706.96</v>
      </c>
      <c r="N13" s="1">
        <f t="shared" si="0"/>
        <v>4352948.87</v>
      </c>
    </row>
    <row r="14" spans="1:14" x14ac:dyDescent="0.2">
      <c r="A14" s="66" t="s">
        <v>19</v>
      </c>
      <c r="B14" s="201">
        <v>34179.480000000003</v>
      </c>
      <c r="C14" s="201">
        <v>42243.360000000001</v>
      </c>
      <c r="D14" s="201">
        <v>41228.39</v>
      </c>
      <c r="E14" s="201">
        <v>31877.15</v>
      </c>
      <c r="F14" s="201">
        <v>39853.57</v>
      </c>
      <c r="G14" s="201">
        <v>46492.35</v>
      </c>
      <c r="H14" s="201">
        <v>36723.800000000003</v>
      </c>
      <c r="I14" s="201">
        <v>34517.29</v>
      </c>
      <c r="J14" s="201">
        <v>33526.03</v>
      </c>
      <c r="K14" s="201">
        <v>26141.3</v>
      </c>
      <c r="L14" s="201">
        <v>35006.03</v>
      </c>
      <c r="M14" s="76">
        <v>52545.63</v>
      </c>
      <c r="N14" s="1">
        <f t="shared" si="0"/>
        <v>454334.38</v>
      </c>
    </row>
    <row r="15" spans="1:14" x14ac:dyDescent="0.2">
      <c r="A15" s="66" t="s">
        <v>20</v>
      </c>
      <c r="B15" s="201">
        <v>925979.28</v>
      </c>
      <c r="C15" s="201">
        <v>839415.36</v>
      </c>
      <c r="D15" s="201">
        <v>799535.49</v>
      </c>
      <c r="E15" s="201">
        <v>801564.05</v>
      </c>
      <c r="F15" s="201">
        <v>784214.46</v>
      </c>
      <c r="G15" s="201">
        <v>812667.79</v>
      </c>
      <c r="H15" s="201">
        <v>699590.6</v>
      </c>
      <c r="I15" s="201">
        <v>719781.36</v>
      </c>
      <c r="J15" s="201">
        <v>740749.98</v>
      </c>
      <c r="K15" s="201">
        <v>797974.18</v>
      </c>
      <c r="L15" s="201">
        <v>869135.94</v>
      </c>
      <c r="M15" s="76">
        <v>901518.17</v>
      </c>
      <c r="N15" s="1">
        <f t="shared" si="0"/>
        <v>9692126.6599999983</v>
      </c>
    </row>
    <row r="16" spans="1:14" x14ac:dyDescent="0.2">
      <c r="A16" s="66" t="s">
        <v>21</v>
      </c>
      <c r="B16" s="201">
        <v>73374.240000000005</v>
      </c>
      <c r="C16" s="201">
        <v>68591.91</v>
      </c>
      <c r="D16" s="201">
        <v>106927.72</v>
      </c>
      <c r="E16" s="201">
        <v>79667.839999999997</v>
      </c>
      <c r="F16" s="201">
        <v>70490.8</v>
      </c>
      <c r="G16" s="201">
        <v>186397.1</v>
      </c>
      <c r="H16" s="201">
        <v>77293.89</v>
      </c>
      <c r="I16" s="201">
        <v>61143.26</v>
      </c>
      <c r="J16" s="201">
        <v>71680.52</v>
      </c>
      <c r="K16" s="201">
        <v>73902.820000000007</v>
      </c>
      <c r="L16" s="201">
        <v>64402.47</v>
      </c>
      <c r="M16" s="76">
        <v>66777.320000000007</v>
      </c>
      <c r="N16" s="1">
        <f t="shared" si="0"/>
        <v>1000649.8900000001</v>
      </c>
    </row>
    <row r="17" spans="1:14" x14ac:dyDescent="0.2">
      <c r="A17" s="66" t="s">
        <v>22</v>
      </c>
      <c r="B17" s="201">
        <v>903891.29</v>
      </c>
      <c r="C17" s="201">
        <v>865762.39</v>
      </c>
      <c r="D17" s="201">
        <v>958971.75</v>
      </c>
      <c r="E17" s="201">
        <v>889131.94</v>
      </c>
      <c r="F17" s="201">
        <v>895783.81</v>
      </c>
      <c r="G17" s="201">
        <v>961999.62</v>
      </c>
      <c r="H17" s="201">
        <v>950489.26</v>
      </c>
      <c r="I17" s="201">
        <v>743794.28</v>
      </c>
      <c r="J17" s="201">
        <v>863950.89</v>
      </c>
      <c r="K17" s="201">
        <v>742053.86</v>
      </c>
      <c r="L17" s="201">
        <v>1122109.57</v>
      </c>
      <c r="M17" s="76">
        <v>1327370.28</v>
      </c>
      <c r="N17" s="1">
        <f t="shared" si="0"/>
        <v>11225308.939999999</v>
      </c>
    </row>
    <row r="18" spans="1:14" x14ac:dyDescent="0.2">
      <c r="A18" s="66" t="s">
        <v>23</v>
      </c>
      <c r="B18" s="201">
        <v>240048.73</v>
      </c>
      <c r="C18" s="201">
        <v>217286.9</v>
      </c>
      <c r="D18" s="201">
        <v>177858.24</v>
      </c>
      <c r="E18" s="201">
        <v>144201.38</v>
      </c>
      <c r="F18" s="201">
        <v>160113.57</v>
      </c>
      <c r="G18" s="201">
        <v>155558.59</v>
      </c>
      <c r="H18" s="201">
        <v>125669.1</v>
      </c>
      <c r="I18" s="201">
        <v>185889.18</v>
      </c>
      <c r="J18" s="201">
        <v>98752.86</v>
      </c>
      <c r="K18" s="201">
        <v>167057.01</v>
      </c>
      <c r="L18" s="201">
        <v>150820</v>
      </c>
      <c r="M18" s="76">
        <v>159729.72</v>
      </c>
      <c r="N18" s="1">
        <f t="shared" si="0"/>
        <v>1982985.2800000003</v>
      </c>
    </row>
    <row r="19" spans="1:14" ht="13.5" thickBot="1" x14ac:dyDescent="0.25">
      <c r="A19" s="66" t="s">
        <v>24</v>
      </c>
      <c r="B19" s="201">
        <v>232179.22</v>
      </c>
      <c r="C19" s="193">
        <v>240073.53</v>
      </c>
      <c r="D19" s="201">
        <v>706291.11</v>
      </c>
      <c r="E19" s="201">
        <v>237137.4</v>
      </c>
      <c r="F19" s="201">
        <v>202226.77</v>
      </c>
      <c r="G19" s="201">
        <v>220518.08</v>
      </c>
      <c r="H19" s="201">
        <v>201463.97</v>
      </c>
      <c r="I19" s="201">
        <v>164410.54</v>
      </c>
      <c r="J19" s="201">
        <v>152116.78</v>
      </c>
      <c r="K19" s="201">
        <v>142734.53</v>
      </c>
      <c r="L19" s="201">
        <v>141257.29</v>
      </c>
      <c r="M19" s="76">
        <v>222836.22</v>
      </c>
      <c r="N19" s="1">
        <f t="shared" si="0"/>
        <v>2863245.4399999995</v>
      </c>
    </row>
    <row r="20" spans="1:14" ht="16.5" thickTop="1" thickBot="1" x14ac:dyDescent="0.3">
      <c r="A20" s="66" t="s">
        <v>25</v>
      </c>
      <c r="B20" s="210">
        <v>11572005.17</v>
      </c>
      <c r="C20" s="210">
        <v>12090990.539999999</v>
      </c>
      <c r="D20" s="210">
        <v>11876753.08</v>
      </c>
      <c r="E20" s="210">
        <v>11410578.119999999</v>
      </c>
      <c r="F20" s="210">
        <v>11043401.710000001</v>
      </c>
      <c r="G20" s="210">
        <v>13669328.74</v>
      </c>
      <c r="H20" s="210">
        <v>10612594.42</v>
      </c>
      <c r="I20" s="210">
        <v>9989398.1799999997</v>
      </c>
      <c r="J20" s="210">
        <v>9555864.9199999999</v>
      </c>
      <c r="K20" s="210">
        <v>8367838.6200000001</v>
      </c>
      <c r="L20" s="210">
        <v>10625758.140000001</v>
      </c>
      <c r="M20" s="211">
        <v>12629559.529999999</v>
      </c>
      <c r="N20" s="1">
        <f t="shared" si="0"/>
        <v>133444071.17000002</v>
      </c>
    </row>
    <row r="21" spans="1:14" ht="14.25" thickTop="1" thickBot="1" x14ac:dyDescent="0.25">
      <c r="A21" s="66" t="s">
        <v>26</v>
      </c>
      <c r="B21" s="200">
        <v>445117.53</v>
      </c>
      <c r="C21" s="200">
        <v>393559.48</v>
      </c>
      <c r="D21" s="200">
        <v>399117.84</v>
      </c>
      <c r="E21" s="200">
        <v>456986.61</v>
      </c>
      <c r="F21" s="200">
        <v>394173.54</v>
      </c>
      <c r="G21" s="200">
        <v>554601.80000000005</v>
      </c>
      <c r="H21" s="200">
        <v>479160.18</v>
      </c>
      <c r="I21" s="200">
        <v>309612.15000000002</v>
      </c>
      <c r="J21" s="200">
        <v>439387.13</v>
      </c>
      <c r="K21" s="200">
        <v>302637</v>
      </c>
      <c r="L21" s="200">
        <v>346354.97</v>
      </c>
      <c r="M21" s="200">
        <v>406211.13</v>
      </c>
      <c r="N21" s="67">
        <f t="shared" si="0"/>
        <v>4926919.3599999994</v>
      </c>
    </row>
    <row r="22" spans="1:14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5" t="s">
        <v>9</v>
      </c>
      <c r="B23" s="1">
        <f>SUM(B5:B21)</f>
        <v>80063787.859999999</v>
      </c>
      <c r="C23" s="201">
        <f t="shared" ref="C23:M23" si="1">SUM(C5:C21)</f>
        <v>82801534.149999991</v>
      </c>
      <c r="D23" s="201">
        <f t="shared" si="1"/>
        <v>81378311.25999999</v>
      </c>
      <c r="E23" s="201">
        <f t="shared" si="1"/>
        <v>79886855.670000002</v>
      </c>
      <c r="F23" s="201">
        <f t="shared" si="1"/>
        <v>80933579.079999968</v>
      </c>
      <c r="G23" s="201">
        <f t="shared" si="1"/>
        <v>93444973.50999999</v>
      </c>
      <c r="H23" s="201">
        <f t="shared" si="1"/>
        <v>76451417.769999996</v>
      </c>
      <c r="I23" s="201">
        <f t="shared" si="1"/>
        <v>70105372.099999994</v>
      </c>
      <c r="J23" s="201">
        <f t="shared" si="1"/>
        <v>63654368.260000013</v>
      </c>
      <c r="K23" s="201">
        <f t="shared" si="1"/>
        <v>51143038.589999996</v>
      </c>
      <c r="L23" s="201">
        <f t="shared" si="1"/>
        <v>61399040.619999997</v>
      </c>
      <c r="M23" s="201">
        <f t="shared" si="1"/>
        <v>73960204.780000001</v>
      </c>
      <c r="N23" s="1">
        <f>SUM(N5:N21)</f>
        <v>895222483.64999998</v>
      </c>
    </row>
    <row r="24" spans="1:14" x14ac:dyDescent="0.2">
      <c r="A24" s="15" t="s">
        <v>250</v>
      </c>
      <c r="B24" s="107">
        <v>10370593.119999999</v>
      </c>
      <c r="C24" s="201">
        <v>10221414.300000001</v>
      </c>
      <c r="D24" s="201">
        <v>12289613.470000001</v>
      </c>
      <c r="E24" s="201">
        <v>13385838.48</v>
      </c>
      <c r="F24" s="201">
        <v>12560931.99</v>
      </c>
      <c r="G24" s="201">
        <v>17762307.75</v>
      </c>
      <c r="H24" s="201">
        <v>12138042.220000001</v>
      </c>
      <c r="I24" s="201">
        <v>11005614.789999999</v>
      </c>
      <c r="J24" s="201">
        <v>13215347.18</v>
      </c>
      <c r="K24" s="201">
        <v>12368992.52</v>
      </c>
      <c r="L24" s="201">
        <v>14322620.32</v>
      </c>
      <c r="M24" s="201">
        <v>15834791.09</v>
      </c>
      <c r="N24" s="1">
        <f>SUM(B24:M24)</f>
        <v>155476107.23000002</v>
      </c>
    </row>
    <row r="25" spans="1:14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54" t="s">
        <v>270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35" spans="8:9" x14ac:dyDescent="0.2">
      <c r="H35" s="33"/>
      <c r="I35" s="33"/>
    </row>
    <row r="36" spans="8:9" x14ac:dyDescent="0.2">
      <c r="H36" s="33"/>
      <c r="I36" s="33"/>
    </row>
    <row r="37" spans="8:9" x14ac:dyDescent="0.2">
      <c r="H37" s="33"/>
      <c r="I37" s="33"/>
    </row>
    <row r="38" spans="8:9" x14ac:dyDescent="0.2">
      <c r="H38" s="33"/>
      <c r="I38" s="33"/>
    </row>
    <row r="39" spans="8:9" x14ac:dyDescent="0.2">
      <c r="H39" s="33"/>
      <c r="I39" s="33"/>
    </row>
    <row r="40" spans="8:9" x14ac:dyDescent="0.2">
      <c r="H40" s="33"/>
      <c r="I40" s="33"/>
    </row>
    <row r="41" spans="8:9" x14ac:dyDescent="0.2">
      <c r="H41" s="33"/>
      <c r="I41" s="33"/>
    </row>
    <row r="42" spans="8:9" x14ac:dyDescent="0.2">
      <c r="H42" s="33"/>
      <c r="I42" s="33"/>
    </row>
    <row r="43" spans="8:9" x14ac:dyDescent="0.2">
      <c r="H43" s="33"/>
      <c r="I43" s="33"/>
    </row>
    <row r="44" spans="8:9" x14ac:dyDescent="0.2">
      <c r="H44" s="33"/>
      <c r="I44" s="33"/>
    </row>
    <row r="45" spans="8:9" x14ac:dyDescent="0.2">
      <c r="H45" s="33"/>
      <c r="I45" s="33"/>
    </row>
    <row r="46" spans="8:9" x14ac:dyDescent="0.2">
      <c r="H46" s="33"/>
      <c r="I46" s="33"/>
    </row>
    <row r="47" spans="8:9" x14ac:dyDescent="0.2">
      <c r="H47" s="33"/>
      <c r="I47" s="33"/>
    </row>
    <row r="48" spans="8:9" x14ac:dyDescent="0.2">
      <c r="H48" s="33"/>
      <c r="I48" s="33"/>
    </row>
    <row r="49" spans="8:9" x14ac:dyDescent="0.2">
      <c r="H49" s="33"/>
      <c r="I49" s="33"/>
    </row>
    <row r="50" spans="8:9" x14ac:dyDescent="0.2">
      <c r="H50" s="33"/>
      <c r="I50" s="33"/>
    </row>
    <row r="51" spans="8:9" x14ac:dyDescent="0.2">
      <c r="H51" s="33"/>
      <c r="I51" s="33"/>
    </row>
    <row r="52" spans="8:9" x14ac:dyDescent="0.2">
      <c r="H52" s="33"/>
      <c r="I52" s="33"/>
    </row>
  </sheetData>
  <mergeCells count="1">
    <mergeCell ref="A1:N1"/>
  </mergeCells>
  <printOptions horizontalCentered="1"/>
  <pageMargins left="0" right="0" top="0.5" bottom="0.5" header="0.5" footer="0.5"/>
  <pageSetup paperSize="5" scale="86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3"/>
  <sheetViews>
    <sheetView workbookViewId="0">
      <selection activeCell="M25" sqref="M25"/>
    </sheetView>
  </sheetViews>
  <sheetFormatPr defaultRowHeight="12.75" x14ac:dyDescent="0.2"/>
  <cols>
    <col min="1" max="1" width="13.42578125" style="15" customWidth="1"/>
    <col min="2" max="6" width="13.85546875" style="15" bestFit="1" customWidth="1"/>
    <col min="7" max="7" width="14" style="15" bestFit="1" customWidth="1"/>
    <col min="8" max="9" width="13.85546875" style="15" bestFit="1" customWidth="1"/>
    <col min="10" max="13" width="14" style="15" bestFit="1" customWidth="1"/>
    <col min="14" max="14" width="15.42578125" style="15" customWidth="1"/>
    <col min="15" max="256" width="9.140625" style="15"/>
    <col min="257" max="257" width="13.42578125" style="15" customWidth="1"/>
    <col min="258" max="262" width="13.85546875" style="15" bestFit="1" customWidth="1"/>
    <col min="263" max="263" width="14" style="15" bestFit="1" customWidth="1"/>
    <col min="264" max="265" width="13.85546875" style="15" bestFit="1" customWidth="1"/>
    <col min="266" max="269" width="14" style="15" bestFit="1" customWidth="1"/>
    <col min="270" max="270" width="13.5703125" style="15" customWidth="1"/>
    <col min="271" max="512" width="9.140625" style="15"/>
    <col min="513" max="513" width="13.42578125" style="15" customWidth="1"/>
    <col min="514" max="518" width="13.85546875" style="15" bestFit="1" customWidth="1"/>
    <col min="519" max="519" width="14" style="15" bestFit="1" customWidth="1"/>
    <col min="520" max="521" width="13.85546875" style="15" bestFit="1" customWidth="1"/>
    <col min="522" max="525" width="14" style="15" bestFit="1" customWidth="1"/>
    <col min="526" max="526" width="13.5703125" style="15" customWidth="1"/>
    <col min="527" max="768" width="9.140625" style="15"/>
    <col min="769" max="769" width="13.42578125" style="15" customWidth="1"/>
    <col min="770" max="774" width="13.85546875" style="15" bestFit="1" customWidth="1"/>
    <col min="775" max="775" width="14" style="15" bestFit="1" customWidth="1"/>
    <col min="776" max="777" width="13.85546875" style="15" bestFit="1" customWidth="1"/>
    <col min="778" max="781" width="14" style="15" bestFit="1" customWidth="1"/>
    <col min="782" max="782" width="13.5703125" style="15" customWidth="1"/>
    <col min="783" max="1024" width="9.140625" style="15"/>
    <col min="1025" max="1025" width="13.42578125" style="15" customWidth="1"/>
    <col min="1026" max="1030" width="13.85546875" style="15" bestFit="1" customWidth="1"/>
    <col min="1031" max="1031" width="14" style="15" bestFit="1" customWidth="1"/>
    <col min="1032" max="1033" width="13.85546875" style="15" bestFit="1" customWidth="1"/>
    <col min="1034" max="1037" width="14" style="15" bestFit="1" customWidth="1"/>
    <col min="1038" max="1038" width="13.5703125" style="15" customWidth="1"/>
    <col min="1039" max="1280" width="9.140625" style="15"/>
    <col min="1281" max="1281" width="13.42578125" style="15" customWidth="1"/>
    <col min="1282" max="1286" width="13.85546875" style="15" bestFit="1" customWidth="1"/>
    <col min="1287" max="1287" width="14" style="15" bestFit="1" customWidth="1"/>
    <col min="1288" max="1289" width="13.85546875" style="15" bestFit="1" customWidth="1"/>
    <col min="1290" max="1293" width="14" style="15" bestFit="1" customWidth="1"/>
    <col min="1294" max="1294" width="13.5703125" style="15" customWidth="1"/>
    <col min="1295" max="1536" width="9.140625" style="15"/>
    <col min="1537" max="1537" width="13.42578125" style="15" customWidth="1"/>
    <col min="1538" max="1542" width="13.85546875" style="15" bestFit="1" customWidth="1"/>
    <col min="1543" max="1543" width="14" style="15" bestFit="1" customWidth="1"/>
    <col min="1544" max="1545" width="13.85546875" style="15" bestFit="1" customWidth="1"/>
    <col min="1546" max="1549" width="14" style="15" bestFit="1" customWidth="1"/>
    <col min="1550" max="1550" width="13.5703125" style="15" customWidth="1"/>
    <col min="1551" max="1792" width="9.140625" style="15"/>
    <col min="1793" max="1793" width="13.42578125" style="15" customWidth="1"/>
    <col min="1794" max="1798" width="13.85546875" style="15" bestFit="1" customWidth="1"/>
    <col min="1799" max="1799" width="14" style="15" bestFit="1" customWidth="1"/>
    <col min="1800" max="1801" width="13.85546875" style="15" bestFit="1" customWidth="1"/>
    <col min="1802" max="1805" width="14" style="15" bestFit="1" customWidth="1"/>
    <col min="1806" max="1806" width="13.5703125" style="15" customWidth="1"/>
    <col min="1807" max="2048" width="9.140625" style="15"/>
    <col min="2049" max="2049" width="13.42578125" style="15" customWidth="1"/>
    <col min="2050" max="2054" width="13.85546875" style="15" bestFit="1" customWidth="1"/>
    <col min="2055" max="2055" width="14" style="15" bestFit="1" customWidth="1"/>
    <col min="2056" max="2057" width="13.85546875" style="15" bestFit="1" customWidth="1"/>
    <col min="2058" max="2061" width="14" style="15" bestFit="1" customWidth="1"/>
    <col min="2062" max="2062" width="13.5703125" style="15" customWidth="1"/>
    <col min="2063" max="2304" width="9.140625" style="15"/>
    <col min="2305" max="2305" width="13.42578125" style="15" customWidth="1"/>
    <col min="2306" max="2310" width="13.85546875" style="15" bestFit="1" customWidth="1"/>
    <col min="2311" max="2311" width="14" style="15" bestFit="1" customWidth="1"/>
    <col min="2312" max="2313" width="13.85546875" style="15" bestFit="1" customWidth="1"/>
    <col min="2314" max="2317" width="14" style="15" bestFit="1" customWidth="1"/>
    <col min="2318" max="2318" width="13.5703125" style="15" customWidth="1"/>
    <col min="2319" max="2560" width="9.140625" style="15"/>
    <col min="2561" max="2561" width="13.42578125" style="15" customWidth="1"/>
    <col min="2562" max="2566" width="13.85546875" style="15" bestFit="1" customWidth="1"/>
    <col min="2567" max="2567" width="14" style="15" bestFit="1" customWidth="1"/>
    <col min="2568" max="2569" width="13.85546875" style="15" bestFit="1" customWidth="1"/>
    <col min="2570" max="2573" width="14" style="15" bestFit="1" customWidth="1"/>
    <col min="2574" max="2574" width="13.5703125" style="15" customWidth="1"/>
    <col min="2575" max="2816" width="9.140625" style="15"/>
    <col min="2817" max="2817" width="13.42578125" style="15" customWidth="1"/>
    <col min="2818" max="2822" width="13.85546875" style="15" bestFit="1" customWidth="1"/>
    <col min="2823" max="2823" width="14" style="15" bestFit="1" customWidth="1"/>
    <col min="2824" max="2825" width="13.85546875" style="15" bestFit="1" customWidth="1"/>
    <col min="2826" max="2829" width="14" style="15" bestFit="1" customWidth="1"/>
    <col min="2830" max="2830" width="13.5703125" style="15" customWidth="1"/>
    <col min="2831" max="3072" width="9.140625" style="15"/>
    <col min="3073" max="3073" width="13.42578125" style="15" customWidth="1"/>
    <col min="3074" max="3078" width="13.85546875" style="15" bestFit="1" customWidth="1"/>
    <col min="3079" max="3079" width="14" style="15" bestFit="1" customWidth="1"/>
    <col min="3080" max="3081" width="13.85546875" style="15" bestFit="1" customWidth="1"/>
    <col min="3082" max="3085" width="14" style="15" bestFit="1" customWidth="1"/>
    <col min="3086" max="3086" width="13.5703125" style="15" customWidth="1"/>
    <col min="3087" max="3328" width="9.140625" style="15"/>
    <col min="3329" max="3329" width="13.42578125" style="15" customWidth="1"/>
    <col min="3330" max="3334" width="13.85546875" style="15" bestFit="1" customWidth="1"/>
    <col min="3335" max="3335" width="14" style="15" bestFit="1" customWidth="1"/>
    <col min="3336" max="3337" width="13.85546875" style="15" bestFit="1" customWidth="1"/>
    <col min="3338" max="3341" width="14" style="15" bestFit="1" customWidth="1"/>
    <col min="3342" max="3342" width="13.5703125" style="15" customWidth="1"/>
    <col min="3343" max="3584" width="9.140625" style="15"/>
    <col min="3585" max="3585" width="13.42578125" style="15" customWidth="1"/>
    <col min="3586" max="3590" width="13.85546875" style="15" bestFit="1" customWidth="1"/>
    <col min="3591" max="3591" width="14" style="15" bestFit="1" customWidth="1"/>
    <col min="3592" max="3593" width="13.85546875" style="15" bestFit="1" customWidth="1"/>
    <col min="3594" max="3597" width="14" style="15" bestFit="1" customWidth="1"/>
    <col min="3598" max="3598" width="13.5703125" style="15" customWidth="1"/>
    <col min="3599" max="3840" width="9.140625" style="15"/>
    <col min="3841" max="3841" width="13.42578125" style="15" customWidth="1"/>
    <col min="3842" max="3846" width="13.85546875" style="15" bestFit="1" customWidth="1"/>
    <col min="3847" max="3847" width="14" style="15" bestFit="1" customWidth="1"/>
    <col min="3848" max="3849" width="13.85546875" style="15" bestFit="1" customWidth="1"/>
    <col min="3850" max="3853" width="14" style="15" bestFit="1" customWidth="1"/>
    <col min="3854" max="3854" width="13.5703125" style="15" customWidth="1"/>
    <col min="3855" max="4096" width="9.140625" style="15"/>
    <col min="4097" max="4097" width="13.42578125" style="15" customWidth="1"/>
    <col min="4098" max="4102" width="13.85546875" style="15" bestFit="1" customWidth="1"/>
    <col min="4103" max="4103" width="14" style="15" bestFit="1" customWidth="1"/>
    <col min="4104" max="4105" width="13.85546875" style="15" bestFit="1" customWidth="1"/>
    <col min="4106" max="4109" width="14" style="15" bestFit="1" customWidth="1"/>
    <col min="4110" max="4110" width="13.5703125" style="15" customWidth="1"/>
    <col min="4111" max="4352" width="9.140625" style="15"/>
    <col min="4353" max="4353" width="13.42578125" style="15" customWidth="1"/>
    <col min="4354" max="4358" width="13.85546875" style="15" bestFit="1" customWidth="1"/>
    <col min="4359" max="4359" width="14" style="15" bestFit="1" customWidth="1"/>
    <col min="4360" max="4361" width="13.85546875" style="15" bestFit="1" customWidth="1"/>
    <col min="4362" max="4365" width="14" style="15" bestFit="1" customWidth="1"/>
    <col min="4366" max="4366" width="13.5703125" style="15" customWidth="1"/>
    <col min="4367" max="4608" width="9.140625" style="15"/>
    <col min="4609" max="4609" width="13.42578125" style="15" customWidth="1"/>
    <col min="4610" max="4614" width="13.85546875" style="15" bestFit="1" customWidth="1"/>
    <col min="4615" max="4615" width="14" style="15" bestFit="1" customWidth="1"/>
    <col min="4616" max="4617" width="13.85546875" style="15" bestFit="1" customWidth="1"/>
    <col min="4618" max="4621" width="14" style="15" bestFit="1" customWidth="1"/>
    <col min="4622" max="4622" width="13.5703125" style="15" customWidth="1"/>
    <col min="4623" max="4864" width="9.140625" style="15"/>
    <col min="4865" max="4865" width="13.42578125" style="15" customWidth="1"/>
    <col min="4866" max="4870" width="13.85546875" style="15" bestFit="1" customWidth="1"/>
    <col min="4871" max="4871" width="14" style="15" bestFit="1" customWidth="1"/>
    <col min="4872" max="4873" width="13.85546875" style="15" bestFit="1" customWidth="1"/>
    <col min="4874" max="4877" width="14" style="15" bestFit="1" customWidth="1"/>
    <col min="4878" max="4878" width="13.5703125" style="15" customWidth="1"/>
    <col min="4879" max="5120" width="9.140625" style="15"/>
    <col min="5121" max="5121" width="13.42578125" style="15" customWidth="1"/>
    <col min="5122" max="5126" width="13.85546875" style="15" bestFit="1" customWidth="1"/>
    <col min="5127" max="5127" width="14" style="15" bestFit="1" customWidth="1"/>
    <col min="5128" max="5129" width="13.85546875" style="15" bestFit="1" customWidth="1"/>
    <col min="5130" max="5133" width="14" style="15" bestFit="1" customWidth="1"/>
    <col min="5134" max="5134" width="13.5703125" style="15" customWidth="1"/>
    <col min="5135" max="5376" width="9.140625" style="15"/>
    <col min="5377" max="5377" width="13.42578125" style="15" customWidth="1"/>
    <col min="5378" max="5382" width="13.85546875" style="15" bestFit="1" customWidth="1"/>
    <col min="5383" max="5383" width="14" style="15" bestFit="1" customWidth="1"/>
    <col min="5384" max="5385" width="13.85546875" style="15" bestFit="1" customWidth="1"/>
    <col min="5386" max="5389" width="14" style="15" bestFit="1" customWidth="1"/>
    <col min="5390" max="5390" width="13.5703125" style="15" customWidth="1"/>
    <col min="5391" max="5632" width="9.140625" style="15"/>
    <col min="5633" max="5633" width="13.42578125" style="15" customWidth="1"/>
    <col min="5634" max="5638" width="13.85546875" style="15" bestFit="1" customWidth="1"/>
    <col min="5639" max="5639" width="14" style="15" bestFit="1" customWidth="1"/>
    <col min="5640" max="5641" width="13.85546875" style="15" bestFit="1" customWidth="1"/>
    <col min="5642" max="5645" width="14" style="15" bestFit="1" customWidth="1"/>
    <col min="5646" max="5646" width="13.5703125" style="15" customWidth="1"/>
    <col min="5647" max="5888" width="9.140625" style="15"/>
    <col min="5889" max="5889" width="13.42578125" style="15" customWidth="1"/>
    <col min="5890" max="5894" width="13.85546875" style="15" bestFit="1" customWidth="1"/>
    <col min="5895" max="5895" width="14" style="15" bestFit="1" customWidth="1"/>
    <col min="5896" max="5897" width="13.85546875" style="15" bestFit="1" customWidth="1"/>
    <col min="5898" max="5901" width="14" style="15" bestFit="1" customWidth="1"/>
    <col min="5902" max="5902" width="13.5703125" style="15" customWidth="1"/>
    <col min="5903" max="6144" width="9.140625" style="15"/>
    <col min="6145" max="6145" width="13.42578125" style="15" customWidth="1"/>
    <col min="6146" max="6150" width="13.85546875" style="15" bestFit="1" customWidth="1"/>
    <col min="6151" max="6151" width="14" style="15" bestFit="1" customWidth="1"/>
    <col min="6152" max="6153" width="13.85546875" style="15" bestFit="1" customWidth="1"/>
    <col min="6154" max="6157" width="14" style="15" bestFit="1" customWidth="1"/>
    <col min="6158" max="6158" width="13.5703125" style="15" customWidth="1"/>
    <col min="6159" max="6400" width="9.140625" style="15"/>
    <col min="6401" max="6401" width="13.42578125" style="15" customWidth="1"/>
    <col min="6402" max="6406" width="13.85546875" style="15" bestFit="1" customWidth="1"/>
    <col min="6407" max="6407" width="14" style="15" bestFit="1" customWidth="1"/>
    <col min="6408" max="6409" width="13.85546875" style="15" bestFit="1" customWidth="1"/>
    <col min="6410" max="6413" width="14" style="15" bestFit="1" customWidth="1"/>
    <col min="6414" max="6414" width="13.5703125" style="15" customWidth="1"/>
    <col min="6415" max="6656" width="9.140625" style="15"/>
    <col min="6657" max="6657" width="13.42578125" style="15" customWidth="1"/>
    <col min="6658" max="6662" width="13.85546875" style="15" bestFit="1" customWidth="1"/>
    <col min="6663" max="6663" width="14" style="15" bestFit="1" customWidth="1"/>
    <col min="6664" max="6665" width="13.85546875" style="15" bestFit="1" customWidth="1"/>
    <col min="6666" max="6669" width="14" style="15" bestFit="1" customWidth="1"/>
    <col min="6670" max="6670" width="13.5703125" style="15" customWidth="1"/>
    <col min="6671" max="6912" width="9.140625" style="15"/>
    <col min="6913" max="6913" width="13.42578125" style="15" customWidth="1"/>
    <col min="6914" max="6918" width="13.85546875" style="15" bestFit="1" customWidth="1"/>
    <col min="6919" max="6919" width="14" style="15" bestFit="1" customWidth="1"/>
    <col min="6920" max="6921" width="13.85546875" style="15" bestFit="1" customWidth="1"/>
    <col min="6922" max="6925" width="14" style="15" bestFit="1" customWidth="1"/>
    <col min="6926" max="6926" width="13.5703125" style="15" customWidth="1"/>
    <col min="6927" max="7168" width="9.140625" style="15"/>
    <col min="7169" max="7169" width="13.42578125" style="15" customWidth="1"/>
    <col min="7170" max="7174" width="13.85546875" style="15" bestFit="1" customWidth="1"/>
    <col min="7175" max="7175" width="14" style="15" bestFit="1" customWidth="1"/>
    <col min="7176" max="7177" width="13.85546875" style="15" bestFit="1" customWidth="1"/>
    <col min="7178" max="7181" width="14" style="15" bestFit="1" customWidth="1"/>
    <col min="7182" max="7182" width="13.5703125" style="15" customWidth="1"/>
    <col min="7183" max="7424" width="9.140625" style="15"/>
    <col min="7425" max="7425" width="13.42578125" style="15" customWidth="1"/>
    <col min="7426" max="7430" width="13.85546875" style="15" bestFit="1" customWidth="1"/>
    <col min="7431" max="7431" width="14" style="15" bestFit="1" customWidth="1"/>
    <col min="7432" max="7433" width="13.85546875" style="15" bestFit="1" customWidth="1"/>
    <col min="7434" max="7437" width="14" style="15" bestFit="1" customWidth="1"/>
    <col min="7438" max="7438" width="13.5703125" style="15" customWidth="1"/>
    <col min="7439" max="7680" width="9.140625" style="15"/>
    <col min="7681" max="7681" width="13.42578125" style="15" customWidth="1"/>
    <col min="7682" max="7686" width="13.85546875" style="15" bestFit="1" customWidth="1"/>
    <col min="7687" max="7687" width="14" style="15" bestFit="1" customWidth="1"/>
    <col min="7688" max="7689" width="13.85546875" style="15" bestFit="1" customWidth="1"/>
    <col min="7690" max="7693" width="14" style="15" bestFit="1" customWidth="1"/>
    <col min="7694" max="7694" width="13.5703125" style="15" customWidth="1"/>
    <col min="7695" max="7936" width="9.140625" style="15"/>
    <col min="7937" max="7937" width="13.42578125" style="15" customWidth="1"/>
    <col min="7938" max="7942" width="13.85546875" style="15" bestFit="1" customWidth="1"/>
    <col min="7943" max="7943" width="14" style="15" bestFit="1" customWidth="1"/>
    <col min="7944" max="7945" width="13.85546875" style="15" bestFit="1" customWidth="1"/>
    <col min="7946" max="7949" width="14" style="15" bestFit="1" customWidth="1"/>
    <col min="7950" max="7950" width="13.5703125" style="15" customWidth="1"/>
    <col min="7951" max="8192" width="9.140625" style="15"/>
    <col min="8193" max="8193" width="13.42578125" style="15" customWidth="1"/>
    <col min="8194" max="8198" width="13.85546875" style="15" bestFit="1" customWidth="1"/>
    <col min="8199" max="8199" width="14" style="15" bestFit="1" customWidth="1"/>
    <col min="8200" max="8201" width="13.85546875" style="15" bestFit="1" customWidth="1"/>
    <col min="8202" max="8205" width="14" style="15" bestFit="1" customWidth="1"/>
    <col min="8206" max="8206" width="13.5703125" style="15" customWidth="1"/>
    <col min="8207" max="8448" width="9.140625" style="15"/>
    <col min="8449" max="8449" width="13.42578125" style="15" customWidth="1"/>
    <col min="8450" max="8454" width="13.85546875" style="15" bestFit="1" customWidth="1"/>
    <col min="8455" max="8455" width="14" style="15" bestFit="1" customWidth="1"/>
    <col min="8456" max="8457" width="13.85546875" style="15" bestFit="1" customWidth="1"/>
    <col min="8458" max="8461" width="14" style="15" bestFit="1" customWidth="1"/>
    <col min="8462" max="8462" width="13.5703125" style="15" customWidth="1"/>
    <col min="8463" max="8704" width="9.140625" style="15"/>
    <col min="8705" max="8705" width="13.42578125" style="15" customWidth="1"/>
    <col min="8706" max="8710" width="13.85546875" style="15" bestFit="1" customWidth="1"/>
    <col min="8711" max="8711" width="14" style="15" bestFit="1" customWidth="1"/>
    <col min="8712" max="8713" width="13.85546875" style="15" bestFit="1" customWidth="1"/>
    <col min="8714" max="8717" width="14" style="15" bestFit="1" customWidth="1"/>
    <col min="8718" max="8718" width="13.5703125" style="15" customWidth="1"/>
    <col min="8719" max="8960" width="9.140625" style="15"/>
    <col min="8961" max="8961" width="13.42578125" style="15" customWidth="1"/>
    <col min="8962" max="8966" width="13.85546875" style="15" bestFit="1" customWidth="1"/>
    <col min="8967" max="8967" width="14" style="15" bestFit="1" customWidth="1"/>
    <col min="8968" max="8969" width="13.85546875" style="15" bestFit="1" customWidth="1"/>
    <col min="8970" max="8973" width="14" style="15" bestFit="1" customWidth="1"/>
    <col min="8974" max="8974" width="13.5703125" style="15" customWidth="1"/>
    <col min="8975" max="9216" width="9.140625" style="15"/>
    <col min="9217" max="9217" width="13.42578125" style="15" customWidth="1"/>
    <col min="9218" max="9222" width="13.85546875" style="15" bestFit="1" customWidth="1"/>
    <col min="9223" max="9223" width="14" style="15" bestFit="1" customWidth="1"/>
    <col min="9224" max="9225" width="13.85546875" style="15" bestFit="1" customWidth="1"/>
    <col min="9226" max="9229" width="14" style="15" bestFit="1" customWidth="1"/>
    <col min="9230" max="9230" width="13.5703125" style="15" customWidth="1"/>
    <col min="9231" max="9472" width="9.140625" style="15"/>
    <col min="9473" max="9473" width="13.42578125" style="15" customWidth="1"/>
    <col min="9474" max="9478" width="13.85546875" style="15" bestFit="1" customWidth="1"/>
    <col min="9479" max="9479" width="14" style="15" bestFit="1" customWidth="1"/>
    <col min="9480" max="9481" width="13.85546875" style="15" bestFit="1" customWidth="1"/>
    <col min="9482" max="9485" width="14" style="15" bestFit="1" customWidth="1"/>
    <col min="9486" max="9486" width="13.5703125" style="15" customWidth="1"/>
    <col min="9487" max="9728" width="9.140625" style="15"/>
    <col min="9729" max="9729" width="13.42578125" style="15" customWidth="1"/>
    <col min="9730" max="9734" width="13.85546875" style="15" bestFit="1" customWidth="1"/>
    <col min="9735" max="9735" width="14" style="15" bestFit="1" customWidth="1"/>
    <col min="9736" max="9737" width="13.85546875" style="15" bestFit="1" customWidth="1"/>
    <col min="9738" max="9741" width="14" style="15" bestFit="1" customWidth="1"/>
    <col min="9742" max="9742" width="13.5703125" style="15" customWidth="1"/>
    <col min="9743" max="9984" width="9.140625" style="15"/>
    <col min="9985" max="9985" width="13.42578125" style="15" customWidth="1"/>
    <col min="9986" max="9990" width="13.85546875" style="15" bestFit="1" customWidth="1"/>
    <col min="9991" max="9991" width="14" style="15" bestFit="1" customWidth="1"/>
    <col min="9992" max="9993" width="13.85546875" style="15" bestFit="1" customWidth="1"/>
    <col min="9994" max="9997" width="14" style="15" bestFit="1" customWidth="1"/>
    <col min="9998" max="9998" width="13.5703125" style="15" customWidth="1"/>
    <col min="9999" max="10240" width="9.140625" style="15"/>
    <col min="10241" max="10241" width="13.42578125" style="15" customWidth="1"/>
    <col min="10242" max="10246" width="13.85546875" style="15" bestFit="1" customWidth="1"/>
    <col min="10247" max="10247" width="14" style="15" bestFit="1" customWidth="1"/>
    <col min="10248" max="10249" width="13.85546875" style="15" bestFit="1" customWidth="1"/>
    <col min="10250" max="10253" width="14" style="15" bestFit="1" customWidth="1"/>
    <col min="10254" max="10254" width="13.5703125" style="15" customWidth="1"/>
    <col min="10255" max="10496" width="9.140625" style="15"/>
    <col min="10497" max="10497" width="13.42578125" style="15" customWidth="1"/>
    <col min="10498" max="10502" width="13.85546875" style="15" bestFit="1" customWidth="1"/>
    <col min="10503" max="10503" width="14" style="15" bestFit="1" customWidth="1"/>
    <col min="10504" max="10505" width="13.85546875" style="15" bestFit="1" customWidth="1"/>
    <col min="10506" max="10509" width="14" style="15" bestFit="1" customWidth="1"/>
    <col min="10510" max="10510" width="13.5703125" style="15" customWidth="1"/>
    <col min="10511" max="10752" width="9.140625" style="15"/>
    <col min="10753" max="10753" width="13.42578125" style="15" customWidth="1"/>
    <col min="10754" max="10758" width="13.85546875" style="15" bestFit="1" customWidth="1"/>
    <col min="10759" max="10759" width="14" style="15" bestFit="1" customWidth="1"/>
    <col min="10760" max="10761" width="13.85546875" style="15" bestFit="1" customWidth="1"/>
    <col min="10762" max="10765" width="14" style="15" bestFit="1" customWidth="1"/>
    <col min="10766" max="10766" width="13.5703125" style="15" customWidth="1"/>
    <col min="10767" max="11008" width="9.140625" style="15"/>
    <col min="11009" max="11009" width="13.42578125" style="15" customWidth="1"/>
    <col min="11010" max="11014" width="13.85546875" style="15" bestFit="1" customWidth="1"/>
    <col min="11015" max="11015" width="14" style="15" bestFit="1" customWidth="1"/>
    <col min="11016" max="11017" width="13.85546875" style="15" bestFit="1" customWidth="1"/>
    <col min="11018" max="11021" width="14" style="15" bestFit="1" customWidth="1"/>
    <col min="11022" max="11022" width="13.5703125" style="15" customWidth="1"/>
    <col min="11023" max="11264" width="9.140625" style="15"/>
    <col min="11265" max="11265" width="13.42578125" style="15" customWidth="1"/>
    <col min="11266" max="11270" width="13.85546875" style="15" bestFit="1" customWidth="1"/>
    <col min="11271" max="11271" width="14" style="15" bestFit="1" customWidth="1"/>
    <col min="11272" max="11273" width="13.85546875" style="15" bestFit="1" customWidth="1"/>
    <col min="11274" max="11277" width="14" style="15" bestFit="1" customWidth="1"/>
    <col min="11278" max="11278" width="13.5703125" style="15" customWidth="1"/>
    <col min="11279" max="11520" width="9.140625" style="15"/>
    <col min="11521" max="11521" width="13.42578125" style="15" customWidth="1"/>
    <col min="11522" max="11526" width="13.85546875" style="15" bestFit="1" customWidth="1"/>
    <col min="11527" max="11527" width="14" style="15" bestFit="1" customWidth="1"/>
    <col min="11528" max="11529" width="13.85546875" style="15" bestFit="1" customWidth="1"/>
    <col min="11530" max="11533" width="14" style="15" bestFit="1" customWidth="1"/>
    <col min="11534" max="11534" width="13.5703125" style="15" customWidth="1"/>
    <col min="11535" max="11776" width="9.140625" style="15"/>
    <col min="11777" max="11777" width="13.42578125" style="15" customWidth="1"/>
    <col min="11778" max="11782" width="13.85546875" style="15" bestFit="1" customWidth="1"/>
    <col min="11783" max="11783" width="14" style="15" bestFit="1" customWidth="1"/>
    <col min="11784" max="11785" width="13.85546875" style="15" bestFit="1" customWidth="1"/>
    <col min="11786" max="11789" width="14" style="15" bestFit="1" customWidth="1"/>
    <col min="11790" max="11790" width="13.5703125" style="15" customWidth="1"/>
    <col min="11791" max="12032" width="9.140625" style="15"/>
    <col min="12033" max="12033" width="13.42578125" style="15" customWidth="1"/>
    <col min="12034" max="12038" width="13.85546875" style="15" bestFit="1" customWidth="1"/>
    <col min="12039" max="12039" width="14" style="15" bestFit="1" customWidth="1"/>
    <col min="12040" max="12041" width="13.85546875" style="15" bestFit="1" customWidth="1"/>
    <col min="12042" max="12045" width="14" style="15" bestFit="1" customWidth="1"/>
    <col min="12046" max="12046" width="13.5703125" style="15" customWidth="1"/>
    <col min="12047" max="12288" width="9.140625" style="15"/>
    <col min="12289" max="12289" width="13.42578125" style="15" customWidth="1"/>
    <col min="12290" max="12294" width="13.85546875" style="15" bestFit="1" customWidth="1"/>
    <col min="12295" max="12295" width="14" style="15" bestFit="1" customWidth="1"/>
    <col min="12296" max="12297" width="13.85546875" style="15" bestFit="1" customWidth="1"/>
    <col min="12298" max="12301" width="14" style="15" bestFit="1" customWidth="1"/>
    <col min="12302" max="12302" width="13.5703125" style="15" customWidth="1"/>
    <col min="12303" max="12544" width="9.140625" style="15"/>
    <col min="12545" max="12545" width="13.42578125" style="15" customWidth="1"/>
    <col min="12546" max="12550" width="13.85546875" style="15" bestFit="1" customWidth="1"/>
    <col min="12551" max="12551" width="14" style="15" bestFit="1" customWidth="1"/>
    <col min="12552" max="12553" width="13.85546875" style="15" bestFit="1" customWidth="1"/>
    <col min="12554" max="12557" width="14" style="15" bestFit="1" customWidth="1"/>
    <col min="12558" max="12558" width="13.5703125" style="15" customWidth="1"/>
    <col min="12559" max="12800" width="9.140625" style="15"/>
    <col min="12801" max="12801" width="13.42578125" style="15" customWidth="1"/>
    <col min="12802" max="12806" width="13.85546875" style="15" bestFit="1" customWidth="1"/>
    <col min="12807" max="12807" width="14" style="15" bestFit="1" customWidth="1"/>
    <col min="12808" max="12809" width="13.85546875" style="15" bestFit="1" customWidth="1"/>
    <col min="12810" max="12813" width="14" style="15" bestFit="1" customWidth="1"/>
    <col min="12814" max="12814" width="13.5703125" style="15" customWidth="1"/>
    <col min="12815" max="13056" width="9.140625" style="15"/>
    <col min="13057" max="13057" width="13.42578125" style="15" customWidth="1"/>
    <col min="13058" max="13062" width="13.85546875" style="15" bestFit="1" customWidth="1"/>
    <col min="13063" max="13063" width="14" style="15" bestFit="1" customWidth="1"/>
    <col min="13064" max="13065" width="13.85546875" style="15" bestFit="1" customWidth="1"/>
    <col min="13066" max="13069" width="14" style="15" bestFit="1" customWidth="1"/>
    <col min="13070" max="13070" width="13.5703125" style="15" customWidth="1"/>
    <col min="13071" max="13312" width="9.140625" style="15"/>
    <col min="13313" max="13313" width="13.42578125" style="15" customWidth="1"/>
    <col min="13314" max="13318" width="13.85546875" style="15" bestFit="1" customWidth="1"/>
    <col min="13319" max="13319" width="14" style="15" bestFit="1" customWidth="1"/>
    <col min="13320" max="13321" width="13.85546875" style="15" bestFit="1" customWidth="1"/>
    <col min="13322" max="13325" width="14" style="15" bestFit="1" customWidth="1"/>
    <col min="13326" max="13326" width="13.5703125" style="15" customWidth="1"/>
    <col min="13327" max="13568" width="9.140625" style="15"/>
    <col min="13569" max="13569" width="13.42578125" style="15" customWidth="1"/>
    <col min="13570" max="13574" width="13.85546875" style="15" bestFit="1" customWidth="1"/>
    <col min="13575" max="13575" width="14" style="15" bestFit="1" customWidth="1"/>
    <col min="13576" max="13577" width="13.85546875" style="15" bestFit="1" customWidth="1"/>
    <col min="13578" max="13581" width="14" style="15" bestFit="1" customWidth="1"/>
    <col min="13582" max="13582" width="13.5703125" style="15" customWidth="1"/>
    <col min="13583" max="13824" width="9.140625" style="15"/>
    <col min="13825" max="13825" width="13.42578125" style="15" customWidth="1"/>
    <col min="13826" max="13830" width="13.85546875" style="15" bestFit="1" customWidth="1"/>
    <col min="13831" max="13831" width="14" style="15" bestFit="1" customWidth="1"/>
    <col min="13832" max="13833" width="13.85546875" style="15" bestFit="1" customWidth="1"/>
    <col min="13834" max="13837" width="14" style="15" bestFit="1" customWidth="1"/>
    <col min="13838" max="13838" width="13.5703125" style="15" customWidth="1"/>
    <col min="13839" max="14080" width="9.140625" style="15"/>
    <col min="14081" max="14081" width="13.42578125" style="15" customWidth="1"/>
    <col min="14082" max="14086" width="13.85546875" style="15" bestFit="1" customWidth="1"/>
    <col min="14087" max="14087" width="14" style="15" bestFit="1" customWidth="1"/>
    <col min="14088" max="14089" width="13.85546875" style="15" bestFit="1" customWidth="1"/>
    <col min="14090" max="14093" width="14" style="15" bestFit="1" customWidth="1"/>
    <col min="14094" max="14094" width="13.5703125" style="15" customWidth="1"/>
    <col min="14095" max="14336" width="9.140625" style="15"/>
    <col min="14337" max="14337" width="13.42578125" style="15" customWidth="1"/>
    <col min="14338" max="14342" width="13.85546875" style="15" bestFit="1" customWidth="1"/>
    <col min="14343" max="14343" width="14" style="15" bestFit="1" customWidth="1"/>
    <col min="14344" max="14345" width="13.85546875" style="15" bestFit="1" customWidth="1"/>
    <col min="14346" max="14349" width="14" style="15" bestFit="1" customWidth="1"/>
    <col min="14350" max="14350" width="13.5703125" style="15" customWidth="1"/>
    <col min="14351" max="14592" width="9.140625" style="15"/>
    <col min="14593" max="14593" width="13.42578125" style="15" customWidth="1"/>
    <col min="14594" max="14598" width="13.85546875" style="15" bestFit="1" customWidth="1"/>
    <col min="14599" max="14599" width="14" style="15" bestFit="1" customWidth="1"/>
    <col min="14600" max="14601" width="13.85546875" style="15" bestFit="1" customWidth="1"/>
    <col min="14602" max="14605" width="14" style="15" bestFit="1" customWidth="1"/>
    <col min="14606" max="14606" width="13.5703125" style="15" customWidth="1"/>
    <col min="14607" max="14848" width="9.140625" style="15"/>
    <col min="14849" max="14849" width="13.42578125" style="15" customWidth="1"/>
    <col min="14850" max="14854" width="13.85546875" style="15" bestFit="1" customWidth="1"/>
    <col min="14855" max="14855" width="14" style="15" bestFit="1" customWidth="1"/>
    <col min="14856" max="14857" width="13.85546875" style="15" bestFit="1" customWidth="1"/>
    <col min="14858" max="14861" width="14" style="15" bestFit="1" customWidth="1"/>
    <col min="14862" max="14862" width="13.5703125" style="15" customWidth="1"/>
    <col min="14863" max="15104" width="9.140625" style="15"/>
    <col min="15105" max="15105" width="13.42578125" style="15" customWidth="1"/>
    <col min="15106" max="15110" width="13.85546875" style="15" bestFit="1" customWidth="1"/>
    <col min="15111" max="15111" width="14" style="15" bestFit="1" customWidth="1"/>
    <col min="15112" max="15113" width="13.85546875" style="15" bestFit="1" customWidth="1"/>
    <col min="15114" max="15117" width="14" style="15" bestFit="1" customWidth="1"/>
    <col min="15118" max="15118" width="13.5703125" style="15" customWidth="1"/>
    <col min="15119" max="15360" width="9.140625" style="15"/>
    <col min="15361" max="15361" width="13.42578125" style="15" customWidth="1"/>
    <col min="15362" max="15366" width="13.85546875" style="15" bestFit="1" customWidth="1"/>
    <col min="15367" max="15367" width="14" style="15" bestFit="1" customWidth="1"/>
    <col min="15368" max="15369" width="13.85546875" style="15" bestFit="1" customWidth="1"/>
    <col min="15370" max="15373" width="14" style="15" bestFit="1" customWidth="1"/>
    <col min="15374" max="15374" width="13.5703125" style="15" customWidth="1"/>
    <col min="15375" max="15616" width="9.140625" style="15"/>
    <col min="15617" max="15617" width="13.42578125" style="15" customWidth="1"/>
    <col min="15618" max="15622" width="13.85546875" style="15" bestFit="1" customWidth="1"/>
    <col min="15623" max="15623" width="14" style="15" bestFit="1" customWidth="1"/>
    <col min="15624" max="15625" width="13.85546875" style="15" bestFit="1" customWidth="1"/>
    <col min="15626" max="15629" width="14" style="15" bestFit="1" customWidth="1"/>
    <col min="15630" max="15630" width="13.5703125" style="15" customWidth="1"/>
    <col min="15631" max="15872" width="9.140625" style="15"/>
    <col min="15873" max="15873" width="13.42578125" style="15" customWidth="1"/>
    <col min="15874" max="15878" width="13.85546875" style="15" bestFit="1" customWidth="1"/>
    <col min="15879" max="15879" width="14" style="15" bestFit="1" customWidth="1"/>
    <col min="15880" max="15881" width="13.85546875" style="15" bestFit="1" customWidth="1"/>
    <col min="15882" max="15885" width="14" style="15" bestFit="1" customWidth="1"/>
    <col min="15886" max="15886" width="13.5703125" style="15" customWidth="1"/>
    <col min="15887" max="16128" width="9.140625" style="15"/>
    <col min="16129" max="16129" width="13.42578125" style="15" customWidth="1"/>
    <col min="16130" max="16134" width="13.85546875" style="15" bestFit="1" customWidth="1"/>
    <col min="16135" max="16135" width="14" style="15" bestFit="1" customWidth="1"/>
    <col min="16136" max="16137" width="13.85546875" style="15" bestFit="1" customWidth="1"/>
    <col min="16138" max="16141" width="14" style="15" bestFit="1" customWidth="1"/>
    <col min="16142" max="16142" width="13.5703125" style="15" customWidth="1"/>
    <col min="16143" max="16384" width="9.140625" style="15"/>
  </cols>
  <sheetData>
    <row r="1" spans="1:14" ht="18" x14ac:dyDescent="0.25">
      <c r="A1" s="218" t="s">
        <v>267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x14ac:dyDescent="0.2">
      <c r="N2" s="219" t="s">
        <v>251</v>
      </c>
    </row>
    <row r="3" spans="1:14" s="16" customFormat="1" x14ac:dyDescent="0.2">
      <c r="A3" s="16" t="s">
        <v>2</v>
      </c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 t="s">
        <v>34</v>
      </c>
      <c r="J3" s="16" t="s">
        <v>35</v>
      </c>
      <c r="K3" s="16" t="s">
        <v>36</v>
      </c>
      <c r="L3" s="16" t="s">
        <v>37</v>
      </c>
      <c r="M3" s="16" t="s">
        <v>38</v>
      </c>
      <c r="N3" s="219"/>
    </row>
    <row r="5" spans="1:14" x14ac:dyDescent="0.2">
      <c r="A5" s="15" t="s">
        <v>10</v>
      </c>
      <c r="B5" s="121">
        <v>142310.09</v>
      </c>
      <c r="C5" s="121">
        <v>169082.77</v>
      </c>
      <c r="D5" s="121">
        <v>164604.12</v>
      </c>
      <c r="E5" s="121">
        <v>149185.78</v>
      </c>
      <c r="F5" s="121">
        <v>172540.07</v>
      </c>
      <c r="G5" s="121">
        <v>208144.06</v>
      </c>
      <c r="H5" s="121">
        <v>180269.51</v>
      </c>
      <c r="I5" s="121">
        <v>148691.4</v>
      </c>
      <c r="J5" s="121">
        <v>176782.38</v>
      </c>
      <c r="K5" s="33">
        <v>171592.55</v>
      </c>
      <c r="L5" s="121">
        <v>229701.48</v>
      </c>
      <c r="M5" s="121">
        <v>197066.72</v>
      </c>
      <c r="N5" s="17">
        <f>SUM(B5:M5)</f>
        <v>2109970.9300000002</v>
      </c>
    </row>
    <row r="6" spans="1:14" x14ac:dyDescent="0.2">
      <c r="A6" s="15" t="s">
        <v>11</v>
      </c>
      <c r="B6" s="121">
        <v>83631.89</v>
      </c>
      <c r="C6" s="121">
        <v>79985.17</v>
      </c>
      <c r="D6" s="121">
        <v>68494.850000000006</v>
      </c>
      <c r="E6" s="121">
        <v>69962.3</v>
      </c>
      <c r="F6" s="121">
        <v>77084.39</v>
      </c>
      <c r="G6" s="121">
        <v>132696.75</v>
      </c>
      <c r="H6" s="121">
        <v>80522.789999999994</v>
      </c>
      <c r="I6" s="121">
        <v>69934.490000000005</v>
      </c>
      <c r="J6" s="121">
        <v>115563.1</v>
      </c>
      <c r="K6" s="33">
        <v>106512.76</v>
      </c>
      <c r="L6" s="121">
        <v>84270.7</v>
      </c>
      <c r="M6" s="121">
        <v>89913.03</v>
      </c>
      <c r="N6" s="17">
        <f t="shared" ref="N6:N21" si="0">SUM(B6:M6)</f>
        <v>1058572.22</v>
      </c>
    </row>
    <row r="7" spans="1:14" x14ac:dyDescent="0.2">
      <c r="A7" s="15" t="s">
        <v>12</v>
      </c>
      <c r="B7" s="121">
        <v>6923108.0099999998</v>
      </c>
      <c r="C7" s="121">
        <v>7096826.9000000004</v>
      </c>
      <c r="D7" s="121">
        <v>8287259.8399999999</v>
      </c>
      <c r="E7" s="121">
        <v>9559475.0800000001</v>
      </c>
      <c r="F7" s="121">
        <v>8663303.0800000001</v>
      </c>
      <c r="G7" s="121">
        <v>12521304.380000001</v>
      </c>
      <c r="H7" s="121">
        <v>8507320.7200000007</v>
      </c>
      <c r="I7" s="121">
        <v>7649854.5499999998</v>
      </c>
      <c r="J7" s="121">
        <v>9125298.7599999998</v>
      </c>
      <c r="K7" s="33">
        <v>8328481.5199999996</v>
      </c>
      <c r="L7" s="121">
        <v>9759307.4100000001</v>
      </c>
      <c r="M7" s="121">
        <v>10280845.18</v>
      </c>
      <c r="N7" s="17">
        <f t="shared" si="0"/>
        <v>106702385.43000001</v>
      </c>
    </row>
    <row r="8" spans="1:14" x14ac:dyDescent="0.2">
      <c r="A8" s="15" t="s">
        <v>13</v>
      </c>
      <c r="B8" s="121">
        <v>161875.71</v>
      </c>
      <c r="C8" s="121">
        <v>138256.66</v>
      </c>
      <c r="D8" s="121">
        <v>174779.97</v>
      </c>
      <c r="E8" s="121">
        <v>182030.96</v>
      </c>
      <c r="F8" s="121">
        <v>200490.19</v>
      </c>
      <c r="G8" s="121">
        <v>278435.96000000002</v>
      </c>
      <c r="H8" s="121">
        <v>185243.5</v>
      </c>
      <c r="I8" s="121">
        <v>169626.07</v>
      </c>
      <c r="J8" s="121">
        <v>204462.07</v>
      </c>
      <c r="K8" s="33">
        <v>209231.68</v>
      </c>
      <c r="L8" s="121">
        <v>214991.43</v>
      </c>
      <c r="M8" s="121">
        <v>249089.32</v>
      </c>
      <c r="N8" s="17">
        <f t="shared" si="0"/>
        <v>2368513.52</v>
      </c>
    </row>
    <row r="9" spans="1:14" x14ac:dyDescent="0.2">
      <c r="A9" s="15" t="s">
        <v>14</v>
      </c>
      <c r="B9" s="121">
        <v>368906.46</v>
      </c>
      <c r="C9" s="121">
        <v>291040.18</v>
      </c>
      <c r="D9" s="121">
        <v>336546.62</v>
      </c>
      <c r="E9" s="121">
        <v>381276.15999999997</v>
      </c>
      <c r="F9" s="121">
        <v>370389.53</v>
      </c>
      <c r="G9" s="121">
        <v>424747.82</v>
      </c>
      <c r="H9" s="121">
        <v>334058.64</v>
      </c>
      <c r="I9" s="121">
        <v>332018.19</v>
      </c>
      <c r="J9" s="121">
        <v>395520.89</v>
      </c>
      <c r="K9" s="33">
        <v>391007.54</v>
      </c>
      <c r="L9" s="121">
        <v>420044.02</v>
      </c>
      <c r="M9" s="121">
        <v>415869.72</v>
      </c>
      <c r="N9" s="17">
        <f t="shared" si="0"/>
        <v>4461425.7700000005</v>
      </c>
    </row>
    <row r="10" spans="1:14" x14ac:dyDescent="0.2">
      <c r="A10" s="15" t="s">
        <v>15</v>
      </c>
      <c r="B10" s="121">
        <v>7616.49</v>
      </c>
      <c r="C10" s="121">
        <v>4921.34</v>
      </c>
      <c r="D10" s="121">
        <v>3324.16</v>
      </c>
      <c r="E10" s="121">
        <v>10415.36</v>
      </c>
      <c r="F10" s="121">
        <v>4446.47</v>
      </c>
      <c r="G10" s="121">
        <v>11362.86</v>
      </c>
      <c r="H10" s="121">
        <v>25541.27</v>
      </c>
      <c r="I10" s="121">
        <v>23629.29</v>
      </c>
      <c r="J10" s="121">
        <v>6037.68</v>
      </c>
      <c r="K10" s="33">
        <v>5088.28</v>
      </c>
      <c r="L10" s="121">
        <v>5682.89</v>
      </c>
      <c r="M10" s="121">
        <v>8895.64</v>
      </c>
      <c r="N10" s="17">
        <f t="shared" si="0"/>
        <v>116961.72999999998</v>
      </c>
    </row>
    <row r="11" spans="1:14" x14ac:dyDescent="0.2">
      <c r="A11" s="15" t="s">
        <v>16</v>
      </c>
      <c r="B11" s="121">
        <v>113861.46</v>
      </c>
      <c r="C11" s="121">
        <v>126936.5</v>
      </c>
      <c r="D11" s="121">
        <v>119566.07</v>
      </c>
      <c r="E11" s="121">
        <v>135398.03</v>
      </c>
      <c r="F11" s="121">
        <v>96962.41</v>
      </c>
      <c r="G11" s="121">
        <v>160841.14000000001</v>
      </c>
      <c r="H11" s="121">
        <v>154984.07999999999</v>
      </c>
      <c r="I11" s="121">
        <v>100545.82</v>
      </c>
      <c r="J11" s="121">
        <v>129044.79</v>
      </c>
      <c r="K11" s="33">
        <v>139156.62</v>
      </c>
      <c r="L11" s="121">
        <v>125810.84</v>
      </c>
      <c r="M11" s="121">
        <v>151723.04</v>
      </c>
      <c r="N11" s="17">
        <f t="shared" si="0"/>
        <v>1554830.8</v>
      </c>
    </row>
    <row r="12" spans="1:14" x14ac:dyDescent="0.2">
      <c r="A12" s="15" t="s">
        <v>17</v>
      </c>
      <c r="B12" s="121">
        <v>133239.98000000001</v>
      </c>
      <c r="C12" s="121">
        <v>147272.35999999999</v>
      </c>
      <c r="D12" s="121">
        <v>129945.48</v>
      </c>
      <c r="E12" s="121">
        <v>126866.56</v>
      </c>
      <c r="F12" s="121">
        <v>131062.09</v>
      </c>
      <c r="G12" s="121">
        <v>303564.93</v>
      </c>
      <c r="H12" s="121">
        <v>120481.25</v>
      </c>
      <c r="I12" s="121">
        <v>108422.08</v>
      </c>
      <c r="J12" s="121">
        <v>113442.4</v>
      </c>
      <c r="K12" s="33">
        <v>156379.95000000001</v>
      </c>
      <c r="L12" s="121">
        <v>308254.78000000003</v>
      </c>
      <c r="M12" s="121">
        <v>210363.94</v>
      </c>
      <c r="N12" s="17">
        <f t="shared" si="0"/>
        <v>1989295.7999999998</v>
      </c>
    </row>
    <row r="13" spans="1:14" x14ac:dyDescent="0.2">
      <c r="A13" s="15" t="s">
        <v>18</v>
      </c>
      <c r="B13" s="121">
        <v>102961.24</v>
      </c>
      <c r="C13" s="121">
        <v>89742.41</v>
      </c>
      <c r="D13" s="121">
        <v>94829.4</v>
      </c>
      <c r="E13" s="121">
        <v>85286.27</v>
      </c>
      <c r="F13" s="121">
        <v>61924.83</v>
      </c>
      <c r="G13" s="121">
        <v>131854</v>
      </c>
      <c r="H13" s="121">
        <v>123635.91</v>
      </c>
      <c r="I13" s="121">
        <v>77924.800000000003</v>
      </c>
      <c r="J13" s="121">
        <v>111725.14</v>
      </c>
      <c r="K13" s="33">
        <v>87359.23</v>
      </c>
      <c r="L13" s="121">
        <v>85935.3</v>
      </c>
      <c r="M13" s="121">
        <v>81069.83</v>
      </c>
      <c r="N13" s="17">
        <f t="shared" si="0"/>
        <v>1134248.3600000003</v>
      </c>
    </row>
    <row r="14" spans="1:14" x14ac:dyDescent="0.2">
      <c r="A14" s="15" t="s">
        <v>19</v>
      </c>
      <c r="B14" s="121">
        <v>23484.12</v>
      </c>
      <c r="C14" s="121">
        <v>11820.02</v>
      </c>
      <c r="D14" s="121">
        <v>11953.64</v>
      </c>
      <c r="E14" s="121">
        <v>13283.33</v>
      </c>
      <c r="F14" s="121">
        <v>16606.55</v>
      </c>
      <c r="G14" s="121">
        <v>19446.7</v>
      </c>
      <c r="H14" s="121">
        <v>12107.2</v>
      </c>
      <c r="I14" s="121">
        <v>13085.38</v>
      </c>
      <c r="J14" s="121">
        <v>18174.580000000002</v>
      </c>
      <c r="K14" s="33">
        <v>17978.03</v>
      </c>
      <c r="L14" s="121">
        <v>15406.24</v>
      </c>
      <c r="M14" s="121">
        <v>16443.71</v>
      </c>
      <c r="N14" s="17">
        <f t="shared" si="0"/>
        <v>189789.5</v>
      </c>
    </row>
    <row r="15" spans="1:14" x14ac:dyDescent="0.2">
      <c r="A15" s="15" t="s">
        <v>20</v>
      </c>
      <c r="B15" s="121">
        <v>160273.54</v>
      </c>
      <c r="C15" s="121">
        <v>135897.04</v>
      </c>
      <c r="D15" s="121">
        <v>173957.05</v>
      </c>
      <c r="E15" s="121">
        <v>240435.45</v>
      </c>
      <c r="F15" s="121">
        <v>211068.35</v>
      </c>
      <c r="G15" s="121">
        <v>258303.48</v>
      </c>
      <c r="H15" s="121">
        <v>196287.06</v>
      </c>
      <c r="I15" s="121">
        <v>135872.41</v>
      </c>
      <c r="J15" s="121">
        <v>165994.07999999999</v>
      </c>
      <c r="K15" s="33">
        <v>175553.39</v>
      </c>
      <c r="L15" s="121">
        <v>239421.59</v>
      </c>
      <c r="M15" s="121">
        <v>196506.69</v>
      </c>
      <c r="N15" s="17">
        <f t="shared" si="0"/>
        <v>2289570.1300000004</v>
      </c>
    </row>
    <row r="16" spans="1:14" x14ac:dyDescent="0.2">
      <c r="A16" s="15" t="s">
        <v>21</v>
      </c>
      <c r="B16" s="121">
        <v>10222.379999999999</v>
      </c>
      <c r="C16" s="121">
        <v>11720.48</v>
      </c>
      <c r="D16" s="121">
        <v>13577.53</v>
      </c>
      <c r="E16" s="121">
        <v>15671.89</v>
      </c>
      <c r="F16" s="121">
        <v>25498.46</v>
      </c>
      <c r="G16" s="121">
        <v>23200.85</v>
      </c>
      <c r="H16" s="121">
        <v>9442.51</v>
      </c>
      <c r="I16" s="121">
        <v>32836.49</v>
      </c>
      <c r="J16" s="121">
        <v>14747.16</v>
      </c>
      <c r="K16" s="33">
        <v>15907.25</v>
      </c>
      <c r="L16" s="121">
        <v>22502.2</v>
      </c>
      <c r="M16" s="121">
        <v>29321.02</v>
      </c>
      <c r="N16" s="17">
        <f t="shared" si="0"/>
        <v>224648.22</v>
      </c>
    </row>
    <row r="17" spans="1:14" x14ac:dyDescent="0.2">
      <c r="A17" s="15" t="s">
        <v>22</v>
      </c>
      <c r="B17" s="121">
        <v>331704.90000000002</v>
      </c>
      <c r="C17" s="121">
        <v>161775.99</v>
      </c>
      <c r="D17" s="121">
        <v>130019.14</v>
      </c>
      <c r="E17" s="121">
        <v>166831.84</v>
      </c>
      <c r="F17" s="121">
        <v>169250.44</v>
      </c>
      <c r="G17" s="121">
        <v>430378.34</v>
      </c>
      <c r="H17" s="121">
        <v>141211.01999999999</v>
      </c>
      <c r="I17" s="121">
        <v>129211.98</v>
      </c>
      <c r="J17" s="121">
        <v>171477.33</v>
      </c>
      <c r="K17" s="33">
        <v>177472.02</v>
      </c>
      <c r="L17" s="121">
        <v>189532.89</v>
      </c>
      <c r="M17" s="121">
        <v>189667.62</v>
      </c>
      <c r="N17" s="17">
        <f>SUM(B17:M17)</f>
        <v>2388533.5100000002</v>
      </c>
    </row>
    <row r="18" spans="1:14" x14ac:dyDescent="0.2">
      <c r="A18" s="15" t="s">
        <v>23</v>
      </c>
      <c r="B18" s="121">
        <v>30230.18</v>
      </c>
      <c r="C18" s="121">
        <v>22028.15</v>
      </c>
      <c r="D18" s="121">
        <v>36298.22</v>
      </c>
      <c r="E18" s="121">
        <v>50799.11</v>
      </c>
      <c r="F18" s="121">
        <v>58651.07</v>
      </c>
      <c r="G18" s="121">
        <v>60924.67</v>
      </c>
      <c r="H18" s="121">
        <v>43591.23</v>
      </c>
      <c r="I18" s="121">
        <v>42105.8</v>
      </c>
      <c r="J18" s="201">
        <v>83001.279999999999</v>
      </c>
      <c r="K18" s="121">
        <v>53342.64</v>
      </c>
      <c r="L18" s="121">
        <v>72056.37</v>
      </c>
      <c r="M18" s="121">
        <v>72946.69</v>
      </c>
      <c r="N18" s="17">
        <f t="shared" si="0"/>
        <v>625975.40999999992</v>
      </c>
    </row>
    <row r="19" spans="1:14" x14ac:dyDescent="0.2">
      <c r="A19" s="15" t="s">
        <v>24</v>
      </c>
      <c r="B19" s="121">
        <v>89238.68</v>
      </c>
      <c r="C19" s="121">
        <v>215643.8</v>
      </c>
      <c r="D19" s="121">
        <v>367826.9</v>
      </c>
      <c r="E19" s="121">
        <v>122418.73</v>
      </c>
      <c r="F19" s="121">
        <v>120787.63</v>
      </c>
      <c r="G19" s="121">
        <v>149890.82999999999</v>
      </c>
      <c r="H19" s="121">
        <v>101856.54</v>
      </c>
      <c r="I19" s="121">
        <v>156965.65</v>
      </c>
      <c r="J19" s="201">
        <v>169669.01</v>
      </c>
      <c r="K19" s="121">
        <v>70808.53</v>
      </c>
      <c r="L19" s="121">
        <v>57072.73</v>
      </c>
      <c r="M19" s="121">
        <v>1145810.6100000001</v>
      </c>
      <c r="N19" s="17">
        <f t="shared" si="0"/>
        <v>2767989.64</v>
      </c>
    </row>
    <row r="20" spans="1:14" x14ac:dyDescent="0.2">
      <c r="A20" s="15" t="s">
        <v>25</v>
      </c>
      <c r="B20" s="121">
        <v>1608089.22</v>
      </c>
      <c r="C20" s="121">
        <v>1460882.23</v>
      </c>
      <c r="D20" s="121">
        <v>2108139.6800000002</v>
      </c>
      <c r="E20" s="121">
        <v>2011482.11</v>
      </c>
      <c r="F20" s="121">
        <v>2111235.11</v>
      </c>
      <c r="G20" s="121">
        <v>2545656.4</v>
      </c>
      <c r="H20" s="121">
        <v>1852012.03</v>
      </c>
      <c r="I20" s="121">
        <v>1745647.31</v>
      </c>
      <c r="J20" s="201">
        <v>2151546.14</v>
      </c>
      <c r="K20" s="121">
        <v>2172087.9700000002</v>
      </c>
      <c r="L20" s="121">
        <v>2260425.09</v>
      </c>
      <c r="M20" s="121">
        <v>2381805.92</v>
      </c>
      <c r="N20" s="17">
        <f t="shared" si="0"/>
        <v>24409009.210000001</v>
      </c>
    </row>
    <row r="21" spans="1:14" x14ac:dyDescent="0.2">
      <c r="A21" s="15" t="s">
        <v>26</v>
      </c>
      <c r="B21" s="43">
        <v>79838.77</v>
      </c>
      <c r="C21" s="43">
        <v>57582.3</v>
      </c>
      <c r="D21" s="43">
        <v>68490.8</v>
      </c>
      <c r="E21" s="43">
        <v>65019.519999999997</v>
      </c>
      <c r="F21" s="43">
        <v>69631.320000000007</v>
      </c>
      <c r="G21" s="43">
        <v>101554.58</v>
      </c>
      <c r="H21" s="43">
        <v>69476.960000000006</v>
      </c>
      <c r="I21" s="43">
        <v>69243.08</v>
      </c>
      <c r="J21" s="43">
        <v>62860.39</v>
      </c>
      <c r="K21" s="43">
        <v>91032.56</v>
      </c>
      <c r="L21" s="43">
        <v>232204.36</v>
      </c>
      <c r="M21" s="43">
        <v>117452.41</v>
      </c>
      <c r="N21" s="43">
        <f t="shared" si="0"/>
        <v>1084387.05</v>
      </c>
    </row>
    <row r="22" spans="1:14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15" t="s">
        <v>9</v>
      </c>
      <c r="B23" s="17">
        <f>SUM(B5:B22)</f>
        <v>10370593.120000001</v>
      </c>
      <c r="C23" s="17">
        <f>SUM(C5:C22)</f>
        <v>10221414.300000003</v>
      </c>
      <c r="D23" s="17">
        <f>SUM(D5:D22)</f>
        <v>12289613.470000004</v>
      </c>
      <c r="E23" s="17">
        <f t="shared" ref="E23:N23" si="1">SUM(E5:E22)</f>
        <v>13385838.479999999</v>
      </c>
      <c r="F23" s="17">
        <f t="shared" si="1"/>
        <v>12560931.990000002</v>
      </c>
      <c r="G23" s="17">
        <f t="shared" si="1"/>
        <v>17762307.75</v>
      </c>
      <c r="H23" s="17">
        <f>SUM(H5:H22)</f>
        <v>12138042.220000001</v>
      </c>
      <c r="I23" s="17">
        <f t="shared" si="1"/>
        <v>11005614.790000005</v>
      </c>
      <c r="J23" s="17">
        <f>SUM(J5:J22)</f>
        <v>13215347.180000002</v>
      </c>
      <c r="K23" s="17">
        <f t="shared" si="1"/>
        <v>12368992.519999998</v>
      </c>
      <c r="L23" s="17">
        <f t="shared" si="1"/>
        <v>14322620.319999998</v>
      </c>
      <c r="M23" s="17">
        <f t="shared" si="1"/>
        <v>15834791.089999998</v>
      </c>
      <c r="N23" s="17">
        <f t="shared" si="1"/>
        <v>155476107.23000002</v>
      </c>
    </row>
    <row r="24" spans="1:14" x14ac:dyDescent="0.2">
      <c r="B24" s="17"/>
      <c r="C24" s="17"/>
      <c r="D24" s="17"/>
      <c r="E24" s="17"/>
      <c r="F24" s="17"/>
      <c r="G24" s="17"/>
      <c r="H24" s="17"/>
      <c r="I24" s="17"/>
      <c r="M24" s="17"/>
      <c r="N24" s="17"/>
    </row>
    <row r="25" spans="1:14" x14ac:dyDescent="0.2">
      <c r="N25" s="1"/>
    </row>
    <row r="33" ht="12" customHeight="1" x14ac:dyDescent="0.2"/>
  </sheetData>
  <mergeCells count="2">
    <mergeCell ref="N2:N3"/>
    <mergeCell ref="A1:N1"/>
  </mergeCells>
  <pageMargins left="0.75" right="0.75" top="1" bottom="1" header="0.5" footer="0.5"/>
  <pageSetup paperSize="5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9"/>
  <sheetViews>
    <sheetView zoomScaleNormal="100" workbookViewId="0">
      <selection activeCell="O26" sqref="O26"/>
    </sheetView>
  </sheetViews>
  <sheetFormatPr defaultRowHeight="12.75" x14ac:dyDescent="0.2"/>
  <cols>
    <col min="1" max="1" width="13.28515625" style="15" customWidth="1"/>
    <col min="2" max="2" width="14" style="15" bestFit="1" customWidth="1"/>
    <col min="3" max="10" width="13.85546875" style="15" bestFit="1" customWidth="1"/>
    <col min="11" max="12" width="14" style="15" bestFit="1" customWidth="1"/>
    <col min="13" max="13" width="13.5703125" style="15" customWidth="1"/>
    <col min="14" max="14" width="16" style="15" bestFit="1" customWidth="1"/>
    <col min="15" max="256" width="9.140625" style="15"/>
    <col min="257" max="257" width="13.28515625" style="15" customWidth="1"/>
    <col min="258" max="258" width="14" style="15" bestFit="1" customWidth="1"/>
    <col min="259" max="266" width="13.85546875" style="15" bestFit="1" customWidth="1"/>
    <col min="267" max="268" width="14" style="15" bestFit="1" customWidth="1"/>
    <col min="269" max="269" width="13.5703125" style="15" customWidth="1"/>
    <col min="270" max="270" width="16" style="15" bestFit="1" customWidth="1"/>
    <col min="271" max="512" width="9.140625" style="15"/>
    <col min="513" max="513" width="13.28515625" style="15" customWidth="1"/>
    <col min="514" max="514" width="14" style="15" bestFit="1" customWidth="1"/>
    <col min="515" max="522" width="13.85546875" style="15" bestFit="1" customWidth="1"/>
    <col min="523" max="524" width="14" style="15" bestFit="1" customWidth="1"/>
    <col min="525" max="525" width="13.5703125" style="15" customWidth="1"/>
    <col min="526" max="526" width="16" style="15" bestFit="1" customWidth="1"/>
    <col min="527" max="768" width="9.140625" style="15"/>
    <col min="769" max="769" width="13.28515625" style="15" customWidth="1"/>
    <col min="770" max="770" width="14" style="15" bestFit="1" customWidth="1"/>
    <col min="771" max="778" width="13.85546875" style="15" bestFit="1" customWidth="1"/>
    <col min="779" max="780" width="14" style="15" bestFit="1" customWidth="1"/>
    <col min="781" max="781" width="13.5703125" style="15" customWidth="1"/>
    <col min="782" max="782" width="16" style="15" bestFit="1" customWidth="1"/>
    <col min="783" max="1024" width="9.140625" style="15"/>
    <col min="1025" max="1025" width="13.28515625" style="15" customWidth="1"/>
    <col min="1026" max="1026" width="14" style="15" bestFit="1" customWidth="1"/>
    <col min="1027" max="1034" width="13.85546875" style="15" bestFit="1" customWidth="1"/>
    <col min="1035" max="1036" width="14" style="15" bestFit="1" customWidth="1"/>
    <col min="1037" max="1037" width="13.5703125" style="15" customWidth="1"/>
    <col min="1038" max="1038" width="16" style="15" bestFit="1" customWidth="1"/>
    <col min="1039" max="1280" width="9.140625" style="15"/>
    <col min="1281" max="1281" width="13.28515625" style="15" customWidth="1"/>
    <col min="1282" max="1282" width="14" style="15" bestFit="1" customWidth="1"/>
    <col min="1283" max="1290" width="13.85546875" style="15" bestFit="1" customWidth="1"/>
    <col min="1291" max="1292" width="14" style="15" bestFit="1" customWidth="1"/>
    <col min="1293" max="1293" width="13.5703125" style="15" customWidth="1"/>
    <col min="1294" max="1294" width="16" style="15" bestFit="1" customWidth="1"/>
    <col min="1295" max="1536" width="9.140625" style="15"/>
    <col min="1537" max="1537" width="13.28515625" style="15" customWidth="1"/>
    <col min="1538" max="1538" width="14" style="15" bestFit="1" customWidth="1"/>
    <col min="1539" max="1546" width="13.85546875" style="15" bestFit="1" customWidth="1"/>
    <col min="1547" max="1548" width="14" style="15" bestFit="1" customWidth="1"/>
    <col min="1549" max="1549" width="13.5703125" style="15" customWidth="1"/>
    <col min="1550" max="1550" width="16" style="15" bestFit="1" customWidth="1"/>
    <col min="1551" max="1792" width="9.140625" style="15"/>
    <col min="1793" max="1793" width="13.28515625" style="15" customWidth="1"/>
    <col min="1794" max="1794" width="14" style="15" bestFit="1" customWidth="1"/>
    <col min="1795" max="1802" width="13.85546875" style="15" bestFit="1" customWidth="1"/>
    <col min="1803" max="1804" width="14" style="15" bestFit="1" customWidth="1"/>
    <col min="1805" max="1805" width="13.5703125" style="15" customWidth="1"/>
    <col min="1806" max="1806" width="16" style="15" bestFit="1" customWidth="1"/>
    <col min="1807" max="2048" width="9.140625" style="15"/>
    <col min="2049" max="2049" width="13.28515625" style="15" customWidth="1"/>
    <col min="2050" max="2050" width="14" style="15" bestFit="1" customWidth="1"/>
    <col min="2051" max="2058" width="13.85546875" style="15" bestFit="1" customWidth="1"/>
    <col min="2059" max="2060" width="14" style="15" bestFit="1" customWidth="1"/>
    <col min="2061" max="2061" width="13.5703125" style="15" customWidth="1"/>
    <col min="2062" max="2062" width="16" style="15" bestFit="1" customWidth="1"/>
    <col min="2063" max="2304" width="9.140625" style="15"/>
    <col min="2305" max="2305" width="13.28515625" style="15" customWidth="1"/>
    <col min="2306" max="2306" width="14" style="15" bestFit="1" customWidth="1"/>
    <col min="2307" max="2314" width="13.85546875" style="15" bestFit="1" customWidth="1"/>
    <col min="2315" max="2316" width="14" style="15" bestFit="1" customWidth="1"/>
    <col min="2317" max="2317" width="13.5703125" style="15" customWidth="1"/>
    <col min="2318" max="2318" width="16" style="15" bestFit="1" customWidth="1"/>
    <col min="2319" max="2560" width="9.140625" style="15"/>
    <col min="2561" max="2561" width="13.28515625" style="15" customWidth="1"/>
    <col min="2562" max="2562" width="14" style="15" bestFit="1" customWidth="1"/>
    <col min="2563" max="2570" width="13.85546875" style="15" bestFit="1" customWidth="1"/>
    <col min="2571" max="2572" width="14" style="15" bestFit="1" customWidth="1"/>
    <col min="2573" max="2573" width="13.5703125" style="15" customWidth="1"/>
    <col min="2574" max="2574" width="16" style="15" bestFit="1" customWidth="1"/>
    <col min="2575" max="2816" width="9.140625" style="15"/>
    <col min="2817" max="2817" width="13.28515625" style="15" customWidth="1"/>
    <col min="2818" max="2818" width="14" style="15" bestFit="1" customWidth="1"/>
    <col min="2819" max="2826" width="13.85546875" style="15" bestFit="1" customWidth="1"/>
    <col min="2827" max="2828" width="14" style="15" bestFit="1" customWidth="1"/>
    <col min="2829" max="2829" width="13.5703125" style="15" customWidth="1"/>
    <col min="2830" max="2830" width="16" style="15" bestFit="1" customWidth="1"/>
    <col min="2831" max="3072" width="9.140625" style="15"/>
    <col min="3073" max="3073" width="13.28515625" style="15" customWidth="1"/>
    <col min="3074" max="3074" width="14" style="15" bestFit="1" customWidth="1"/>
    <col min="3075" max="3082" width="13.85546875" style="15" bestFit="1" customWidth="1"/>
    <col min="3083" max="3084" width="14" style="15" bestFit="1" customWidth="1"/>
    <col min="3085" max="3085" width="13.5703125" style="15" customWidth="1"/>
    <col min="3086" max="3086" width="16" style="15" bestFit="1" customWidth="1"/>
    <col min="3087" max="3328" width="9.140625" style="15"/>
    <col min="3329" max="3329" width="13.28515625" style="15" customWidth="1"/>
    <col min="3330" max="3330" width="14" style="15" bestFit="1" customWidth="1"/>
    <col min="3331" max="3338" width="13.85546875" style="15" bestFit="1" customWidth="1"/>
    <col min="3339" max="3340" width="14" style="15" bestFit="1" customWidth="1"/>
    <col min="3341" max="3341" width="13.5703125" style="15" customWidth="1"/>
    <col min="3342" max="3342" width="16" style="15" bestFit="1" customWidth="1"/>
    <col min="3343" max="3584" width="9.140625" style="15"/>
    <col min="3585" max="3585" width="13.28515625" style="15" customWidth="1"/>
    <col min="3586" max="3586" width="14" style="15" bestFit="1" customWidth="1"/>
    <col min="3587" max="3594" width="13.85546875" style="15" bestFit="1" customWidth="1"/>
    <col min="3595" max="3596" width="14" style="15" bestFit="1" customWidth="1"/>
    <col min="3597" max="3597" width="13.5703125" style="15" customWidth="1"/>
    <col min="3598" max="3598" width="16" style="15" bestFit="1" customWidth="1"/>
    <col min="3599" max="3840" width="9.140625" style="15"/>
    <col min="3841" max="3841" width="13.28515625" style="15" customWidth="1"/>
    <col min="3842" max="3842" width="14" style="15" bestFit="1" customWidth="1"/>
    <col min="3843" max="3850" width="13.85546875" style="15" bestFit="1" customWidth="1"/>
    <col min="3851" max="3852" width="14" style="15" bestFit="1" customWidth="1"/>
    <col min="3853" max="3853" width="13.5703125" style="15" customWidth="1"/>
    <col min="3854" max="3854" width="16" style="15" bestFit="1" customWidth="1"/>
    <col min="3855" max="4096" width="9.140625" style="15"/>
    <col min="4097" max="4097" width="13.28515625" style="15" customWidth="1"/>
    <col min="4098" max="4098" width="14" style="15" bestFit="1" customWidth="1"/>
    <col min="4099" max="4106" width="13.85546875" style="15" bestFit="1" customWidth="1"/>
    <col min="4107" max="4108" width="14" style="15" bestFit="1" customWidth="1"/>
    <col min="4109" max="4109" width="13.5703125" style="15" customWidth="1"/>
    <col min="4110" max="4110" width="16" style="15" bestFit="1" customWidth="1"/>
    <col min="4111" max="4352" width="9.140625" style="15"/>
    <col min="4353" max="4353" width="13.28515625" style="15" customWidth="1"/>
    <col min="4354" max="4354" width="14" style="15" bestFit="1" customWidth="1"/>
    <col min="4355" max="4362" width="13.85546875" style="15" bestFit="1" customWidth="1"/>
    <col min="4363" max="4364" width="14" style="15" bestFit="1" customWidth="1"/>
    <col min="4365" max="4365" width="13.5703125" style="15" customWidth="1"/>
    <col min="4366" max="4366" width="16" style="15" bestFit="1" customWidth="1"/>
    <col min="4367" max="4608" width="9.140625" style="15"/>
    <col min="4609" max="4609" width="13.28515625" style="15" customWidth="1"/>
    <col min="4610" max="4610" width="14" style="15" bestFit="1" customWidth="1"/>
    <col min="4611" max="4618" width="13.85546875" style="15" bestFit="1" customWidth="1"/>
    <col min="4619" max="4620" width="14" style="15" bestFit="1" customWidth="1"/>
    <col min="4621" max="4621" width="13.5703125" style="15" customWidth="1"/>
    <col min="4622" max="4622" width="16" style="15" bestFit="1" customWidth="1"/>
    <col min="4623" max="4864" width="9.140625" style="15"/>
    <col min="4865" max="4865" width="13.28515625" style="15" customWidth="1"/>
    <col min="4866" max="4866" width="14" style="15" bestFit="1" customWidth="1"/>
    <col min="4867" max="4874" width="13.85546875" style="15" bestFit="1" customWidth="1"/>
    <col min="4875" max="4876" width="14" style="15" bestFit="1" customWidth="1"/>
    <col min="4877" max="4877" width="13.5703125" style="15" customWidth="1"/>
    <col min="4878" max="4878" width="16" style="15" bestFit="1" customWidth="1"/>
    <col min="4879" max="5120" width="9.140625" style="15"/>
    <col min="5121" max="5121" width="13.28515625" style="15" customWidth="1"/>
    <col min="5122" max="5122" width="14" style="15" bestFit="1" customWidth="1"/>
    <col min="5123" max="5130" width="13.85546875" style="15" bestFit="1" customWidth="1"/>
    <col min="5131" max="5132" width="14" style="15" bestFit="1" customWidth="1"/>
    <col min="5133" max="5133" width="13.5703125" style="15" customWidth="1"/>
    <col min="5134" max="5134" width="16" style="15" bestFit="1" customWidth="1"/>
    <col min="5135" max="5376" width="9.140625" style="15"/>
    <col min="5377" max="5377" width="13.28515625" style="15" customWidth="1"/>
    <col min="5378" max="5378" width="14" style="15" bestFit="1" customWidth="1"/>
    <col min="5379" max="5386" width="13.85546875" style="15" bestFit="1" customWidth="1"/>
    <col min="5387" max="5388" width="14" style="15" bestFit="1" customWidth="1"/>
    <col min="5389" max="5389" width="13.5703125" style="15" customWidth="1"/>
    <col min="5390" max="5390" width="16" style="15" bestFit="1" customWidth="1"/>
    <col min="5391" max="5632" width="9.140625" style="15"/>
    <col min="5633" max="5633" width="13.28515625" style="15" customWidth="1"/>
    <col min="5634" max="5634" width="14" style="15" bestFit="1" customWidth="1"/>
    <col min="5635" max="5642" width="13.85546875" style="15" bestFit="1" customWidth="1"/>
    <col min="5643" max="5644" width="14" style="15" bestFit="1" customWidth="1"/>
    <col min="5645" max="5645" width="13.5703125" style="15" customWidth="1"/>
    <col min="5646" max="5646" width="16" style="15" bestFit="1" customWidth="1"/>
    <col min="5647" max="5888" width="9.140625" style="15"/>
    <col min="5889" max="5889" width="13.28515625" style="15" customWidth="1"/>
    <col min="5890" max="5890" width="14" style="15" bestFit="1" customWidth="1"/>
    <col min="5891" max="5898" width="13.85546875" style="15" bestFit="1" customWidth="1"/>
    <col min="5899" max="5900" width="14" style="15" bestFit="1" customWidth="1"/>
    <col min="5901" max="5901" width="13.5703125" style="15" customWidth="1"/>
    <col min="5902" max="5902" width="16" style="15" bestFit="1" customWidth="1"/>
    <col min="5903" max="6144" width="9.140625" style="15"/>
    <col min="6145" max="6145" width="13.28515625" style="15" customWidth="1"/>
    <col min="6146" max="6146" width="14" style="15" bestFit="1" customWidth="1"/>
    <col min="6147" max="6154" width="13.85546875" style="15" bestFit="1" customWidth="1"/>
    <col min="6155" max="6156" width="14" style="15" bestFit="1" customWidth="1"/>
    <col min="6157" max="6157" width="13.5703125" style="15" customWidth="1"/>
    <col min="6158" max="6158" width="16" style="15" bestFit="1" customWidth="1"/>
    <col min="6159" max="6400" width="9.140625" style="15"/>
    <col min="6401" max="6401" width="13.28515625" style="15" customWidth="1"/>
    <col min="6402" max="6402" width="14" style="15" bestFit="1" customWidth="1"/>
    <col min="6403" max="6410" width="13.85546875" style="15" bestFit="1" customWidth="1"/>
    <col min="6411" max="6412" width="14" style="15" bestFit="1" customWidth="1"/>
    <col min="6413" max="6413" width="13.5703125" style="15" customWidth="1"/>
    <col min="6414" max="6414" width="16" style="15" bestFit="1" customWidth="1"/>
    <col min="6415" max="6656" width="9.140625" style="15"/>
    <col min="6657" max="6657" width="13.28515625" style="15" customWidth="1"/>
    <col min="6658" max="6658" width="14" style="15" bestFit="1" customWidth="1"/>
    <col min="6659" max="6666" width="13.85546875" style="15" bestFit="1" customWidth="1"/>
    <col min="6667" max="6668" width="14" style="15" bestFit="1" customWidth="1"/>
    <col min="6669" max="6669" width="13.5703125" style="15" customWidth="1"/>
    <col min="6670" max="6670" width="16" style="15" bestFit="1" customWidth="1"/>
    <col min="6671" max="6912" width="9.140625" style="15"/>
    <col min="6913" max="6913" width="13.28515625" style="15" customWidth="1"/>
    <col min="6914" max="6914" width="14" style="15" bestFit="1" customWidth="1"/>
    <col min="6915" max="6922" width="13.85546875" style="15" bestFit="1" customWidth="1"/>
    <col min="6923" max="6924" width="14" style="15" bestFit="1" customWidth="1"/>
    <col min="6925" max="6925" width="13.5703125" style="15" customWidth="1"/>
    <col min="6926" max="6926" width="16" style="15" bestFit="1" customWidth="1"/>
    <col min="6927" max="7168" width="9.140625" style="15"/>
    <col min="7169" max="7169" width="13.28515625" style="15" customWidth="1"/>
    <col min="7170" max="7170" width="14" style="15" bestFit="1" customWidth="1"/>
    <col min="7171" max="7178" width="13.85546875" style="15" bestFit="1" customWidth="1"/>
    <col min="7179" max="7180" width="14" style="15" bestFit="1" customWidth="1"/>
    <col min="7181" max="7181" width="13.5703125" style="15" customWidth="1"/>
    <col min="7182" max="7182" width="16" style="15" bestFit="1" customWidth="1"/>
    <col min="7183" max="7424" width="9.140625" style="15"/>
    <col min="7425" max="7425" width="13.28515625" style="15" customWidth="1"/>
    <col min="7426" max="7426" width="14" style="15" bestFit="1" customWidth="1"/>
    <col min="7427" max="7434" width="13.85546875" style="15" bestFit="1" customWidth="1"/>
    <col min="7435" max="7436" width="14" style="15" bestFit="1" customWidth="1"/>
    <col min="7437" max="7437" width="13.5703125" style="15" customWidth="1"/>
    <col min="7438" max="7438" width="16" style="15" bestFit="1" customWidth="1"/>
    <col min="7439" max="7680" width="9.140625" style="15"/>
    <col min="7681" max="7681" width="13.28515625" style="15" customWidth="1"/>
    <col min="7682" max="7682" width="14" style="15" bestFit="1" customWidth="1"/>
    <col min="7683" max="7690" width="13.85546875" style="15" bestFit="1" customWidth="1"/>
    <col min="7691" max="7692" width="14" style="15" bestFit="1" customWidth="1"/>
    <col min="7693" max="7693" width="13.5703125" style="15" customWidth="1"/>
    <col min="7694" max="7694" width="16" style="15" bestFit="1" customWidth="1"/>
    <col min="7695" max="7936" width="9.140625" style="15"/>
    <col min="7937" max="7937" width="13.28515625" style="15" customWidth="1"/>
    <col min="7938" max="7938" width="14" style="15" bestFit="1" customWidth="1"/>
    <col min="7939" max="7946" width="13.85546875" style="15" bestFit="1" customWidth="1"/>
    <col min="7947" max="7948" width="14" style="15" bestFit="1" customWidth="1"/>
    <col min="7949" max="7949" width="13.5703125" style="15" customWidth="1"/>
    <col min="7950" max="7950" width="16" style="15" bestFit="1" customWidth="1"/>
    <col min="7951" max="8192" width="9.140625" style="15"/>
    <col min="8193" max="8193" width="13.28515625" style="15" customWidth="1"/>
    <col min="8194" max="8194" width="14" style="15" bestFit="1" customWidth="1"/>
    <col min="8195" max="8202" width="13.85546875" style="15" bestFit="1" customWidth="1"/>
    <col min="8203" max="8204" width="14" style="15" bestFit="1" customWidth="1"/>
    <col min="8205" max="8205" width="13.5703125" style="15" customWidth="1"/>
    <col min="8206" max="8206" width="16" style="15" bestFit="1" customWidth="1"/>
    <col min="8207" max="8448" width="9.140625" style="15"/>
    <col min="8449" max="8449" width="13.28515625" style="15" customWidth="1"/>
    <col min="8450" max="8450" width="14" style="15" bestFit="1" customWidth="1"/>
    <col min="8451" max="8458" width="13.85546875" style="15" bestFit="1" customWidth="1"/>
    <col min="8459" max="8460" width="14" style="15" bestFit="1" customWidth="1"/>
    <col min="8461" max="8461" width="13.5703125" style="15" customWidth="1"/>
    <col min="8462" max="8462" width="16" style="15" bestFit="1" customWidth="1"/>
    <col min="8463" max="8704" width="9.140625" style="15"/>
    <col min="8705" max="8705" width="13.28515625" style="15" customWidth="1"/>
    <col min="8706" max="8706" width="14" style="15" bestFit="1" customWidth="1"/>
    <col min="8707" max="8714" width="13.85546875" style="15" bestFit="1" customWidth="1"/>
    <col min="8715" max="8716" width="14" style="15" bestFit="1" customWidth="1"/>
    <col min="8717" max="8717" width="13.5703125" style="15" customWidth="1"/>
    <col min="8718" max="8718" width="16" style="15" bestFit="1" customWidth="1"/>
    <col min="8719" max="8960" width="9.140625" style="15"/>
    <col min="8961" max="8961" width="13.28515625" style="15" customWidth="1"/>
    <col min="8962" max="8962" width="14" style="15" bestFit="1" customWidth="1"/>
    <col min="8963" max="8970" width="13.85546875" style="15" bestFit="1" customWidth="1"/>
    <col min="8971" max="8972" width="14" style="15" bestFit="1" customWidth="1"/>
    <col min="8973" max="8973" width="13.5703125" style="15" customWidth="1"/>
    <col min="8974" max="8974" width="16" style="15" bestFit="1" customWidth="1"/>
    <col min="8975" max="9216" width="9.140625" style="15"/>
    <col min="9217" max="9217" width="13.28515625" style="15" customWidth="1"/>
    <col min="9218" max="9218" width="14" style="15" bestFit="1" customWidth="1"/>
    <col min="9219" max="9226" width="13.85546875" style="15" bestFit="1" customWidth="1"/>
    <col min="9227" max="9228" width="14" style="15" bestFit="1" customWidth="1"/>
    <col min="9229" max="9229" width="13.5703125" style="15" customWidth="1"/>
    <col min="9230" max="9230" width="16" style="15" bestFit="1" customWidth="1"/>
    <col min="9231" max="9472" width="9.140625" style="15"/>
    <col min="9473" max="9473" width="13.28515625" style="15" customWidth="1"/>
    <col min="9474" max="9474" width="14" style="15" bestFit="1" customWidth="1"/>
    <col min="9475" max="9482" width="13.85546875" style="15" bestFit="1" customWidth="1"/>
    <col min="9483" max="9484" width="14" style="15" bestFit="1" customWidth="1"/>
    <col min="9485" max="9485" width="13.5703125" style="15" customWidth="1"/>
    <col min="9486" max="9486" width="16" style="15" bestFit="1" customWidth="1"/>
    <col min="9487" max="9728" width="9.140625" style="15"/>
    <col min="9729" max="9729" width="13.28515625" style="15" customWidth="1"/>
    <col min="9730" max="9730" width="14" style="15" bestFit="1" customWidth="1"/>
    <col min="9731" max="9738" width="13.85546875" style="15" bestFit="1" customWidth="1"/>
    <col min="9739" max="9740" width="14" style="15" bestFit="1" customWidth="1"/>
    <col min="9741" max="9741" width="13.5703125" style="15" customWidth="1"/>
    <col min="9742" max="9742" width="16" style="15" bestFit="1" customWidth="1"/>
    <col min="9743" max="9984" width="9.140625" style="15"/>
    <col min="9985" max="9985" width="13.28515625" style="15" customWidth="1"/>
    <col min="9986" max="9986" width="14" style="15" bestFit="1" customWidth="1"/>
    <col min="9987" max="9994" width="13.85546875" style="15" bestFit="1" customWidth="1"/>
    <col min="9995" max="9996" width="14" style="15" bestFit="1" customWidth="1"/>
    <col min="9997" max="9997" width="13.5703125" style="15" customWidth="1"/>
    <col min="9998" max="9998" width="16" style="15" bestFit="1" customWidth="1"/>
    <col min="9999" max="10240" width="9.140625" style="15"/>
    <col min="10241" max="10241" width="13.28515625" style="15" customWidth="1"/>
    <col min="10242" max="10242" width="14" style="15" bestFit="1" customWidth="1"/>
    <col min="10243" max="10250" width="13.85546875" style="15" bestFit="1" customWidth="1"/>
    <col min="10251" max="10252" width="14" style="15" bestFit="1" customWidth="1"/>
    <col min="10253" max="10253" width="13.5703125" style="15" customWidth="1"/>
    <col min="10254" max="10254" width="16" style="15" bestFit="1" customWidth="1"/>
    <col min="10255" max="10496" width="9.140625" style="15"/>
    <col min="10497" max="10497" width="13.28515625" style="15" customWidth="1"/>
    <col min="10498" max="10498" width="14" style="15" bestFit="1" customWidth="1"/>
    <col min="10499" max="10506" width="13.85546875" style="15" bestFit="1" customWidth="1"/>
    <col min="10507" max="10508" width="14" style="15" bestFit="1" customWidth="1"/>
    <col min="10509" max="10509" width="13.5703125" style="15" customWidth="1"/>
    <col min="10510" max="10510" width="16" style="15" bestFit="1" customWidth="1"/>
    <col min="10511" max="10752" width="9.140625" style="15"/>
    <col min="10753" max="10753" width="13.28515625" style="15" customWidth="1"/>
    <col min="10754" max="10754" width="14" style="15" bestFit="1" customWidth="1"/>
    <col min="10755" max="10762" width="13.85546875" style="15" bestFit="1" customWidth="1"/>
    <col min="10763" max="10764" width="14" style="15" bestFit="1" customWidth="1"/>
    <col min="10765" max="10765" width="13.5703125" style="15" customWidth="1"/>
    <col min="10766" max="10766" width="16" style="15" bestFit="1" customWidth="1"/>
    <col min="10767" max="11008" width="9.140625" style="15"/>
    <col min="11009" max="11009" width="13.28515625" style="15" customWidth="1"/>
    <col min="11010" max="11010" width="14" style="15" bestFit="1" customWidth="1"/>
    <col min="11011" max="11018" width="13.85546875" style="15" bestFit="1" customWidth="1"/>
    <col min="11019" max="11020" width="14" style="15" bestFit="1" customWidth="1"/>
    <col min="11021" max="11021" width="13.5703125" style="15" customWidth="1"/>
    <col min="11022" max="11022" width="16" style="15" bestFit="1" customWidth="1"/>
    <col min="11023" max="11264" width="9.140625" style="15"/>
    <col min="11265" max="11265" width="13.28515625" style="15" customWidth="1"/>
    <col min="11266" max="11266" width="14" style="15" bestFit="1" customWidth="1"/>
    <col min="11267" max="11274" width="13.85546875" style="15" bestFit="1" customWidth="1"/>
    <col min="11275" max="11276" width="14" style="15" bestFit="1" customWidth="1"/>
    <col min="11277" max="11277" width="13.5703125" style="15" customWidth="1"/>
    <col min="11278" max="11278" width="16" style="15" bestFit="1" customWidth="1"/>
    <col min="11279" max="11520" width="9.140625" style="15"/>
    <col min="11521" max="11521" width="13.28515625" style="15" customWidth="1"/>
    <col min="11522" max="11522" width="14" style="15" bestFit="1" customWidth="1"/>
    <col min="11523" max="11530" width="13.85546875" style="15" bestFit="1" customWidth="1"/>
    <col min="11531" max="11532" width="14" style="15" bestFit="1" customWidth="1"/>
    <col min="11533" max="11533" width="13.5703125" style="15" customWidth="1"/>
    <col min="11534" max="11534" width="16" style="15" bestFit="1" customWidth="1"/>
    <col min="11535" max="11776" width="9.140625" style="15"/>
    <col min="11777" max="11777" width="13.28515625" style="15" customWidth="1"/>
    <col min="11778" max="11778" width="14" style="15" bestFit="1" customWidth="1"/>
    <col min="11779" max="11786" width="13.85546875" style="15" bestFit="1" customWidth="1"/>
    <col min="11787" max="11788" width="14" style="15" bestFit="1" customWidth="1"/>
    <col min="11789" max="11789" width="13.5703125" style="15" customWidth="1"/>
    <col min="11790" max="11790" width="16" style="15" bestFit="1" customWidth="1"/>
    <col min="11791" max="12032" width="9.140625" style="15"/>
    <col min="12033" max="12033" width="13.28515625" style="15" customWidth="1"/>
    <col min="12034" max="12034" width="14" style="15" bestFit="1" customWidth="1"/>
    <col min="12035" max="12042" width="13.85546875" style="15" bestFit="1" customWidth="1"/>
    <col min="12043" max="12044" width="14" style="15" bestFit="1" customWidth="1"/>
    <col min="12045" max="12045" width="13.5703125" style="15" customWidth="1"/>
    <col min="12046" max="12046" width="16" style="15" bestFit="1" customWidth="1"/>
    <col min="12047" max="12288" width="9.140625" style="15"/>
    <col min="12289" max="12289" width="13.28515625" style="15" customWidth="1"/>
    <col min="12290" max="12290" width="14" style="15" bestFit="1" customWidth="1"/>
    <col min="12291" max="12298" width="13.85546875" style="15" bestFit="1" customWidth="1"/>
    <col min="12299" max="12300" width="14" style="15" bestFit="1" customWidth="1"/>
    <col min="12301" max="12301" width="13.5703125" style="15" customWidth="1"/>
    <col min="12302" max="12302" width="16" style="15" bestFit="1" customWidth="1"/>
    <col min="12303" max="12544" width="9.140625" style="15"/>
    <col min="12545" max="12545" width="13.28515625" style="15" customWidth="1"/>
    <col min="12546" max="12546" width="14" style="15" bestFit="1" customWidth="1"/>
    <col min="12547" max="12554" width="13.85546875" style="15" bestFit="1" customWidth="1"/>
    <col min="12555" max="12556" width="14" style="15" bestFit="1" customWidth="1"/>
    <col min="12557" max="12557" width="13.5703125" style="15" customWidth="1"/>
    <col min="12558" max="12558" width="16" style="15" bestFit="1" customWidth="1"/>
    <col min="12559" max="12800" width="9.140625" style="15"/>
    <col min="12801" max="12801" width="13.28515625" style="15" customWidth="1"/>
    <col min="12802" max="12802" width="14" style="15" bestFit="1" customWidth="1"/>
    <col min="12803" max="12810" width="13.85546875" style="15" bestFit="1" customWidth="1"/>
    <col min="12811" max="12812" width="14" style="15" bestFit="1" customWidth="1"/>
    <col min="12813" max="12813" width="13.5703125" style="15" customWidth="1"/>
    <col min="12814" max="12814" width="16" style="15" bestFit="1" customWidth="1"/>
    <col min="12815" max="13056" width="9.140625" style="15"/>
    <col min="13057" max="13057" width="13.28515625" style="15" customWidth="1"/>
    <col min="13058" max="13058" width="14" style="15" bestFit="1" customWidth="1"/>
    <col min="13059" max="13066" width="13.85546875" style="15" bestFit="1" customWidth="1"/>
    <col min="13067" max="13068" width="14" style="15" bestFit="1" customWidth="1"/>
    <col min="13069" max="13069" width="13.5703125" style="15" customWidth="1"/>
    <col min="13070" max="13070" width="16" style="15" bestFit="1" customWidth="1"/>
    <col min="13071" max="13312" width="9.140625" style="15"/>
    <col min="13313" max="13313" width="13.28515625" style="15" customWidth="1"/>
    <col min="13314" max="13314" width="14" style="15" bestFit="1" customWidth="1"/>
    <col min="13315" max="13322" width="13.85546875" style="15" bestFit="1" customWidth="1"/>
    <col min="13323" max="13324" width="14" style="15" bestFit="1" customWidth="1"/>
    <col min="13325" max="13325" width="13.5703125" style="15" customWidth="1"/>
    <col min="13326" max="13326" width="16" style="15" bestFit="1" customWidth="1"/>
    <col min="13327" max="13568" width="9.140625" style="15"/>
    <col min="13569" max="13569" width="13.28515625" style="15" customWidth="1"/>
    <col min="13570" max="13570" width="14" style="15" bestFit="1" customWidth="1"/>
    <col min="13571" max="13578" width="13.85546875" style="15" bestFit="1" customWidth="1"/>
    <col min="13579" max="13580" width="14" style="15" bestFit="1" customWidth="1"/>
    <col min="13581" max="13581" width="13.5703125" style="15" customWidth="1"/>
    <col min="13582" max="13582" width="16" style="15" bestFit="1" customWidth="1"/>
    <col min="13583" max="13824" width="9.140625" style="15"/>
    <col min="13825" max="13825" width="13.28515625" style="15" customWidth="1"/>
    <col min="13826" max="13826" width="14" style="15" bestFit="1" customWidth="1"/>
    <col min="13827" max="13834" width="13.85546875" style="15" bestFit="1" customWidth="1"/>
    <col min="13835" max="13836" width="14" style="15" bestFit="1" customWidth="1"/>
    <col min="13837" max="13837" width="13.5703125" style="15" customWidth="1"/>
    <col min="13838" max="13838" width="16" style="15" bestFit="1" customWidth="1"/>
    <col min="13839" max="14080" width="9.140625" style="15"/>
    <col min="14081" max="14081" width="13.28515625" style="15" customWidth="1"/>
    <col min="14082" max="14082" width="14" style="15" bestFit="1" customWidth="1"/>
    <col min="14083" max="14090" width="13.85546875" style="15" bestFit="1" customWidth="1"/>
    <col min="14091" max="14092" width="14" style="15" bestFit="1" customWidth="1"/>
    <col min="14093" max="14093" width="13.5703125" style="15" customWidth="1"/>
    <col min="14094" max="14094" width="16" style="15" bestFit="1" customWidth="1"/>
    <col min="14095" max="14336" width="9.140625" style="15"/>
    <col min="14337" max="14337" width="13.28515625" style="15" customWidth="1"/>
    <col min="14338" max="14338" width="14" style="15" bestFit="1" customWidth="1"/>
    <col min="14339" max="14346" width="13.85546875" style="15" bestFit="1" customWidth="1"/>
    <col min="14347" max="14348" width="14" style="15" bestFit="1" customWidth="1"/>
    <col min="14349" max="14349" width="13.5703125" style="15" customWidth="1"/>
    <col min="14350" max="14350" width="16" style="15" bestFit="1" customWidth="1"/>
    <col min="14351" max="14592" width="9.140625" style="15"/>
    <col min="14593" max="14593" width="13.28515625" style="15" customWidth="1"/>
    <col min="14594" max="14594" width="14" style="15" bestFit="1" customWidth="1"/>
    <col min="14595" max="14602" width="13.85546875" style="15" bestFit="1" customWidth="1"/>
    <col min="14603" max="14604" width="14" style="15" bestFit="1" customWidth="1"/>
    <col min="14605" max="14605" width="13.5703125" style="15" customWidth="1"/>
    <col min="14606" max="14606" width="16" style="15" bestFit="1" customWidth="1"/>
    <col min="14607" max="14848" width="9.140625" style="15"/>
    <col min="14849" max="14849" width="13.28515625" style="15" customWidth="1"/>
    <col min="14850" max="14850" width="14" style="15" bestFit="1" customWidth="1"/>
    <col min="14851" max="14858" width="13.85546875" style="15" bestFit="1" customWidth="1"/>
    <col min="14859" max="14860" width="14" style="15" bestFit="1" customWidth="1"/>
    <col min="14861" max="14861" width="13.5703125" style="15" customWidth="1"/>
    <col min="14862" max="14862" width="16" style="15" bestFit="1" customWidth="1"/>
    <col min="14863" max="15104" width="9.140625" style="15"/>
    <col min="15105" max="15105" width="13.28515625" style="15" customWidth="1"/>
    <col min="15106" max="15106" width="14" style="15" bestFit="1" customWidth="1"/>
    <col min="15107" max="15114" width="13.85546875" style="15" bestFit="1" customWidth="1"/>
    <col min="15115" max="15116" width="14" style="15" bestFit="1" customWidth="1"/>
    <col min="15117" max="15117" width="13.5703125" style="15" customWidth="1"/>
    <col min="15118" max="15118" width="16" style="15" bestFit="1" customWidth="1"/>
    <col min="15119" max="15360" width="9.140625" style="15"/>
    <col min="15361" max="15361" width="13.28515625" style="15" customWidth="1"/>
    <col min="15362" max="15362" width="14" style="15" bestFit="1" customWidth="1"/>
    <col min="15363" max="15370" width="13.85546875" style="15" bestFit="1" customWidth="1"/>
    <col min="15371" max="15372" width="14" style="15" bestFit="1" customWidth="1"/>
    <col min="15373" max="15373" width="13.5703125" style="15" customWidth="1"/>
    <col min="15374" max="15374" width="16" style="15" bestFit="1" customWidth="1"/>
    <col min="15375" max="15616" width="9.140625" style="15"/>
    <col min="15617" max="15617" width="13.28515625" style="15" customWidth="1"/>
    <col min="15618" max="15618" width="14" style="15" bestFit="1" customWidth="1"/>
    <col min="15619" max="15626" width="13.85546875" style="15" bestFit="1" customWidth="1"/>
    <col min="15627" max="15628" width="14" style="15" bestFit="1" customWidth="1"/>
    <col min="15629" max="15629" width="13.5703125" style="15" customWidth="1"/>
    <col min="15630" max="15630" width="16" style="15" bestFit="1" customWidth="1"/>
    <col min="15631" max="15872" width="9.140625" style="15"/>
    <col min="15873" max="15873" width="13.28515625" style="15" customWidth="1"/>
    <col min="15874" max="15874" width="14" style="15" bestFit="1" customWidth="1"/>
    <col min="15875" max="15882" width="13.85546875" style="15" bestFit="1" customWidth="1"/>
    <col min="15883" max="15884" width="14" style="15" bestFit="1" customWidth="1"/>
    <col min="15885" max="15885" width="13.5703125" style="15" customWidth="1"/>
    <col min="15886" max="15886" width="16" style="15" bestFit="1" customWidth="1"/>
    <col min="15887" max="16128" width="9.140625" style="15"/>
    <col min="16129" max="16129" width="13.28515625" style="15" customWidth="1"/>
    <col min="16130" max="16130" width="14" style="15" bestFit="1" customWidth="1"/>
    <col min="16131" max="16138" width="13.85546875" style="15" bestFit="1" customWidth="1"/>
    <col min="16139" max="16140" width="14" style="15" bestFit="1" customWidth="1"/>
    <col min="16141" max="16141" width="13.5703125" style="15" customWidth="1"/>
    <col min="16142" max="16142" width="16" style="15" bestFit="1" customWidth="1"/>
    <col min="16143" max="16384" width="9.140625" style="15"/>
  </cols>
  <sheetData>
    <row r="2" spans="1:14" ht="20.25" x14ac:dyDescent="0.3">
      <c r="A2" s="14" t="s">
        <v>260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91">
        <v>558805.05000000005</v>
      </c>
      <c r="C6" s="108">
        <v>546860.79</v>
      </c>
      <c r="D6" s="1">
        <v>555749.51</v>
      </c>
      <c r="E6" s="1">
        <v>556892.23</v>
      </c>
      <c r="F6" s="17">
        <v>548449.99</v>
      </c>
      <c r="G6" s="17">
        <v>623392.96</v>
      </c>
      <c r="H6" s="138">
        <v>487736.14</v>
      </c>
      <c r="I6" s="17">
        <v>463586.46</v>
      </c>
      <c r="J6" s="17">
        <v>472630.19</v>
      </c>
      <c r="K6" s="168">
        <v>497160.55</v>
      </c>
      <c r="L6" s="184">
        <v>652011.17000000004</v>
      </c>
      <c r="M6" s="85">
        <v>684505.46</v>
      </c>
      <c r="N6" s="17">
        <f>SUM(B6:M6)</f>
        <v>6647780.5000000009</v>
      </c>
    </row>
    <row r="7" spans="1:14" x14ac:dyDescent="0.2">
      <c r="A7" s="15" t="s">
        <v>11</v>
      </c>
      <c r="B7" s="91">
        <v>148448.46</v>
      </c>
      <c r="C7" s="108">
        <v>153386.14000000001</v>
      </c>
      <c r="D7" s="1">
        <v>141358.07</v>
      </c>
      <c r="E7" s="1">
        <v>143798.31</v>
      </c>
      <c r="F7" s="1">
        <v>159600.85</v>
      </c>
      <c r="G7" s="1">
        <v>183323.58</v>
      </c>
      <c r="H7" s="138">
        <v>140710.19</v>
      </c>
      <c r="I7" s="1">
        <v>124043.24</v>
      </c>
      <c r="J7" s="1">
        <v>147980.67000000001</v>
      </c>
      <c r="K7" s="168">
        <v>138217.31</v>
      </c>
      <c r="L7" s="184">
        <v>168404.07</v>
      </c>
      <c r="M7" s="85">
        <v>166621.29999999999</v>
      </c>
      <c r="N7" s="17">
        <f t="shared" ref="N7:N22" si="0">SUM(B7:M7)</f>
        <v>1815892.19</v>
      </c>
    </row>
    <row r="8" spans="1:14" x14ac:dyDescent="0.2">
      <c r="A8" s="15" t="s">
        <v>12</v>
      </c>
      <c r="B8" s="91">
        <v>18616887.66</v>
      </c>
      <c r="C8" s="108">
        <v>19240275.59</v>
      </c>
      <c r="D8" s="1">
        <v>19176301.359999999</v>
      </c>
      <c r="E8" s="1">
        <v>19369441.969999999</v>
      </c>
      <c r="F8" s="1">
        <v>19679095.460000001</v>
      </c>
      <c r="G8" s="1">
        <v>23189578.329999998</v>
      </c>
      <c r="H8" s="138">
        <v>18545435.030000001</v>
      </c>
      <c r="I8" s="1">
        <v>16900018.84</v>
      </c>
      <c r="J8" s="1">
        <v>15510852.630000001</v>
      </c>
      <c r="K8" s="168">
        <v>12264564.210000001</v>
      </c>
      <c r="L8" s="184">
        <v>14514140.859999999</v>
      </c>
      <c r="M8" s="85">
        <v>17524682.27</v>
      </c>
      <c r="N8" s="17">
        <f t="shared" si="0"/>
        <v>214531274.21000001</v>
      </c>
    </row>
    <row r="9" spans="1:14" x14ac:dyDescent="0.2">
      <c r="A9" s="15" t="s">
        <v>13</v>
      </c>
      <c r="B9" s="91">
        <v>377440.59</v>
      </c>
      <c r="C9" s="108">
        <v>373159.26</v>
      </c>
      <c r="D9" s="1">
        <v>375131.67</v>
      </c>
      <c r="E9" s="1">
        <v>339372.05</v>
      </c>
      <c r="F9" s="1">
        <v>334237.15999999997</v>
      </c>
      <c r="G9" s="1">
        <v>402799.81</v>
      </c>
      <c r="H9" s="138">
        <v>319736.03999999998</v>
      </c>
      <c r="I9" s="1">
        <v>326148.68</v>
      </c>
      <c r="J9" s="1">
        <v>287099.65000000002</v>
      </c>
      <c r="K9" s="168">
        <v>270925.74</v>
      </c>
      <c r="L9" s="184">
        <v>294387.12</v>
      </c>
      <c r="M9" s="85">
        <v>377194.46</v>
      </c>
      <c r="N9" s="17">
        <f t="shared" si="0"/>
        <v>4077632.2300000004</v>
      </c>
    </row>
    <row r="10" spans="1:14" x14ac:dyDescent="0.2">
      <c r="A10" s="15" t="s">
        <v>14</v>
      </c>
      <c r="B10" s="91">
        <v>544444.07999999996</v>
      </c>
      <c r="C10" s="108">
        <v>657609.13</v>
      </c>
      <c r="D10" s="1">
        <v>652138.62</v>
      </c>
      <c r="E10" s="1">
        <v>639462.82999999996</v>
      </c>
      <c r="F10" s="1">
        <v>602820.11</v>
      </c>
      <c r="G10" s="1">
        <v>672754.45</v>
      </c>
      <c r="H10" s="138">
        <v>587408.76</v>
      </c>
      <c r="I10" s="1">
        <v>553258.98</v>
      </c>
      <c r="J10" s="1">
        <v>623373.19999999995</v>
      </c>
      <c r="K10" s="168">
        <v>574792.53</v>
      </c>
      <c r="L10" s="184">
        <v>647546.03</v>
      </c>
      <c r="M10" s="85">
        <v>702932.41</v>
      </c>
      <c r="N10" s="17">
        <f t="shared" si="0"/>
        <v>7458541.1299999999</v>
      </c>
    </row>
    <row r="11" spans="1:14" x14ac:dyDescent="0.2">
      <c r="A11" s="15" t="s">
        <v>15</v>
      </c>
      <c r="B11" s="91">
        <v>6833.39</v>
      </c>
      <c r="C11" s="108">
        <v>6336.98</v>
      </c>
      <c r="D11" s="1">
        <v>17696.259999999998</v>
      </c>
      <c r="E11" s="1">
        <v>9177.7800000000007</v>
      </c>
      <c r="F11" s="1">
        <v>5071.12</v>
      </c>
      <c r="G11" s="1">
        <v>6189.71</v>
      </c>
      <c r="H11" s="138">
        <v>6663.33</v>
      </c>
      <c r="I11" s="1">
        <v>5014.8599999999997</v>
      </c>
      <c r="J11" s="1">
        <v>9027.4</v>
      </c>
      <c r="K11" s="168">
        <v>4846.3900000000003</v>
      </c>
      <c r="L11" s="184">
        <v>5171.6400000000003</v>
      </c>
      <c r="M11" s="85">
        <v>12029.23</v>
      </c>
      <c r="N11" s="17">
        <f t="shared" si="0"/>
        <v>94058.09</v>
      </c>
    </row>
    <row r="12" spans="1:14" x14ac:dyDescent="0.2">
      <c r="A12" s="15" t="s">
        <v>16</v>
      </c>
      <c r="B12" s="91">
        <v>159073.79999999999</v>
      </c>
      <c r="C12" s="108">
        <v>74118.25</v>
      </c>
      <c r="D12" s="1">
        <v>100670.29</v>
      </c>
      <c r="E12" s="1">
        <v>81344.160000000003</v>
      </c>
      <c r="F12" s="1">
        <v>79115.53</v>
      </c>
      <c r="G12" s="1">
        <v>69881.789999999994</v>
      </c>
      <c r="H12" s="138">
        <v>79997</v>
      </c>
      <c r="I12" s="1">
        <v>60026.879999999997</v>
      </c>
      <c r="J12" s="1">
        <v>91735.85</v>
      </c>
      <c r="K12" s="168">
        <v>79859.06</v>
      </c>
      <c r="L12" s="184">
        <v>80775.12</v>
      </c>
      <c r="M12" s="85">
        <v>87353.21</v>
      </c>
      <c r="N12" s="17">
        <f t="shared" si="0"/>
        <v>1043950.9400000001</v>
      </c>
    </row>
    <row r="13" spans="1:14" x14ac:dyDescent="0.2">
      <c r="A13" s="15" t="s">
        <v>17</v>
      </c>
      <c r="B13" s="91">
        <v>228352.81</v>
      </c>
      <c r="C13" s="108">
        <v>233775.55</v>
      </c>
      <c r="D13" s="1">
        <v>244143.03</v>
      </c>
      <c r="E13" s="18">
        <v>239828.53</v>
      </c>
      <c r="F13" s="1">
        <v>215292.36</v>
      </c>
      <c r="G13" s="1">
        <v>295160.51</v>
      </c>
      <c r="H13" s="138">
        <v>208532.55</v>
      </c>
      <c r="I13" s="1">
        <v>196765.17</v>
      </c>
      <c r="J13" s="1">
        <v>245775.59</v>
      </c>
      <c r="K13" s="168">
        <v>229873.97</v>
      </c>
      <c r="L13" s="184">
        <v>248011.7</v>
      </c>
      <c r="M13" s="85">
        <v>251919.35</v>
      </c>
      <c r="N13" s="17">
        <f t="shared" si="0"/>
        <v>2837431.1200000006</v>
      </c>
    </row>
    <row r="14" spans="1:14" x14ac:dyDescent="0.2">
      <c r="A14" s="15" t="s">
        <v>18</v>
      </c>
      <c r="B14" s="91">
        <v>112538.41</v>
      </c>
      <c r="C14" s="108">
        <v>111758.64</v>
      </c>
      <c r="D14" s="1">
        <v>108150.46</v>
      </c>
      <c r="E14" s="1">
        <v>108120.43</v>
      </c>
      <c r="F14" s="1">
        <v>97298.25</v>
      </c>
      <c r="G14" s="1">
        <v>122929.66</v>
      </c>
      <c r="H14" s="138">
        <v>106042.4</v>
      </c>
      <c r="I14" s="1">
        <v>100726.99</v>
      </c>
      <c r="J14" s="1">
        <v>105782.51</v>
      </c>
      <c r="K14" s="168">
        <v>111528.19</v>
      </c>
      <c r="L14" s="184">
        <v>118686.27</v>
      </c>
      <c r="M14" s="85">
        <v>104923.09</v>
      </c>
      <c r="N14" s="17">
        <f t="shared" si="0"/>
        <v>1308485.3</v>
      </c>
    </row>
    <row r="15" spans="1:14" x14ac:dyDescent="0.2">
      <c r="A15" s="15" t="s">
        <v>19</v>
      </c>
      <c r="B15" s="91">
        <v>14599.3</v>
      </c>
      <c r="C15" s="108">
        <v>16796.419999999998</v>
      </c>
      <c r="D15" s="1">
        <v>17504.07</v>
      </c>
      <c r="E15" s="1">
        <v>15412.72</v>
      </c>
      <c r="F15" s="1">
        <v>17248.72</v>
      </c>
      <c r="G15" s="1">
        <v>21621.97</v>
      </c>
      <c r="H15" s="138">
        <v>16176.37</v>
      </c>
      <c r="I15" s="1">
        <v>15004.67</v>
      </c>
      <c r="J15" s="1">
        <v>15793.4</v>
      </c>
      <c r="K15" s="168">
        <v>13310.43</v>
      </c>
      <c r="L15" s="184">
        <v>16746.21</v>
      </c>
      <c r="M15" s="85">
        <v>22276.52</v>
      </c>
      <c r="N15" s="17">
        <f t="shared" si="0"/>
        <v>202490.79999999996</v>
      </c>
    </row>
    <row r="16" spans="1:14" x14ac:dyDescent="0.2">
      <c r="A16" s="15" t="s">
        <v>20</v>
      </c>
      <c r="B16" s="91">
        <v>312935.75</v>
      </c>
      <c r="C16" s="108">
        <v>287875</v>
      </c>
      <c r="D16" s="1">
        <v>287172.94</v>
      </c>
      <c r="E16" s="1">
        <v>293343.93</v>
      </c>
      <c r="F16" s="1">
        <v>284280.87</v>
      </c>
      <c r="G16" s="1">
        <v>318841.59999999998</v>
      </c>
      <c r="H16" s="138">
        <v>258379.88</v>
      </c>
      <c r="I16" s="1">
        <v>258294.59</v>
      </c>
      <c r="J16" s="1">
        <v>275387.89</v>
      </c>
      <c r="K16" s="168">
        <v>287151.03000000003</v>
      </c>
      <c r="L16" s="184">
        <v>317123.71999999997</v>
      </c>
      <c r="M16" s="85">
        <v>333806.21000000002</v>
      </c>
      <c r="N16" s="17">
        <f t="shared" si="0"/>
        <v>3514593.4099999992</v>
      </c>
    </row>
    <row r="17" spans="1:14" x14ac:dyDescent="0.2">
      <c r="A17" s="15" t="s">
        <v>21</v>
      </c>
      <c r="B17" s="91">
        <v>25068.61</v>
      </c>
      <c r="C17" s="108">
        <v>23662.57</v>
      </c>
      <c r="D17" s="1">
        <v>35314.57</v>
      </c>
      <c r="E17" s="1">
        <v>28134.32</v>
      </c>
      <c r="F17" s="1">
        <v>25197.41</v>
      </c>
      <c r="G17" s="1">
        <v>59983.23</v>
      </c>
      <c r="H17" s="138">
        <v>26939.97</v>
      </c>
      <c r="I17" s="1">
        <v>21902.61</v>
      </c>
      <c r="J17" s="1">
        <v>25814.11</v>
      </c>
      <c r="K17" s="168">
        <v>26071.18</v>
      </c>
      <c r="L17" s="184">
        <v>24246.25</v>
      </c>
      <c r="M17" s="85">
        <v>25498.93</v>
      </c>
      <c r="N17" s="17">
        <f t="shared" si="0"/>
        <v>347833.76</v>
      </c>
    </row>
    <row r="18" spans="1:14" x14ac:dyDescent="0.2">
      <c r="A18" s="15" t="s">
        <v>22</v>
      </c>
      <c r="B18" s="91">
        <v>299399.09999999998</v>
      </c>
      <c r="C18" s="108">
        <v>288031.34000000003</v>
      </c>
      <c r="D18" s="1">
        <v>323258.21999999997</v>
      </c>
      <c r="E18" s="1">
        <v>308477.65000000002</v>
      </c>
      <c r="F18" s="1">
        <v>306734</v>
      </c>
      <c r="G18" s="1">
        <v>348184.13</v>
      </c>
      <c r="H18" s="138">
        <v>320277.89</v>
      </c>
      <c r="I18" s="1">
        <v>257223.16</v>
      </c>
      <c r="J18" s="1">
        <v>300651.42</v>
      </c>
      <c r="K18" s="168">
        <v>262704.14</v>
      </c>
      <c r="L18" s="184">
        <v>377996.88</v>
      </c>
      <c r="M18" s="85">
        <v>441885.44</v>
      </c>
      <c r="N18" s="17">
        <f t="shared" si="0"/>
        <v>3834823.37</v>
      </c>
    </row>
    <row r="19" spans="1:14" x14ac:dyDescent="0.2">
      <c r="A19" s="15" t="s">
        <v>23</v>
      </c>
      <c r="B19" s="91">
        <v>73916.52</v>
      </c>
      <c r="C19" s="108">
        <v>67443.14</v>
      </c>
      <c r="D19" s="1">
        <v>57671.93</v>
      </c>
      <c r="E19" s="1">
        <v>48919.58</v>
      </c>
      <c r="F19" s="1">
        <v>52870.96</v>
      </c>
      <c r="G19" s="1">
        <v>54857.26</v>
      </c>
      <c r="H19" s="138">
        <v>42936.2</v>
      </c>
      <c r="I19" s="1">
        <v>59112.39</v>
      </c>
      <c r="J19" s="1">
        <v>36044.83</v>
      </c>
      <c r="K19" s="168">
        <v>54692.58</v>
      </c>
      <c r="L19" s="184">
        <v>51361.33</v>
      </c>
      <c r="M19" s="85">
        <v>54751.6</v>
      </c>
      <c r="N19" s="17">
        <f t="shared" si="0"/>
        <v>654578.31999999995</v>
      </c>
    </row>
    <row r="20" spans="1:14" x14ac:dyDescent="0.2">
      <c r="A20" s="15" t="s">
        <v>24</v>
      </c>
      <c r="B20" s="91">
        <v>69212.160000000003</v>
      </c>
      <c r="C20" s="108">
        <v>71384.61</v>
      </c>
      <c r="D20" s="1">
        <v>203050.71</v>
      </c>
      <c r="E20" s="1">
        <v>71778.31</v>
      </c>
      <c r="F20" s="1">
        <v>61682.5</v>
      </c>
      <c r="G20" s="1">
        <v>68806.92</v>
      </c>
      <c r="H20" s="138">
        <v>61280.63</v>
      </c>
      <c r="I20" s="1">
        <v>50434.16</v>
      </c>
      <c r="J20" s="1">
        <v>47836.26</v>
      </c>
      <c r="K20" s="168">
        <v>44877.55</v>
      </c>
      <c r="L20" s="184">
        <v>45226.41</v>
      </c>
      <c r="M20" s="85">
        <v>68664.259999999995</v>
      </c>
      <c r="N20" s="17">
        <f t="shared" si="0"/>
        <v>864234.4800000001</v>
      </c>
    </row>
    <row r="21" spans="1:14" x14ac:dyDescent="0.2">
      <c r="A21" s="15" t="s">
        <v>25</v>
      </c>
      <c r="B21" s="91">
        <v>3591856.96</v>
      </c>
      <c r="C21" s="108">
        <v>3725041.95</v>
      </c>
      <c r="D21" s="1">
        <v>3738394.94</v>
      </c>
      <c r="E21" s="1">
        <v>3679148.77</v>
      </c>
      <c r="F21" s="1">
        <v>3529515.53</v>
      </c>
      <c r="G21" s="1">
        <v>4456670.4800000004</v>
      </c>
      <c r="H21" s="138">
        <v>3408563.9</v>
      </c>
      <c r="I21" s="1">
        <v>3193108.08</v>
      </c>
      <c r="J21" s="1">
        <v>3172039.12</v>
      </c>
      <c r="K21" s="168">
        <v>2804074.49</v>
      </c>
      <c r="L21" s="184">
        <v>3504835.13</v>
      </c>
      <c r="M21" s="85">
        <v>4086314.82</v>
      </c>
      <c r="N21" s="17">
        <f t="shared" si="0"/>
        <v>42889564.170000002</v>
      </c>
    </row>
    <row r="22" spans="1:14" x14ac:dyDescent="0.2">
      <c r="A22" s="15" t="s">
        <v>26</v>
      </c>
      <c r="B22" s="96">
        <v>135130.03</v>
      </c>
      <c r="C22" s="109">
        <v>120502.36</v>
      </c>
      <c r="D22" s="1">
        <v>124095.36</v>
      </c>
      <c r="E22" s="1">
        <v>141418.84</v>
      </c>
      <c r="F22" s="1">
        <v>122975.76</v>
      </c>
      <c r="G22" s="1">
        <v>173114.58</v>
      </c>
      <c r="H22" s="139">
        <v>146428.99</v>
      </c>
      <c r="I22" s="1">
        <v>97710.88</v>
      </c>
      <c r="J22" s="1">
        <v>136320.75</v>
      </c>
      <c r="K22" s="169">
        <v>97089.37</v>
      </c>
      <c r="L22" s="185">
        <v>111294.58</v>
      </c>
      <c r="M22" s="86">
        <v>129486.18</v>
      </c>
      <c r="N22" s="17">
        <f t="shared" si="0"/>
        <v>1535567.68</v>
      </c>
    </row>
    <row r="23" spans="1:14" x14ac:dyDescent="0.2">
      <c r="B23" s="19"/>
      <c r="C23" s="1"/>
    </row>
    <row r="24" spans="1:14" x14ac:dyDescent="0.2">
      <c r="A24" s="15" t="s">
        <v>9</v>
      </c>
      <c r="B24" s="20">
        <f t="shared" ref="B24:M24" si="1">SUM(B6:B23)</f>
        <v>25274942.680000003</v>
      </c>
      <c r="C24" s="20">
        <f t="shared" si="1"/>
        <v>25998017.720000003</v>
      </c>
      <c r="D24" s="20">
        <f t="shared" si="1"/>
        <v>26157802.010000005</v>
      </c>
      <c r="E24" s="20">
        <f t="shared" si="1"/>
        <v>26074072.409999993</v>
      </c>
      <c r="F24" s="20">
        <f t="shared" si="1"/>
        <v>26121486.580000006</v>
      </c>
      <c r="G24" s="20">
        <f t="shared" si="1"/>
        <v>31068090.969999999</v>
      </c>
      <c r="H24" s="20">
        <f>SUM(H6:H23)</f>
        <v>24763245.269999992</v>
      </c>
      <c r="I24" s="20">
        <f t="shared" si="1"/>
        <v>22682380.639999997</v>
      </c>
      <c r="J24" s="20">
        <f t="shared" si="1"/>
        <v>21504145.470000003</v>
      </c>
      <c r="K24" s="20">
        <f t="shared" si="1"/>
        <v>17761738.720000003</v>
      </c>
      <c r="L24" s="20">
        <f t="shared" si="1"/>
        <v>21177964.489999991</v>
      </c>
      <c r="M24" s="20">
        <f t="shared" si="1"/>
        <v>25074844.74000001</v>
      </c>
      <c r="N24" s="20">
        <f>SUM(N6:N22)</f>
        <v>293658731.69999999</v>
      </c>
    </row>
    <row r="26" spans="1:14" x14ac:dyDescent="0.2">
      <c r="A26" s="21" t="s">
        <v>40</v>
      </c>
      <c r="B26" s="1">
        <v>452279.23</v>
      </c>
      <c r="C26" s="120">
        <v>465223.96</v>
      </c>
      <c r="D26" s="1">
        <v>468421.43</v>
      </c>
      <c r="E26" s="1">
        <v>466469.3</v>
      </c>
      <c r="F26" s="1">
        <v>467587.77</v>
      </c>
      <c r="G26" s="1">
        <v>556166.89</v>
      </c>
      <c r="H26" s="1">
        <v>443039.29</v>
      </c>
      <c r="I26" s="1">
        <v>405613.57</v>
      </c>
      <c r="J26" s="1">
        <v>384417.42</v>
      </c>
      <c r="K26" s="1">
        <v>317673.96999999997</v>
      </c>
      <c r="L26" s="1">
        <v>378890.83</v>
      </c>
      <c r="M26" s="1">
        <v>449098.83</v>
      </c>
      <c r="N26" s="1">
        <f>SUM(B26:M26)</f>
        <v>5254882.49</v>
      </c>
    </row>
    <row r="27" spans="1:14" x14ac:dyDescent="0.2">
      <c r="A27" s="21" t="s">
        <v>41</v>
      </c>
      <c r="B27" s="1">
        <v>117305.79</v>
      </c>
      <c r="C27" s="120">
        <v>120983.35</v>
      </c>
      <c r="D27" s="1">
        <v>140715.72</v>
      </c>
      <c r="E27" s="1">
        <v>114848.76</v>
      </c>
      <c r="F27" s="1">
        <v>130228.71</v>
      </c>
      <c r="G27" s="1">
        <v>156706.85999999999</v>
      </c>
      <c r="H27" s="1">
        <v>110244.73</v>
      </c>
      <c r="I27" s="1">
        <v>89924.73</v>
      </c>
      <c r="J27" s="1">
        <v>78148.639999999999</v>
      </c>
      <c r="K27" s="1">
        <v>73386.27</v>
      </c>
      <c r="L27" s="1">
        <v>94051.67</v>
      </c>
      <c r="M27" s="1">
        <v>138847.62</v>
      </c>
      <c r="N27" s="1">
        <f>SUM(B27:M27)</f>
        <v>1365392.8499999996</v>
      </c>
    </row>
    <row r="28" spans="1:14" ht="13.5" thickBot="1" x14ac:dyDescent="0.25">
      <c r="M28" s="22" t="s">
        <v>42</v>
      </c>
      <c r="N28" s="23">
        <f>N24+N26+N27</f>
        <v>300279007.04000002</v>
      </c>
    </row>
    <row r="29" spans="1:14" ht="13.5" thickTop="1" x14ac:dyDescent="0.2">
      <c r="C29" s="21"/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31"/>
  <sheetViews>
    <sheetView workbookViewId="0">
      <selection activeCell="O6" sqref="O6"/>
    </sheetView>
  </sheetViews>
  <sheetFormatPr defaultRowHeight="12.75" x14ac:dyDescent="0.2"/>
  <cols>
    <col min="1" max="1" width="13" style="15" customWidth="1"/>
    <col min="2" max="2" width="14" style="15" bestFit="1" customWidth="1"/>
    <col min="3" max="6" width="13.85546875" style="15" bestFit="1" customWidth="1"/>
    <col min="7" max="7" width="15" style="15" bestFit="1" customWidth="1"/>
    <col min="8" max="8" width="13.85546875" style="15" bestFit="1" customWidth="1"/>
    <col min="9" max="10" width="14" style="15" bestFit="1" customWidth="1"/>
    <col min="11" max="13" width="13.85546875" style="15" bestFit="1" customWidth="1"/>
    <col min="14" max="14" width="17.7109375" style="15" bestFit="1" customWidth="1"/>
    <col min="15" max="256" width="9.140625" style="15"/>
    <col min="257" max="257" width="13" style="15" customWidth="1"/>
    <col min="258" max="258" width="14" style="15" bestFit="1" customWidth="1"/>
    <col min="259" max="264" width="13.85546875" style="15" bestFit="1" customWidth="1"/>
    <col min="265" max="266" width="14" style="15" bestFit="1" customWidth="1"/>
    <col min="267" max="269" width="13.85546875" style="15" bestFit="1" customWidth="1"/>
    <col min="270" max="270" width="16" style="15" bestFit="1" customWidth="1"/>
    <col min="271" max="512" width="9.140625" style="15"/>
    <col min="513" max="513" width="13" style="15" customWidth="1"/>
    <col min="514" max="514" width="14" style="15" bestFit="1" customWidth="1"/>
    <col min="515" max="520" width="13.85546875" style="15" bestFit="1" customWidth="1"/>
    <col min="521" max="522" width="14" style="15" bestFit="1" customWidth="1"/>
    <col min="523" max="525" width="13.85546875" style="15" bestFit="1" customWidth="1"/>
    <col min="526" max="526" width="16" style="15" bestFit="1" customWidth="1"/>
    <col min="527" max="768" width="9.140625" style="15"/>
    <col min="769" max="769" width="13" style="15" customWidth="1"/>
    <col min="770" max="770" width="14" style="15" bestFit="1" customWidth="1"/>
    <col min="771" max="776" width="13.85546875" style="15" bestFit="1" customWidth="1"/>
    <col min="777" max="778" width="14" style="15" bestFit="1" customWidth="1"/>
    <col min="779" max="781" width="13.85546875" style="15" bestFit="1" customWidth="1"/>
    <col min="782" max="782" width="16" style="15" bestFit="1" customWidth="1"/>
    <col min="783" max="1024" width="9.140625" style="15"/>
    <col min="1025" max="1025" width="13" style="15" customWidth="1"/>
    <col min="1026" max="1026" width="14" style="15" bestFit="1" customWidth="1"/>
    <col min="1027" max="1032" width="13.85546875" style="15" bestFit="1" customWidth="1"/>
    <col min="1033" max="1034" width="14" style="15" bestFit="1" customWidth="1"/>
    <col min="1035" max="1037" width="13.85546875" style="15" bestFit="1" customWidth="1"/>
    <col min="1038" max="1038" width="16" style="15" bestFit="1" customWidth="1"/>
    <col min="1039" max="1280" width="9.140625" style="15"/>
    <col min="1281" max="1281" width="13" style="15" customWidth="1"/>
    <col min="1282" max="1282" width="14" style="15" bestFit="1" customWidth="1"/>
    <col min="1283" max="1288" width="13.85546875" style="15" bestFit="1" customWidth="1"/>
    <col min="1289" max="1290" width="14" style="15" bestFit="1" customWidth="1"/>
    <col min="1291" max="1293" width="13.85546875" style="15" bestFit="1" customWidth="1"/>
    <col min="1294" max="1294" width="16" style="15" bestFit="1" customWidth="1"/>
    <col min="1295" max="1536" width="9.140625" style="15"/>
    <col min="1537" max="1537" width="13" style="15" customWidth="1"/>
    <col min="1538" max="1538" width="14" style="15" bestFit="1" customWidth="1"/>
    <col min="1539" max="1544" width="13.85546875" style="15" bestFit="1" customWidth="1"/>
    <col min="1545" max="1546" width="14" style="15" bestFit="1" customWidth="1"/>
    <col min="1547" max="1549" width="13.85546875" style="15" bestFit="1" customWidth="1"/>
    <col min="1550" max="1550" width="16" style="15" bestFit="1" customWidth="1"/>
    <col min="1551" max="1792" width="9.140625" style="15"/>
    <col min="1793" max="1793" width="13" style="15" customWidth="1"/>
    <col min="1794" max="1794" width="14" style="15" bestFit="1" customWidth="1"/>
    <col min="1795" max="1800" width="13.85546875" style="15" bestFit="1" customWidth="1"/>
    <col min="1801" max="1802" width="14" style="15" bestFit="1" customWidth="1"/>
    <col min="1803" max="1805" width="13.85546875" style="15" bestFit="1" customWidth="1"/>
    <col min="1806" max="1806" width="16" style="15" bestFit="1" customWidth="1"/>
    <col min="1807" max="2048" width="9.140625" style="15"/>
    <col min="2049" max="2049" width="13" style="15" customWidth="1"/>
    <col min="2050" max="2050" width="14" style="15" bestFit="1" customWidth="1"/>
    <col min="2051" max="2056" width="13.85546875" style="15" bestFit="1" customWidth="1"/>
    <col min="2057" max="2058" width="14" style="15" bestFit="1" customWidth="1"/>
    <col min="2059" max="2061" width="13.85546875" style="15" bestFit="1" customWidth="1"/>
    <col min="2062" max="2062" width="16" style="15" bestFit="1" customWidth="1"/>
    <col min="2063" max="2304" width="9.140625" style="15"/>
    <col min="2305" max="2305" width="13" style="15" customWidth="1"/>
    <col min="2306" max="2306" width="14" style="15" bestFit="1" customWidth="1"/>
    <col min="2307" max="2312" width="13.85546875" style="15" bestFit="1" customWidth="1"/>
    <col min="2313" max="2314" width="14" style="15" bestFit="1" customWidth="1"/>
    <col min="2315" max="2317" width="13.85546875" style="15" bestFit="1" customWidth="1"/>
    <col min="2318" max="2318" width="16" style="15" bestFit="1" customWidth="1"/>
    <col min="2319" max="2560" width="9.140625" style="15"/>
    <col min="2561" max="2561" width="13" style="15" customWidth="1"/>
    <col min="2562" max="2562" width="14" style="15" bestFit="1" customWidth="1"/>
    <col min="2563" max="2568" width="13.85546875" style="15" bestFit="1" customWidth="1"/>
    <col min="2569" max="2570" width="14" style="15" bestFit="1" customWidth="1"/>
    <col min="2571" max="2573" width="13.85546875" style="15" bestFit="1" customWidth="1"/>
    <col min="2574" max="2574" width="16" style="15" bestFit="1" customWidth="1"/>
    <col min="2575" max="2816" width="9.140625" style="15"/>
    <col min="2817" max="2817" width="13" style="15" customWidth="1"/>
    <col min="2818" max="2818" width="14" style="15" bestFit="1" customWidth="1"/>
    <col min="2819" max="2824" width="13.85546875" style="15" bestFit="1" customWidth="1"/>
    <col min="2825" max="2826" width="14" style="15" bestFit="1" customWidth="1"/>
    <col min="2827" max="2829" width="13.85546875" style="15" bestFit="1" customWidth="1"/>
    <col min="2830" max="2830" width="16" style="15" bestFit="1" customWidth="1"/>
    <col min="2831" max="3072" width="9.140625" style="15"/>
    <col min="3073" max="3073" width="13" style="15" customWidth="1"/>
    <col min="3074" max="3074" width="14" style="15" bestFit="1" customWidth="1"/>
    <col min="3075" max="3080" width="13.85546875" style="15" bestFit="1" customWidth="1"/>
    <col min="3081" max="3082" width="14" style="15" bestFit="1" customWidth="1"/>
    <col min="3083" max="3085" width="13.85546875" style="15" bestFit="1" customWidth="1"/>
    <col min="3086" max="3086" width="16" style="15" bestFit="1" customWidth="1"/>
    <col min="3087" max="3328" width="9.140625" style="15"/>
    <col min="3329" max="3329" width="13" style="15" customWidth="1"/>
    <col min="3330" max="3330" width="14" style="15" bestFit="1" customWidth="1"/>
    <col min="3331" max="3336" width="13.85546875" style="15" bestFit="1" customWidth="1"/>
    <col min="3337" max="3338" width="14" style="15" bestFit="1" customWidth="1"/>
    <col min="3339" max="3341" width="13.85546875" style="15" bestFit="1" customWidth="1"/>
    <col min="3342" max="3342" width="16" style="15" bestFit="1" customWidth="1"/>
    <col min="3343" max="3584" width="9.140625" style="15"/>
    <col min="3585" max="3585" width="13" style="15" customWidth="1"/>
    <col min="3586" max="3586" width="14" style="15" bestFit="1" customWidth="1"/>
    <col min="3587" max="3592" width="13.85546875" style="15" bestFit="1" customWidth="1"/>
    <col min="3593" max="3594" width="14" style="15" bestFit="1" customWidth="1"/>
    <col min="3595" max="3597" width="13.85546875" style="15" bestFit="1" customWidth="1"/>
    <col min="3598" max="3598" width="16" style="15" bestFit="1" customWidth="1"/>
    <col min="3599" max="3840" width="9.140625" style="15"/>
    <col min="3841" max="3841" width="13" style="15" customWidth="1"/>
    <col min="3842" max="3842" width="14" style="15" bestFit="1" customWidth="1"/>
    <col min="3843" max="3848" width="13.85546875" style="15" bestFit="1" customWidth="1"/>
    <col min="3849" max="3850" width="14" style="15" bestFit="1" customWidth="1"/>
    <col min="3851" max="3853" width="13.85546875" style="15" bestFit="1" customWidth="1"/>
    <col min="3854" max="3854" width="16" style="15" bestFit="1" customWidth="1"/>
    <col min="3855" max="4096" width="9.140625" style="15"/>
    <col min="4097" max="4097" width="13" style="15" customWidth="1"/>
    <col min="4098" max="4098" width="14" style="15" bestFit="1" customWidth="1"/>
    <col min="4099" max="4104" width="13.85546875" style="15" bestFit="1" customWidth="1"/>
    <col min="4105" max="4106" width="14" style="15" bestFit="1" customWidth="1"/>
    <col min="4107" max="4109" width="13.85546875" style="15" bestFit="1" customWidth="1"/>
    <col min="4110" max="4110" width="16" style="15" bestFit="1" customWidth="1"/>
    <col min="4111" max="4352" width="9.140625" style="15"/>
    <col min="4353" max="4353" width="13" style="15" customWidth="1"/>
    <col min="4354" max="4354" width="14" style="15" bestFit="1" customWidth="1"/>
    <col min="4355" max="4360" width="13.85546875" style="15" bestFit="1" customWidth="1"/>
    <col min="4361" max="4362" width="14" style="15" bestFit="1" customWidth="1"/>
    <col min="4363" max="4365" width="13.85546875" style="15" bestFit="1" customWidth="1"/>
    <col min="4366" max="4366" width="16" style="15" bestFit="1" customWidth="1"/>
    <col min="4367" max="4608" width="9.140625" style="15"/>
    <col min="4609" max="4609" width="13" style="15" customWidth="1"/>
    <col min="4610" max="4610" width="14" style="15" bestFit="1" customWidth="1"/>
    <col min="4611" max="4616" width="13.85546875" style="15" bestFit="1" customWidth="1"/>
    <col min="4617" max="4618" width="14" style="15" bestFit="1" customWidth="1"/>
    <col min="4619" max="4621" width="13.85546875" style="15" bestFit="1" customWidth="1"/>
    <col min="4622" max="4622" width="16" style="15" bestFit="1" customWidth="1"/>
    <col min="4623" max="4864" width="9.140625" style="15"/>
    <col min="4865" max="4865" width="13" style="15" customWidth="1"/>
    <col min="4866" max="4866" width="14" style="15" bestFit="1" customWidth="1"/>
    <col min="4867" max="4872" width="13.85546875" style="15" bestFit="1" customWidth="1"/>
    <col min="4873" max="4874" width="14" style="15" bestFit="1" customWidth="1"/>
    <col min="4875" max="4877" width="13.85546875" style="15" bestFit="1" customWidth="1"/>
    <col min="4878" max="4878" width="16" style="15" bestFit="1" customWidth="1"/>
    <col min="4879" max="5120" width="9.140625" style="15"/>
    <col min="5121" max="5121" width="13" style="15" customWidth="1"/>
    <col min="5122" max="5122" width="14" style="15" bestFit="1" customWidth="1"/>
    <col min="5123" max="5128" width="13.85546875" style="15" bestFit="1" customWidth="1"/>
    <col min="5129" max="5130" width="14" style="15" bestFit="1" customWidth="1"/>
    <col min="5131" max="5133" width="13.85546875" style="15" bestFit="1" customWidth="1"/>
    <col min="5134" max="5134" width="16" style="15" bestFit="1" customWidth="1"/>
    <col min="5135" max="5376" width="9.140625" style="15"/>
    <col min="5377" max="5377" width="13" style="15" customWidth="1"/>
    <col min="5378" max="5378" width="14" style="15" bestFit="1" customWidth="1"/>
    <col min="5379" max="5384" width="13.85546875" style="15" bestFit="1" customWidth="1"/>
    <col min="5385" max="5386" width="14" style="15" bestFit="1" customWidth="1"/>
    <col min="5387" max="5389" width="13.85546875" style="15" bestFit="1" customWidth="1"/>
    <col min="5390" max="5390" width="16" style="15" bestFit="1" customWidth="1"/>
    <col min="5391" max="5632" width="9.140625" style="15"/>
    <col min="5633" max="5633" width="13" style="15" customWidth="1"/>
    <col min="5634" max="5634" width="14" style="15" bestFit="1" customWidth="1"/>
    <col min="5635" max="5640" width="13.85546875" style="15" bestFit="1" customWidth="1"/>
    <col min="5641" max="5642" width="14" style="15" bestFit="1" customWidth="1"/>
    <col min="5643" max="5645" width="13.85546875" style="15" bestFit="1" customWidth="1"/>
    <col min="5646" max="5646" width="16" style="15" bestFit="1" customWidth="1"/>
    <col min="5647" max="5888" width="9.140625" style="15"/>
    <col min="5889" max="5889" width="13" style="15" customWidth="1"/>
    <col min="5890" max="5890" width="14" style="15" bestFit="1" customWidth="1"/>
    <col min="5891" max="5896" width="13.85546875" style="15" bestFit="1" customWidth="1"/>
    <col min="5897" max="5898" width="14" style="15" bestFit="1" customWidth="1"/>
    <col min="5899" max="5901" width="13.85546875" style="15" bestFit="1" customWidth="1"/>
    <col min="5902" max="5902" width="16" style="15" bestFit="1" customWidth="1"/>
    <col min="5903" max="6144" width="9.140625" style="15"/>
    <col min="6145" max="6145" width="13" style="15" customWidth="1"/>
    <col min="6146" max="6146" width="14" style="15" bestFit="1" customWidth="1"/>
    <col min="6147" max="6152" width="13.85546875" style="15" bestFit="1" customWidth="1"/>
    <col min="6153" max="6154" width="14" style="15" bestFit="1" customWidth="1"/>
    <col min="6155" max="6157" width="13.85546875" style="15" bestFit="1" customWidth="1"/>
    <col min="6158" max="6158" width="16" style="15" bestFit="1" customWidth="1"/>
    <col min="6159" max="6400" width="9.140625" style="15"/>
    <col min="6401" max="6401" width="13" style="15" customWidth="1"/>
    <col min="6402" max="6402" width="14" style="15" bestFit="1" customWidth="1"/>
    <col min="6403" max="6408" width="13.85546875" style="15" bestFit="1" customWidth="1"/>
    <col min="6409" max="6410" width="14" style="15" bestFit="1" customWidth="1"/>
    <col min="6411" max="6413" width="13.85546875" style="15" bestFit="1" customWidth="1"/>
    <col min="6414" max="6414" width="16" style="15" bestFit="1" customWidth="1"/>
    <col min="6415" max="6656" width="9.140625" style="15"/>
    <col min="6657" max="6657" width="13" style="15" customWidth="1"/>
    <col min="6658" max="6658" width="14" style="15" bestFit="1" customWidth="1"/>
    <col min="6659" max="6664" width="13.85546875" style="15" bestFit="1" customWidth="1"/>
    <col min="6665" max="6666" width="14" style="15" bestFit="1" customWidth="1"/>
    <col min="6667" max="6669" width="13.85546875" style="15" bestFit="1" customWidth="1"/>
    <col min="6670" max="6670" width="16" style="15" bestFit="1" customWidth="1"/>
    <col min="6671" max="6912" width="9.140625" style="15"/>
    <col min="6913" max="6913" width="13" style="15" customWidth="1"/>
    <col min="6914" max="6914" width="14" style="15" bestFit="1" customWidth="1"/>
    <col min="6915" max="6920" width="13.85546875" style="15" bestFit="1" customWidth="1"/>
    <col min="6921" max="6922" width="14" style="15" bestFit="1" customWidth="1"/>
    <col min="6923" max="6925" width="13.85546875" style="15" bestFit="1" customWidth="1"/>
    <col min="6926" max="6926" width="16" style="15" bestFit="1" customWidth="1"/>
    <col min="6927" max="7168" width="9.140625" style="15"/>
    <col min="7169" max="7169" width="13" style="15" customWidth="1"/>
    <col min="7170" max="7170" width="14" style="15" bestFit="1" customWidth="1"/>
    <col min="7171" max="7176" width="13.85546875" style="15" bestFit="1" customWidth="1"/>
    <col min="7177" max="7178" width="14" style="15" bestFit="1" customWidth="1"/>
    <col min="7179" max="7181" width="13.85546875" style="15" bestFit="1" customWidth="1"/>
    <col min="7182" max="7182" width="16" style="15" bestFit="1" customWidth="1"/>
    <col min="7183" max="7424" width="9.140625" style="15"/>
    <col min="7425" max="7425" width="13" style="15" customWidth="1"/>
    <col min="7426" max="7426" width="14" style="15" bestFit="1" customWidth="1"/>
    <col min="7427" max="7432" width="13.85546875" style="15" bestFit="1" customWidth="1"/>
    <col min="7433" max="7434" width="14" style="15" bestFit="1" customWidth="1"/>
    <col min="7435" max="7437" width="13.85546875" style="15" bestFit="1" customWidth="1"/>
    <col min="7438" max="7438" width="16" style="15" bestFit="1" customWidth="1"/>
    <col min="7439" max="7680" width="9.140625" style="15"/>
    <col min="7681" max="7681" width="13" style="15" customWidth="1"/>
    <col min="7682" max="7682" width="14" style="15" bestFit="1" customWidth="1"/>
    <col min="7683" max="7688" width="13.85546875" style="15" bestFit="1" customWidth="1"/>
    <col min="7689" max="7690" width="14" style="15" bestFit="1" customWidth="1"/>
    <col min="7691" max="7693" width="13.85546875" style="15" bestFit="1" customWidth="1"/>
    <col min="7694" max="7694" width="16" style="15" bestFit="1" customWidth="1"/>
    <col min="7695" max="7936" width="9.140625" style="15"/>
    <col min="7937" max="7937" width="13" style="15" customWidth="1"/>
    <col min="7938" max="7938" width="14" style="15" bestFit="1" customWidth="1"/>
    <col min="7939" max="7944" width="13.85546875" style="15" bestFit="1" customWidth="1"/>
    <col min="7945" max="7946" width="14" style="15" bestFit="1" customWidth="1"/>
    <col min="7947" max="7949" width="13.85546875" style="15" bestFit="1" customWidth="1"/>
    <col min="7950" max="7950" width="16" style="15" bestFit="1" customWidth="1"/>
    <col min="7951" max="8192" width="9.140625" style="15"/>
    <col min="8193" max="8193" width="13" style="15" customWidth="1"/>
    <col min="8194" max="8194" width="14" style="15" bestFit="1" customWidth="1"/>
    <col min="8195" max="8200" width="13.85546875" style="15" bestFit="1" customWidth="1"/>
    <col min="8201" max="8202" width="14" style="15" bestFit="1" customWidth="1"/>
    <col min="8203" max="8205" width="13.85546875" style="15" bestFit="1" customWidth="1"/>
    <col min="8206" max="8206" width="16" style="15" bestFit="1" customWidth="1"/>
    <col min="8207" max="8448" width="9.140625" style="15"/>
    <col min="8449" max="8449" width="13" style="15" customWidth="1"/>
    <col min="8450" max="8450" width="14" style="15" bestFit="1" customWidth="1"/>
    <col min="8451" max="8456" width="13.85546875" style="15" bestFit="1" customWidth="1"/>
    <col min="8457" max="8458" width="14" style="15" bestFit="1" customWidth="1"/>
    <col min="8459" max="8461" width="13.85546875" style="15" bestFit="1" customWidth="1"/>
    <col min="8462" max="8462" width="16" style="15" bestFit="1" customWidth="1"/>
    <col min="8463" max="8704" width="9.140625" style="15"/>
    <col min="8705" max="8705" width="13" style="15" customWidth="1"/>
    <col min="8706" max="8706" width="14" style="15" bestFit="1" customWidth="1"/>
    <col min="8707" max="8712" width="13.85546875" style="15" bestFit="1" customWidth="1"/>
    <col min="8713" max="8714" width="14" style="15" bestFit="1" customWidth="1"/>
    <col min="8715" max="8717" width="13.85546875" style="15" bestFit="1" customWidth="1"/>
    <col min="8718" max="8718" width="16" style="15" bestFit="1" customWidth="1"/>
    <col min="8719" max="8960" width="9.140625" style="15"/>
    <col min="8961" max="8961" width="13" style="15" customWidth="1"/>
    <col min="8962" max="8962" width="14" style="15" bestFit="1" customWidth="1"/>
    <col min="8963" max="8968" width="13.85546875" style="15" bestFit="1" customWidth="1"/>
    <col min="8969" max="8970" width="14" style="15" bestFit="1" customWidth="1"/>
    <col min="8971" max="8973" width="13.85546875" style="15" bestFit="1" customWidth="1"/>
    <col min="8974" max="8974" width="16" style="15" bestFit="1" customWidth="1"/>
    <col min="8975" max="9216" width="9.140625" style="15"/>
    <col min="9217" max="9217" width="13" style="15" customWidth="1"/>
    <col min="9218" max="9218" width="14" style="15" bestFit="1" customWidth="1"/>
    <col min="9219" max="9224" width="13.85546875" style="15" bestFit="1" customWidth="1"/>
    <col min="9225" max="9226" width="14" style="15" bestFit="1" customWidth="1"/>
    <col min="9227" max="9229" width="13.85546875" style="15" bestFit="1" customWidth="1"/>
    <col min="9230" max="9230" width="16" style="15" bestFit="1" customWidth="1"/>
    <col min="9231" max="9472" width="9.140625" style="15"/>
    <col min="9473" max="9473" width="13" style="15" customWidth="1"/>
    <col min="9474" max="9474" width="14" style="15" bestFit="1" customWidth="1"/>
    <col min="9475" max="9480" width="13.85546875" style="15" bestFit="1" customWidth="1"/>
    <col min="9481" max="9482" width="14" style="15" bestFit="1" customWidth="1"/>
    <col min="9483" max="9485" width="13.85546875" style="15" bestFit="1" customWidth="1"/>
    <col min="9486" max="9486" width="16" style="15" bestFit="1" customWidth="1"/>
    <col min="9487" max="9728" width="9.140625" style="15"/>
    <col min="9729" max="9729" width="13" style="15" customWidth="1"/>
    <col min="9730" max="9730" width="14" style="15" bestFit="1" customWidth="1"/>
    <col min="9731" max="9736" width="13.85546875" style="15" bestFit="1" customWidth="1"/>
    <col min="9737" max="9738" width="14" style="15" bestFit="1" customWidth="1"/>
    <col min="9739" max="9741" width="13.85546875" style="15" bestFit="1" customWidth="1"/>
    <col min="9742" max="9742" width="16" style="15" bestFit="1" customWidth="1"/>
    <col min="9743" max="9984" width="9.140625" style="15"/>
    <col min="9985" max="9985" width="13" style="15" customWidth="1"/>
    <col min="9986" max="9986" width="14" style="15" bestFit="1" customWidth="1"/>
    <col min="9987" max="9992" width="13.85546875" style="15" bestFit="1" customWidth="1"/>
    <col min="9993" max="9994" width="14" style="15" bestFit="1" customWidth="1"/>
    <col min="9995" max="9997" width="13.85546875" style="15" bestFit="1" customWidth="1"/>
    <col min="9998" max="9998" width="16" style="15" bestFit="1" customWidth="1"/>
    <col min="9999" max="10240" width="9.140625" style="15"/>
    <col min="10241" max="10241" width="13" style="15" customWidth="1"/>
    <col min="10242" max="10242" width="14" style="15" bestFit="1" customWidth="1"/>
    <col min="10243" max="10248" width="13.85546875" style="15" bestFit="1" customWidth="1"/>
    <col min="10249" max="10250" width="14" style="15" bestFit="1" customWidth="1"/>
    <col min="10251" max="10253" width="13.85546875" style="15" bestFit="1" customWidth="1"/>
    <col min="10254" max="10254" width="16" style="15" bestFit="1" customWidth="1"/>
    <col min="10255" max="10496" width="9.140625" style="15"/>
    <col min="10497" max="10497" width="13" style="15" customWidth="1"/>
    <col min="10498" max="10498" width="14" style="15" bestFit="1" customWidth="1"/>
    <col min="10499" max="10504" width="13.85546875" style="15" bestFit="1" customWidth="1"/>
    <col min="10505" max="10506" width="14" style="15" bestFit="1" customWidth="1"/>
    <col min="10507" max="10509" width="13.85546875" style="15" bestFit="1" customWidth="1"/>
    <col min="10510" max="10510" width="16" style="15" bestFit="1" customWidth="1"/>
    <col min="10511" max="10752" width="9.140625" style="15"/>
    <col min="10753" max="10753" width="13" style="15" customWidth="1"/>
    <col min="10754" max="10754" width="14" style="15" bestFit="1" customWidth="1"/>
    <col min="10755" max="10760" width="13.85546875" style="15" bestFit="1" customWidth="1"/>
    <col min="10761" max="10762" width="14" style="15" bestFit="1" customWidth="1"/>
    <col min="10763" max="10765" width="13.85546875" style="15" bestFit="1" customWidth="1"/>
    <col min="10766" max="10766" width="16" style="15" bestFit="1" customWidth="1"/>
    <col min="10767" max="11008" width="9.140625" style="15"/>
    <col min="11009" max="11009" width="13" style="15" customWidth="1"/>
    <col min="11010" max="11010" width="14" style="15" bestFit="1" customWidth="1"/>
    <col min="11011" max="11016" width="13.85546875" style="15" bestFit="1" customWidth="1"/>
    <col min="11017" max="11018" width="14" style="15" bestFit="1" customWidth="1"/>
    <col min="11019" max="11021" width="13.85546875" style="15" bestFit="1" customWidth="1"/>
    <col min="11022" max="11022" width="16" style="15" bestFit="1" customWidth="1"/>
    <col min="11023" max="11264" width="9.140625" style="15"/>
    <col min="11265" max="11265" width="13" style="15" customWidth="1"/>
    <col min="11266" max="11266" width="14" style="15" bestFit="1" customWidth="1"/>
    <col min="11267" max="11272" width="13.85546875" style="15" bestFit="1" customWidth="1"/>
    <col min="11273" max="11274" width="14" style="15" bestFit="1" customWidth="1"/>
    <col min="11275" max="11277" width="13.85546875" style="15" bestFit="1" customWidth="1"/>
    <col min="11278" max="11278" width="16" style="15" bestFit="1" customWidth="1"/>
    <col min="11279" max="11520" width="9.140625" style="15"/>
    <col min="11521" max="11521" width="13" style="15" customWidth="1"/>
    <col min="11522" max="11522" width="14" style="15" bestFit="1" customWidth="1"/>
    <col min="11523" max="11528" width="13.85546875" style="15" bestFit="1" customWidth="1"/>
    <col min="11529" max="11530" width="14" style="15" bestFit="1" customWidth="1"/>
    <col min="11531" max="11533" width="13.85546875" style="15" bestFit="1" customWidth="1"/>
    <col min="11534" max="11534" width="16" style="15" bestFit="1" customWidth="1"/>
    <col min="11535" max="11776" width="9.140625" style="15"/>
    <col min="11777" max="11777" width="13" style="15" customWidth="1"/>
    <col min="11778" max="11778" width="14" style="15" bestFit="1" customWidth="1"/>
    <col min="11779" max="11784" width="13.85546875" style="15" bestFit="1" customWidth="1"/>
    <col min="11785" max="11786" width="14" style="15" bestFit="1" customWidth="1"/>
    <col min="11787" max="11789" width="13.85546875" style="15" bestFit="1" customWidth="1"/>
    <col min="11790" max="11790" width="16" style="15" bestFit="1" customWidth="1"/>
    <col min="11791" max="12032" width="9.140625" style="15"/>
    <col min="12033" max="12033" width="13" style="15" customWidth="1"/>
    <col min="12034" max="12034" width="14" style="15" bestFit="1" customWidth="1"/>
    <col min="12035" max="12040" width="13.85546875" style="15" bestFit="1" customWidth="1"/>
    <col min="12041" max="12042" width="14" style="15" bestFit="1" customWidth="1"/>
    <col min="12043" max="12045" width="13.85546875" style="15" bestFit="1" customWidth="1"/>
    <col min="12046" max="12046" width="16" style="15" bestFit="1" customWidth="1"/>
    <col min="12047" max="12288" width="9.140625" style="15"/>
    <col min="12289" max="12289" width="13" style="15" customWidth="1"/>
    <col min="12290" max="12290" width="14" style="15" bestFit="1" customWidth="1"/>
    <col min="12291" max="12296" width="13.85546875" style="15" bestFit="1" customWidth="1"/>
    <col min="12297" max="12298" width="14" style="15" bestFit="1" customWidth="1"/>
    <col min="12299" max="12301" width="13.85546875" style="15" bestFit="1" customWidth="1"/>
    <col min="12302" max="12302" width="16" style="15" bestFit="1" customWidth="1"/>
    <col min="12303" max="12544" width="9.140625" style="15"/>
    <col min="12545" max="12545" width="13" style="15" customWidth="1"/>
    <col min="12546" max="12546" width="14" style="15" bestFit="1" customWidth="1"/>
    <col min="12547" max="12552" width="13.85546875" style="15" bestFit="1" customWidth="1"/>
    <col min="12553" max="12554" width="14" style="15" bestFit="1" customWidth="1"/>
    <col min="12555" max="12557" width="13.85546875" style="15" bestFit="1" customWidth="1"/>
    <col min="12558" max="12558" width="16" style="15" bestFit="1" customWidth="1"/>
    <col min="12559" max="12800" width="9.140625" style="15"/>
    <col min="12801" max="12801" width="13" style="15" customWidth="1"/>
    <col min="12802" max="12802" width="14" style="15" bestFit="1" customWidth="1"/>
    <col min="12803" max="12808" width="13.85546875" style="15" bestFit="1" customWidth="1"/>
    <col min="12809" max="12810" width="14" style="15" bestFit="1" customWidth="1"/>
    <col min="12811" max="12813" width="13.85546875" style="15" bestFit="1" customWidth="1"/>
    <col min="12814" max="12814" width="16" style="15" bestFit="1" customWidth="1"/>
    <col min="12815" max="13056" width="9.140625" style="15"/>
    <col min="13057" max="13057" width="13" style="15" customWidth="1"/>
    <col min="13058" max="13058" width="14" style="15" bestFit="1" customWidth="1"/>
    <col min="13059" max="13064" width="13.85546875" style="15" bestFit="1" customWidth="1"/>
    <col min="13065" max="13066" width="14" style="15" bestFit="1" customWidth="1"/>
    <col min="13067" max="13069" width="13.85546875" style="15" bestFit="1" customWidth="1"/>
    <col min="13070" max="13070" width="16" style="15" bestFit="1" customWidth="1"/>
    <col min="13071" max="13312" width="9.140625" style="15"/>
    <col min="13313" max="13313" width="13" style="15" customWidth="1"/>
    <col min="13314" max="13314" width="14" style="15" bestFit="1" customWidth="1"/>
    <col min="13315" max="13320" width="13.85546875" style="15" bestFit="1" customWidth="1"/>
    <col min="13321" max="13322" width="14" style="15" bestFit="1" customWidth="1"/>
    <col min="13323" max="13325" width="13.85546875" style="15" bestFit="1" customWidth="1"/>
    <col min="13326" max="13326" width="16" style="15" bestFit="1" customWidth="1"/>
    <col min="13327" max="13568" width="9.140625" style="15"/>
    <col min="13569" max="13569" width="13" style="15" customWidth="1"/>
    <col min="13570" max="13570" width="14" style="15" bestFit="1" customWidth="1"/>
    <col min="13571" max="13576" width="13.85546875" style="15" bestFit="1" customWidth="1"/>
    <col min="13577" max="13578" width="14" style="15" bestFit="1" customWidth="1"/>
    <col min="13579" max="13581" width="13.85546875" style="15" bestFit="1" customWidth="1"/>
    <col min="13582" max="13582" width="16" style="15" bestFit="1" customWidth="1"/>
    <col min="13583" max="13824" width="9.140625" style="15"/>
    <col min="13825" max="13825" width="13" style="15" customWidth="1"/>
    <col min="13826" max="13826" width="14" style="15" bestFit="1" customWidth="1"/>
    <col min="13827" max="13832" width="13.85546875" style="15" bestFit="1" customWidth="1"/>
    <col min="13833" max="13834" width="14" style="15" bestFit="1" customWidth="1"/>
    <col min="13835" max="13837" width="13.85546875" style="15" bestFit="1" customWidth="1"/>
    <col min="13838" max="13838" width="16" style="15" bestFit="1" customWidth="1"/>
    <col min="13839" max="14080" width="9.140625" style="15"/>
    <col min="14081" max="14081" width="13" style="15" customWidth="1"/>
    <col min="14082" max="14082" width="14" style="15" bestFit="1" customWidth="1"/>
    <col min="14083" max="14088" width="13.85546875" style="15" bestFit="1" customWidth="1"/>
    <col min="14089" max="14090" width="14" style="15" bestFit="1" customWidth="1"/>
    <col min="14091" max="14093" width="13.85546875" style="15" bestFit="1" customWidth="1"/>
    <col min="14094" max="14094" width="16" style="15" bestFit="1" customWidth="1"/>
    <col min="14095" max="14336" width="9.140625" style="15"/>
    <col min="14337" max="14337" width="13" style="15" customWidth="1"/>
    <col min="14338" max="14338" width="14" style="15" bestFit="1" customWidth="1"/>
    <col min="14339" max="14344" width="13.85546875" style="15" bestFit="1" customWidth="1"/>
    <col min="14345" max="14346" width="14" style="15" bestFit="1" customWidth="1"/>
    <col min="14347" max="14349" width="13.85546875" style="15" bestFit="1" customWidth="1"/>
    <col min="14350" max="14350" width="16" style="15" bestFit="1" customWidth="1"/>
    <col min="14351" max="14592" width="9.140625" style="15"/>
    <col min="14593" max="14593" width="13" style="15" customWidth="1"/>
    <col min="14594" max="14594" width="14" style="15" bestFit="1" customWidth="1"/>
    <col min="14595" max="14600" width="13.85546875" style="15" bestFit="1" customWidth="1"/>
    <col min="14601" max="14602" width="14" style="15" bestFit="1" customWidth="1"/>
    <col min="14603" max="14605" width="13.85546875" style="15" bestFit="1" customWidth="1"/>
    <col min="14606" max="14606" width="16" style="15" bestFit="1" customWidth="1"/>
    <col min="14607" max="14848" width="9.140625" style="15"/>
    <col min="14849" max="14849" width="13" style="15" customWidth="1"/>
    <col min="14850" max="14850" width="14" style="15" bestFit="1" customWidth="1"/>
    <col min="14851" max="14856" width="13.85546875" style="15" bestFit="1" customWidth="1"/>
    <col min="14857" max="14858" width="14" style="15" bestFit="1" customWidth="1"/>
    <col min="14859" max="14861" width="13.85546875" style="15" bestFit="1" customWidth="1"/>
    <col min="14862" max="14862" width="16" style="15" bestFit="1" customWidth="1"/>
    <col min="14863" max="15104" width="9.140625" style="15"/>
    <col min="15105" max="15105" width="13" style="15" customWidth="1"/>
    <col min="15106" max="15106" width="14" style="15" bestFit="1" customWidth="1"/>
    <col min="15107" max="15112" width="13.85546875" style="15" bestFit="1" customWidth="1"/>
    <col min="15113" max="15114" width="14" style="15" bestFit="1" customWidth="1"/>
    <col min="15115" max="15117" width="13.85546875" style="15" bestFit="1" customWidth="1"/>
    <col min="15118" max="15118" width="16" style="15" bestFit="1" customWidth="1"/>
    <col min="15119" max="15360" width="9.140625" style="15"/>
    <col min="15361" max="15361" width="13" style="15" customWidth="1"/>
    <col min="15362" max="15362" width="14" style="15" bestFit="1" customWidth="1"/>
    <col min="15363" max="15368" width="13.85546875" style="15" bestFit="1" customWidth="1"/>
    <col min="15369" max="15370" width="14" style="15" bestFit="1" customWidth="1"/>
    <col min="15371" max="15373" width="13.85546875" style="15" bestFit="1" customWidth="1"/>
    <col min="15374" max="15374" width="16" style="15" bestFit="1" customWidth="1"/>
    <col min="15375" max="15616" width="9.140625" style="15"/>
    <col min="15617" max="15617" width="13" style="15" customWidth="1"/>
    <col min="15618" max="15618" width="14" style="15" bestFit="1" customWidth="1"/>
    <col min="15619" max="15624" width="13.85546875" style="15" bestFit="1" customWidth="1"/>
    <col min="15625" max="15626" width="14" style="15" bestFit="1" customWidth="1"/>
    <col min="15627" max="15629" width="13.85546875" style="15" bestFit="1" customWidth="1"/>
    <col min="15630" max="15630" width="16" style="15" bestFit="1" customWidth="1"/>
    <col min="15631" max="15872" width="9.140625" style="15"/>
    <col min="15873" max="15873" width="13" style="15" customWidth="1"/>
    <col min="15874" max="15874" width="14" style="15" bestFit="1" customWidth="1"/>
    <col min="15875" max="15880" width="13.85546875" style="15" bestFit="1" customWidth="1"/>
    <col min="15881" max="15882" width="14" style="15" bestFit="1" customWidth="1"/>
    <col min="15883" max="15885" width="13.85546875" style="15" bestFit="1" customWidth="1"/>
    <col min="15886" max="15886" width="16" style="15" bestFit="1" customWidth="1"/>
    <col min="15887" max="16128" width="9.140625" style="15"/>
    <col min="16129" max="16129" width="13" style="15" customWidth="1"/>
    <col min="16130" max="16130" width="14" style="15" bestFit="1" customWidth="1"/>
    <col min="16131" max="16136" width="13.85546875" style="15" bestFit="1" customWidth="1"/>
    <col min="16137" max="16138" width="14" style="15" bestFit="1" customWidth="1"/>
    <col min="16139" max="16141" width="13.85546875" style="15" bestFit="1" customWidth="1"/>
    <col min="16142" max="16142" width="16" style="15" bestFit="1" customWidth="1"/>
    <col min="16143" max="16384" width="9.140625" style="15"/>
  </cols>
  <sheetData>
    <row r="2" spans="1:14" ht="20.25" x14ac:dyDescent="0.3">
      <c r="A2" s="14" t="s">
        <v>261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5" spans="1:14" x14ac:dyDescent="0.2">
      <c r="B5" s="17"/>
      <c r="C5" s="17"/>
      <c r="D5" s="17"/>
    </row>
    <row r="6" spans="1:14" x14ac:dyDescent="0.2">
      <c r="A6" s="15" t="s">
        <v>10</v>
      </c>
      <c r="B6" s="92">
        <v>2009476.16</v>
      </c>
      <c r="C6" s="110">
        <v>1949277.95</v>
      </c>
      <c r="D6" s="1">
        <v>1991361.76</v>
      </c>
      <c r="E6" s="17">
        <v>1997633.15</v>
      </c>
      <c r="F6" s="17">
        <v>1955918.04</v>
      </c>
      <c r="G6" s="17">
        <v>2231904.62</v>
      </c>
      <c r="H6" s="140">
        <v>1723785.42</v>
      </c>
      <c r="I6" s="17">
        <v>1644486.53</v>
      </c>
      <c r="J6" s="1">
        <v>1707672.36</v>
      </c>
      <c r="K6" s="170">
        <v>1881941.86</v>
      </c>
      <c r="L6" s="186">
        <v>2500553.89</v>
      </c>
      <c r="M6" s="83">
        <v>2584288.58</v>
      </c>
      <c r="N6" s="17">
        <f>SUM(B6:M6)</f>
        <v>24178300.32</v>
      </c>
    </row>
    <row r="7" spans="1:14" x14ac:dyDescent="0.2">
      <c r="A7" s="15" t="s">
        <v>11</v>
      </c>
      <c r="B7" s="92">
        <v>493130.66</v>
      </c>
      <c r="C7" s="110">
        <v>510046.86</v>
      </c>
      <c r="D7" s="1">
        <v>454612.09</v>
      </c>
      <c r="E7" s="17">
        <v>459601.04</v>
      </c>
      <c r="F7" s="17">
        <v>525434.99</v>
      </c>
      <c r="G7" s="17">
        <v>589646.81999999995</v>
      </c>
      <c r="H7" s="140">
        <v>437450.79</v>
      </c>
      <c r="I7" s="17">
        <v>390449.02</v>
      </c>
      <c r="J7" s="1">
        <v>493127.99</v>
      </c>
      <c r="K7" s="170">
        <v>473556.25</v>
      </c>
      <c r="L7" s="186">
        <v>581857.02</v>
      </c>
      <c r="M7" s="83">
        <v>554987.52000000002</v>
      </c>
      <c r="N7" s="17">
        <f t="shared" ref="N7:N22" si="0">SUM(B7:M7)</f>
        <v>5963901.0499999989</v>
      </c>
    </row>
    <row r="8" spans="1:14" x14ac:dyDescent="0.2">
      <c r="A8" s="15" t="s">
        <v>12</v>
      </c>
      <c r="B8" s="92">
        <v>65492902.046733342</v>
      </c>
      <c r="C8" s="110">
        <v>67550529.746733338</v>
      </c>
      <c r="D8" s="1">
        <v>67273482.036733344</v>
      </c>
      <c r="E8" s="17">
        <v>67965760.326733336</v>
      </c>
      <c r="F8" s="17">
        <v>69062832.852523744</v>
      </c>
      <c r="G8" s="17">
        <v>81890049.242523804</v>
      </c>
      <c r="H8" s="140">
        <v>65001764.322523817</v>
      </c>
      <c r="I8" s="17">
        <v>59102188.862523809</v>
      </c>
      <c r="J8" s="1">
        <v>53933875.312523812</v>
      </c>
      <c r="K8" s="170">
        <v>42134531.352523811</v>
      </c>
      <c r="L8" s="186">
        <v>49940993.722523808</v>
      </c>
      <c r="M8" s="83">
        <v>60922668.972523808</v>
      </c>
      <c r="N8" s="17">
        <f t="shared" si="0"/>
        <v>750271578.79712379</v>
      </c>
    </row>
    <row r="9" spans="1:14" x14ac:dyDescent="0.2">
      <c r="A9" s="15" t="s">
        <v>13</v>
      </c>
      <c r="B9" s="92">
        <v>1271417.3031083334</v>
      </c>
      <c r="C9" s="110">
        <v>1271417.3031083334</v>
      </c>
      <c r="D9" s="1">
        <v>1271417.3031083334</v>
      </c>
      <c r="E9" s="17">
        <v>1271417.3031083334</v>
      </c>
      <c r="F9" s="17">
        <v>1267422.1489738107</v>
      </c>
      <c r="G9" s="17">
        <v>1267422.1489738107</v>
      </c>
      <c r="H9" s="140">
        <v>1267422.1489738107</v>
      </c>
      <c r="I9" s="17">
        <v>1267422.1489738107</v>
      </c>
      <c r="J9" s="1">
        <v>1267422.1489738107</v>
      </c>
      <c r="K9" s="170">
        <v>1267422.1489738107</v>
      </c>
      <c r="L9" s="186">
        <v>1267422.1489738107</v>
      </c>
      <c r="M9" s="83">
        <v>1267422.1489738107</v>
      </c>
      <c r="N9" s="17">
        <f t="shared" si="0"/>
        <v>15225046.404223822</v>
      </c>
    </row>
    <row r="10" spans="1:14" x14ac:dyDescent="0.2">
      <c r="A10" s="15" t="s">
        <v>14</v>
      </c>
      <c r="B10" s="92">
        <v>1959189.98</v>
      </c>
      <c r="C10" s="110">
        <v>2392801.08</v>
      </c>
      <c r="D10" s="1">
        <v>2389176.91</v>
      </c>
      <c r="E10" s="17">
        <v>2344580.67</v>
      </c>
      <c r="F10" s="17">
        <v>2183930.7599999998</v>
      </c>
      <c r="G10" s="17">
        <v>2451051.61</v>
      </c>
      <c r="H10" s="140">
        <v>2135571.61</v>
      </c>
      <c r="I10" s="17">
        <v>2014013.24</v>
      </c>
      <c r="J10" s="1">
        <v>2352786.52</v>
      </c>
      <c r="K10" s="170">
        <v>2227290.2200000002</v>
      </c>
      <c r="L10" s="186">
        <v>2491127.0499999998</v>
      </c>
      <c r="M10" s="83">
        <v>2669534.63</v>
      </c>
      <c r="N10" s="17">
        <f t="shared" si="0"/>
        <v>27611054.279999997</v>
      </c>
    </row>
    <row r="11" spans="1:14" x14ac:dyDescent="0.2">
      <c r="A11" s="15" t="s">
        <v>15</v>
      </c>
      <c r="B11" s="92">
        <v>96399.543500000014</v>
      </c>
      <c r="C11" s="110">
        <v>96399.543500000014</v>
      </c>
      <c r="D11" s="1">
        <v>96399.543500000014</v>
      </c>
      <c r="E11" s="17">
        <v>96399.543500000014</v>
      </c>
      <c r="F11" s="17">
        <v>96481.432881692614</v>
      </c>
      <c r="G11" s="17">
        <v>96481.432881692614</v>
      </c>
      <c r="H11" s="140">
        <v>96481.432881692614</v>
      </c>
      <c r="I11" s="17">
        <v>96481.432881692614</v>
      </c>
      <c r="J11" s="1">
        <v>96481.432881692614</v>
      </c>
      <c r="K11" s="170">
        <v>96481.432881692614</v>
      </c>
      <c r="L11" s="186">
        <v>96481.432881692614</v>
      </c>
      <c r="M11" s="83">
        <v>96481.432881692614</v>
      </c>
      <c r="N11" s="17">
        <f t="shared" si="0"/>
        <v>1157449.6370535411</v>
      </c>
    </row>
    <row r="12" spans="1:14" x14ac:dyDescent="0.2">
      <c r="A12" s="15" t="s">
        <v>16</v>
      </c>
      <c r="B12" s="92">
        <v>625194.04</v>
      </c>
      <c r="C12" s="110">
        <v>285164.39</v>
      </c>
      <c r="D12" s="1">
        <v>398233.75</v>
      </c>
      <c r="E12" s="17">
        <v>323204.47999999998</v>
      </c>
      <c r="F12" s="17">
        <v>310817.12</v>
      </c>
      <c r="G12" s="17">
        <v>279858.02</v>
      </c>
      <c r="H12" s="140">
        <v>315515.87</v>
      </c>
      <c r="I12" s="17">
        <v>234640.07</v>
      </c>
      <c r="J12" s="1">
        <v>377220.81</v>
      </c>
      <c r="K12" s="170">
        <v>329417.48</v>
      </c>
      <c r="L12" s="186">
        <v>338157.36</v>
      </c>
      <c r="M12" s="83">
        <v>361619.1</v>
      </c>
      <c r="N12" s="17">
        <f t="shared" si="0"/>
        <v>4179042.49</v>
      </c>
    </row>
    <row r="13" spans="1:14" x14ac:dyDescent="0.2">
      <c r="A13" s="15" t="s">
        <v>17</v>
      </c>
      <c r="B13" s="92">
        <v>843590.1</v>
      </c>
      <c r="C13" s="110">
        <v>859228.33</v>
      </c>
      <c r="D13" s="1">
        <v>909578.72</v>
      </c>
      <c r="E13" s="17">
        <v>896427.61</v>
      </c>
      <c r="F13" s="17">
        <v>791155.15</v>
      </c>
      <c r="G13" s="17">
        <v>1122238.49</v>
      </c>
      <c r="H13" s="140">
        <v>768639.44</v>
      </c>
      <c r="I13" s="17">
        <v>725788.08</v>
      </c>
      <c r="J13" s="1">
        <v>950326.76</v>
      </c>
      <c r="K13" s="170">
        <v>914179.03</v>
      </c>
      <c r="L13" s="186">
        <v>975817.27</v>
      </c>
      <c r="M13" s="83">
        <v>973036.06</v>
      </c>
      <c r="N13" s="17">
        <f t="shared" si="0"/>
        <v>10730005.039999999</v>
      </c>
    </row>
    <row r="14" spans="1:14" x14ac:dyDescent="0.2">
      <c r="A14" s="15" t="s">
        <v>18</v>
      </c>
      <c r="B14" s="92">
        <v>221535.16363333332</v>
      </c>
      <c r="C14" s="110">
        <v>221535.16363333332</v>
      </c>
      <c r="D14" s="1">
        <v>221535.16363333332</v>
      </c>
      <c r="E14" s="17">
        <v>221535.16363333332</v>
      </c>
      <c r="F14" s="17">
        <v>221845.09707933382</v>
      </c>
      <c r="G14" s="17">
        <v>221845.09707933382</v>
      </c>
      <c r="H14" s="140">
        <v>221845.09707933382</v>
      </c>
      <c r="I14" s="17">
        <v>221845.09707933382</v>
      </c>
      <c r="J14" s="1">
        <v>221845.09707933382</v>
      </c>
      <c r="K14" s="170">
        <v>221845.09707933382</v>
      </c>
      <c r="L14" s="186">
        <v>221845.09707933382</v>
      </c>
      <c r="M14" s="83">
        <v>221845.09707933382</v>
      </c>
      <c r="N14" s="17">
        <f t="shared" si="0"/>
        <v>2660901.4311680039</v>
      </c>
    </row>
    <row r="15" spans="1:14" x14ac:dyDescent="0.2">
      <c r="A15" s="15" t="s">
        <v>19</v>
      </c>
      <c r="B15" s="92">
        <v>101084.16194999999</v>
      </c>
      <c r="C15" s="110">
        <v>101084.16194999999</v>
      </c>
      <c r="D15" s="1">
        <v>101084.16194999999</v>
      </c>
      <c r="E15" s="17">
        <v>101084.16194999999</v>
      </c>
      <c r="F15" s="17">
        <v>100770.33369300056</v>
      </c>
      <c r="G15" s="17">
        <v>100770.33369300056</v>
      </c>
      <c r="H15" s="140">
        <v>100770.33369300056</v>
      </c>
      <c r="I15" s="17">
        <v>100770.33369300056</v>
      </c>
      <c r="J15" s="1">
        <v>100770.33369300056</v>
      </c>
      <c r="K15" s="170">
        <v>100770.33369300056</v>
      </c>
      <c r="L15" s="186">
        <v>100770.33369300056</v>
      </c>
      <c r="M15" s="83">
        <v>100770.33369300056</v>
      </c>
      <c r="N15" s="17">
        <f t="shared" si="0"/>
        <v>1210499.3173440045</v>
      </c>
    </row>
    <row r="16" spans="1:14" x14ac:dyDescent="0.2">
      <c r="A16" s="15" t="s">
        <v>20</v>
      </c>
      <c r="B16" s="92">
        <v>967225.94819999998</v>
      </c>
      <c r="C16" s="110">
        <v>967225.94819999998</v>
      </c>
      <c r="D16" s="1">
        <v>967225.94819999998</v>
      </c>
      <c r="E16" s="17">
        <v>967225.94819999998</v>
      </c>
      <c r="F16" s="17">
        <v>964126.05609210196</v>
      </c>
      <c r="G16" s="17">
        <v>964126.05609210196</v>
      </c>
      <c r="H16" s="140">
        <v>964126.05609210196</v>
      </c>
      <c r="I16" s="17">
        <v>964126.05609210196</v>
      </c>
      <c r="J16" s="1">
        <v>964126.05609210196</v>
      </c>
      <c r="K16" s="170">
        <v>964126.05609210196</v>
      </c>
      <c r="L16" s="186">
        <v>964126.05609210196</v>
      </c>
      <c r="M16" s="83">
        <v>964126.05609210196</v>
      </c>
      <c r="N16" s="17">
        <f t="shared" si="0"/>
        <v>11581912.241536817</v>
      </c>
    </row>
    <row r="17" spans="1:14" x14ac:dyDescent="0.2">
      <c r="A17" s="15" t="s">
        <v>21</v>
      </c>
      <c r="B17" s="92">
        <v>134102.40280000001</v>
      </c>
      <c r="C17" s="110">
        <v>134102.40280000001</v>
      </c>
      <c r="D17" s="1">
        <v>134102.40280000001</v>
      </c>
      <c r="E17" s="17">
        <v>134102.40280000001</v>
      </c>
      <c r="F17" s="17">
        <v>133624.17571271717</v>
      </c>
      <c r="G17" s="17">
        <v>133624.17571271717</v>
      </c>
      <c r="H17" s="140">
        <v>133624.17571271717</v>
      </c>
      <c r="I17" s="17">
        <v>133624.17571271717</v>
      </c>
      <c r="J17" s="1">
        <v>133624.17571271717</v>
      </c>
      <c r="K17" s="170">
        <v>133624.17571271717</v>
      </c>
      <c r="L17" s="186">
        <v>133624.17571271717</v>
      </c>
      <c r="M17" s="83">
        <v>133624.17571271717</v>
      </c>
      <c r="N17" s="17">
        <f t="shared" si="0"/>
        <v>1605403.0169017378</v>
      </c>
    </row>
    <row r="18" spans="1:14" x14ac:dyDescent="0.2">
      <c r="A18" s="15" t="s">
        <v>22</v>
      </c>
      <c r="B18" s="92">
        <v>1009018.55</v>
      </c>
      <c r="C18" s="110">
        <v>958737.64</v>
      </c>
      <c r="D18" s="1">
        <v>1088713.3400000001</v>
      </c>
      <c r="E18" s="17">
        <v>1021961.46</v>
      </c>
      <c r="F18" s="17">
        <v>1016815.44</v>
      </c>
      <c r="G18" s="17">
        <v>1133220.44</v>
      </c>
      <c r="H18" s="140">
        <v>1081754.24</v>
      </c>
      <c r="I18" s="17">
        <v>843872.23</v>
      </c>
      <c r="J18" s="1">
        <v>1023743.24</v>
      </c>
      <c r="K18" s="170">
        <v>904374.12</v>
      </c>
      <c r="L18" s="186">
        <v>1362198.23</v>
      </c>
      <c r="M18" s="83">
        <v>1593618.91</v>
      </c>
      <c r="N18" s="17">
        <f t="shared" si="0"/>
        <v>13038027.84</v>
      </c>
    </row>
    <row r="19" spans="1:14" x14ac:dyDescent="0.2">
      <c r="A19" s="15" t="s">
        <v>23</v>
      </c>
      <c r="B19" s="92">
        <v>164011.78507499999</v>
      </c>
      <c r="C19" s="110">
        <v>164011.78507499999</v>
      </c>
      <c r="D19" s="1">
        <v>164011.78507499999</v>
      </c>
      <c r="E19" s="17">
        <v>164011.78507499999</v>
      </c>
      <c r="F19" s="17">
        <v>163463.38829940261</v>
      </c>
      <c r="G19" s="17">
        <v>163463.38829940261</v>
      </c>
      <c r="H19" s="140">
        <v>163463.38829940261</v>
      </c>
      <c r="I19" s="17">
        <v>163463.38829940261</v>
      </c>
      <c r="J19" s="1">
        <v>163463.38829940261</v>
      </c>
      <c r="K19" s="170">
        <v>163463.38829940261</v>
      </c>
      <c r="L19" s="186">
        <v>163463.38829940261</v>
      </c>
      <c r="M19" s="83">
        <v>163463.38829940261</v>
      </c>
      <c r="N19" s="17">
        <f t="shared" si="0"/>
        <v>1963754.2466952205</v>
      </c>
    </row>
    <row r="20" spans="1:14" x14ac:dyDescent="0.2">
      <c r="A20" s="15" t="s">
        <v>24</v>
      </c>
      <c r="B20" s="92">
        <v>259182.87</v>
      </c>
      <c r="C20" s="110">
        <v>265855.31</v>
      </c>
      <c r="D20" s="1">
        <v>801846.93</v>
      </c>
      <c r="E20" s="17">
        <v>272563.92</v>
      </c>
      <c r="F20" s="17">
        <v>229550.14</v>
      </c>
      <c r="G20" s="17">
        <v>259766.83</v>
      </c>
      <c r="H20" s="140">
        <v>229286.66</v>
      </c>
      <c r="I20" s="17">
        <v>186532.07</v>
      </c>
      <c r="J20" s="1">
        <v>180251.59</v>
      </c>
      <c r="K20" s="170">
        <v>173956.93</v>
      </c>
      <c r="L20" s="186">
        <v>171480.95999999999</v>
      </c>
      <c r="M20" s="83">
        <v>267533.5</v>
      </c>
      <c r="N20" s="17">
        <f t="shared" si="0"/>
        <v>3297807.71</v>
      </c>
    </row>
    <row r="21" spans="1:14" x14ac:dyDescent="0.2">
      <c r="A21" s="15" t="s">
        <v>25</v>
      </c>
      <c r="B21" s="92">
        <v>12544172.99</v>
      </c>
      <c r="C21" s="110">
        <v>12994612.619999999</v>
      </c>
      <c r="D21" s="1">
        <v>13023834.630000001</v>
      </c>
      <c r="E21" s="17">
        <v>12751367.359999999</v>
      </c>
      <c r="F21" s="17">
        <v>12129548.48</v>
      </c>
      <c r="G21" s="17">
        <v>15558378.4</v>
      </c>
      <c r="H21" s="140">
        <v>11762966.130000001</v>
      </c>
      <c r="I21" s="17">
        <v>11038284.539999999</v>
      </c>
      <c r="J21" s="1">
        <v>11035392.08</v>
      </c>
      <c r="K21" s="170">
        <v>9907918.1400000006</v>
      </c>
      <c r="L21" s="186">
        <v>12508612.140000001</v>
      </c>
      <c r="M21" s="83">
        <v>14613776.029999999</v>
      </c>
      <c r="N21" s="17">
        <f t="shared" si="0"/>
        <v>149868863.53999999</v>
      </c>
    </row>
    <row r="22" spans="1:14" x14ac:dyDescent="0.2">
      <c r="A22" s="15" t="s">
        <v>26</v>
      </c>
      <c r="B22" s="96">
        <v>249575.17500000002</v>
      </c>
      <c r="C22" s="111">
        <v>249575.17500000002</v>
      </c>
      <c r="D22" s="17">
        <v>249575.17500000002</v>
      </c>
      <c r="E22" s="17">
        <v>249575.17500000002</v>
      </c>
      <c r="F22" s="17">
        <v>248820.93474413524</v>
      </c>
      <c r="G22" s="17">
        <v>248820.93474413524</v>
      </c>
      <c r="H22" s="141">
        <v>248820.93474413524</v>
      </c>
      <c r="I22" s="17">
        <v>248820.93474413524</v>
      </c>
      <c r="J22" s="13">
        <v>248820.93474413524</v>
      </c>
      <c r="K22" s="171">
        <v>248820.93474413524</v>
      </c>
      <c r="L22" s="187">
        <v>248820.93474413524</v>
      </c>
      <c r="M22" s="84">
        <v>248820.93474413524</v>
      </c>
      <c r="N22" s="17">
        <f t="shared" si="0"/>
        <v>2988868.1779530821</v>
      </c>
    </row>
    <row r="23" spans="1:14" x14ac:dyDescent="0.2">
      <c r="B23" s="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20">
        <f>SUM(B6:B23)</f>
        <v>88441208.88000001</v>
      </c>
      <c r="C24" s="20">
        <f t="shared" ref="C24:M24" si="1">SUM(C6:C23)</f>
        <v>90971605.410000011</v>
      </c>
      <c r="D24" s="20">
        <f t="shared" si="1"/>
        <v>91536191.650000006</v>
      </c>
      <c r="E24" s="20">
        <f t="shared" si="1"/>
        <v>91238451.5</v>
      </c>
      <c r="F24" s="20">
        <f t="shared" si="1"/>
        <v>91402556.539999962</v>
      </c>
      <c r="G24" s="20">
        <f t="shared" si="1"/>
        <v>108712668.03999999</v>
      </c>
      <c r="H24" s="20">
        <f t="shared" si="1"/>
        <v>86653288.049999997</v>
      </c>
      <c r="I24" s="20">
        <f t="shared" si="1"/>
        <v>79376808.209999993</v>
      </c>
      <c r="J24" s="20">
        <f t="shared" si="1"/>
        <v>75250950.230000019</v>
      </c>
      <c r="K24" s="20">
        <f t="shared" si="1"/>
        <v>62143718.949999996</v>
      </c>
      <c r="L24" s="20">
        <f t="shared" si="1"/>
        <v>74067351.209999993</v>
      </c>
      <c r="M24" s="20">
        <f t="shared" si="1"/>
        <v>87737616.870000005</v>
      </c>
      <c r="N24" s="20">
        <f>SUM(N6:N22)</f>
        <v>1027532415.5399998</v>
      </c>
    </row>
    <row r="26" spans="1:14" x14ac:dyDescent="0.2">
      <c r="A26" s="21" t="s">
        <v>40</v>
      </c>
      <c r="B26" s="17">
        <v>1582601.66</v>
      </c>
      <c r="C26" s="121">
        <v>1627901.61</v>
      </c>
      <c r="D26" s="17">
        <v>1639188.67</v>
      </c>
      <c r="E26" s="17">
        <v>1632272.13</v>
      </c>
      <c r="F26" s="17">
        <v>1636153.93</v>
      </c>
      <c r="G26" s="17">
        <v>1946127.45</v>
      </c>
      <c r="H26" s="17">
        <v>1550315.53</v>
      </c>
      <c r="I26" s="17">
        <v>1419442.29</v>
      </c>
      <c r="J26" s="17">
        <v>1345220.02</v>
      </c>
      <c r="K26" s="17">
        <v>1111460.54</v>
      </c>
      <c r="L26" s="17">
        <v>1325129.08</v>
      </c>
      <c r="M26" s="17">
        <v>1571412.44</v>
      </c>
      <c r="N26" s="17">
        <f>SUM(B26:M26)</f>
        <v>18387225.349999998</v>
      </c>
    </row>
    <row r="27" spans="1:14" x14ac:dyDescent="0.2">
      <c r="A27" s="21" t="s">
        <v>41</v>
      </c>
      <c r="B27" s="17">
        <v>410570.44</v>
      </c>
      <c r="C27" s="121">
        <v>423441.43</v>
      </c>
      <c r="D27" s="17">
        <v>492544.41</v>
      </c>
      <c r="E27" s="17">
        <v>401970.52</v>
      </c>
      <c r="F27" s="17">
        <v>455800.6</v>
      </c>
      <c r="G27" s="17">
        <v>548485.77</v>
      </c>
      <c r="H27" s="17">
        <v>385856.41</v>
      </c>
      <c r="I27" s="17">
        <v>314736.39</v>
      </c>
      <c r="J27" s="17">
        <v>273545.19</v>
      </c>
      <c r="K27" s="17">
        <v>256851.62</v>
      </c>
      <c r="L27" s="17">
        <v>329180.65000000002</v>
      </c>
      <c r="M27" s="17">
        <v>485966.56</v>
      </c>
      <c r="N27" s="17">
        <f>SUM(B27:M27)</f>
        <v>4778949.99</v>
      </c>
    </row>
    <row r="28" spans="1:14" x14ac:dyDescent="0.2">
      <c r="G28" s="17"/>
      <c r="K28" s="25" t="s">
        <v>43</v>
      </c>
      <c r="L28" s="26"/>
      <c r="M28" s="26"/>
      <c r="N28" s="27">
        <f>N24+N26+N27</f>
        <v>1050698590.8799999</v>
      </c>
    </row>
    <row r="29" spans="1:14" ht="15" x14ac:dyDescent="0.35">
      <c r="K29" s="28" t="s">
        <v>44</v>
      </c>
      <c r="L29" s="22"/>
      <c r="M29" s="22"/>
      <c r="N29" s="29">
        <v>0</v>
      </c>
    </row>
    <row r="30" spans="1:14" ht="13.5" thickBot="1" x14ac:dyDescent="0.25">
      <c r="K30" s="30" t="s">
        <v>45</v>
      </c>
      <c r="L30" s="31"/>
      <c r="M30" s="31"/>
      <c r="N30" s="32">
        <f>SUM(N28:N29)</f>
        <v>1050698590.8799999</v>
      </c>
    </row>
    <row r="31" spans="1:14" ht="13.5" thickTop="1" x14ac:dyDescent="0.2"/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96"/>
  <sheetViews>
    <sheetView zoomScaleNormal="100" workbookViewId="0">
      <selection activeCell="O36" sqref="O36"/>
    </sheetView>
  </sheetViews>
  <sheetFormatPr defaultRowHeight="12.75" x14ac:dyDescent="0.2"/>
  <cols>
    <col min="1" max="1" width="23.28515625" style="15" customWidth="1"/>
    <col min="2" max="13" width="14" style="15" bestFit="1" customWidth="1"/>
    <col min="14" max="14" width="15" style="15" bestFit="1" customWidth="1"/>
    <col min="15" max="15" width="16" style="15" bestFit="1" customWidth="1"/>
    <col min="16" max="256" width="9.140625" style="15"/>
    <col min="257" max="257" width="23.28515625" style="15" customWidth="1"/>
    <col min="258" max="269" width="14" style="15" bestFit="1" customWidth="1"/>
    <col min="270" max="270" width="15" style="15" bestFit="1" customWidth="1"/>
    <col min="271" max="271" width="16" style="15" bestFit="1" customWidth="1"/>
    <col min="272" max="512" width="9.140625" style="15"/>
    <col min="513" max="513" width="23.28515625" style="15" customWidth="1"/>
    <col min="514" max="525" width="14" style="15" bestFit="1" customWidth="1"/>
    <col min="526" max="526" width="15" style="15" bestFit="1" customWidth="1"/>
    <col min="527" max="527" width="16" style="15" bestFit="1" customWidth="1"/>
    <col min="528" max="768" width="9.140625" style="15"/>
    <col min="769" max="769" width="23.28515625" style="15" customWidth="1"/>
    <col min="770" max="781" width="14" style="15" bestFit="1" customWidth="1"/>
    <col min="782" max="782" width="15" style="15" bestFit="1" customWidth="1"/>
    <col min="783" max="783" width="16" style="15" bestFit="1" customWidth="1"/>
    <col min="784" max="1024" width="9.140625" style="15"/>
    <col min="1025" max="1025" width="23.28515625" style="15" customWidth="1"/>
    <col min="1026" max="1037" width="14" style="15" bestFit="1" customWidth="1"/>
    <col min="1038" max="1038" width="15" style="15" bestFit="1" customWidth="1"/>
    <col min="1039" max="1039" width="16" style="15" bestFit="1" customWidth="1"/>
    <col min="1040" max="1280" width="9.140625" style="15"/>
    <col min="1281" max="1281" width="23.28515625" style="15" customWidth="1"/>
    <col min="1282" max="1293" width="14" style="15" bestFit="1" customWidth="1"/>
    <col min="1294" max="1294" width="15" style="15" bestFit="1" customWidth="1"/>
    <col min="1295" max="1295" width="16" style="15" bestFit="1" customWidth="1"/>
    <col min="1296" max="1536" width="9.140625" style="15"/>
    <col min="1537" max="1537" width="23.28515625" style="15" customWidth="1"/>
    <col min="1538" max="1549" width="14" style="15" bestFit="1" customWidth="1"/>
    <col min="1550" max="1550" width="15" style="15" bestFit="1" customWidth="1"/>
    <col min="1551" max="1551" width="16" style="15" bestFit="1" customWidth="1"/>
    <col min="1552" max="1792" width="9.140625" style="15"/>
    <col min="1793" max="1793" width="23.28515625" style="15" customWidth="1"/>
    <col min="1794" max="1805" width="14" style="15" bestFit="1" customWidth="1"/>
    <col min="1806" max="1806" width="15" style="15" bestFit="1" customWidth="1"/>
    <col min="1807" max="1807" width="16" style="15" bestFit="1" customWidth="1"/>
    <col min="1808" max="2048" width="9.140625" style="15"/>
    <col min="2049" max="2049" width="23.28515625" style="15" customWidth="1"/>
    <col min="2050" max="2061" width="14" style="15" bestFit="1" customWidth="1"/>
    <col min="2062" max="2062" width="15" style="15" bestFit="1" customWidth="1"/>
    <col min="2063" max="2063" width="16" style="15" bestFit="1" customWidth="1"/>
    <col min="2064" max="2304" width="9.140625" style="15"/>
    <col min="2305" max="2305" width="23.28515625" style="15" customWidth="1"/>
    <col min="2306" max="2317" width="14" style="15" bestFit="1" customWidth="1"/>
    <col min="2318" max="2318" width="15" style="15" bestFit="1" customWidth="1"/>
    <col min="2319" max="2319" width="16" style="15" bestFit="1" customWidth="1"/>
    <col min="2320" max="2560" width="9.140625" style="15"/>
    <col min="2561" max="2561" width="23.28515625" style="15" customWidth="1"/>
    <col min="2562" max="2573" width="14" style="15" bestFit="1" customWidth="1"/>
    <col min="2574" max="2574" width="15" style="15" bestFit="1" customWidth="1"/>
    <col min="2575" max="2575" width="16" style="15" bestFit="1" customWidth="1"/>
    <col min="2576" max="2816" width="9.140625" style="15"/>
    <col min="2817" max="2817" width="23.28515625" style="15" customWidth="1"/>
    <col min="2818" max="2829" width="14" style="15" bestFit="1" customWidth="1"/>
    <col min="2830" max="2830" width="15" style="15" bestFit="1" customWidth="1"/>
    <col min="2831" max="2831" width="16" style="15" bestFit="1" customWidth="1"/>
    <col min="2832" max="3072" width="9.140625" style="15"/>
    <col min="3073" max="3073" width="23.28515625" style="15" customWidth="1"/>
    <col min="3074" max="3085" width="14" style="15" bestFit="1" customWidth="1"/>
    <col min="3086" max="3086" width="15" style="15" bestFit="1" customWidth="1"/>
    <col min="3087" max="3087" width="16" style="15" bestFit="1" customWidth="1"/>
    <col min="3088" max="3328" width="9.140625" style="15"/>
    <col min="3329" max="3329" width="23.28515625" style="15" customWidth="1"/>
    <col min="3330" max="3341" width="14" style="15" bestFit="1" customWidth="1"/>
    <col min="3342" max="3342" width="15" style="15" bestFit="1" customWidth="1"/>
    <col min="3343" max="3343" width="16" style="15" bestFit="1" customWidth="1"/>
    <col min="3344" max="3584" width="9.140625" style="15"/>
    <col min="3585" max="3585" width="23.28515625" style="15" customWidth="1"/>
    <col min="3586" max="3597" width="14" style="15" bestFit="1" customWidth="1"/>
    <col min="3598" max="3598" width="15" style="15" bestFit="1" customWidth="1"/>
    <col min="3599" max="3599" width="16" style="15" bestFit="1" customWidth="1"/>
    <col min="3600" max="3840" width="9.140625" style="15"/>
    <col min="3841" max="3841" width="23.28515625" style="15" customWidth="1"/>
    <col min="3842" max="3853" width="14" style="15" bestFit="1" customWidth="1"/>
    <col min="3854" max="3854" width="15" style="15" bestFit="1" customWidth="1"/>
    <col min="3855" max="3855" width="16" style="15" bestFit="1" customWidth="1"/>
    <col min="3856" max="4096" width="9.140625" style="15"/>
    <col min="4097" max="4097" width="23.28515625" style="15" customWidth="1"/>
    <col min="4098" max="4109" width="14" style="15" bestFit="1" customWidth="1"/>
    <col min="4110" max="4110" width="15" style="15" bestFit="1" customWidth="1"/>
    <col min="4111" max="4111" width="16" style="15" bestFit="1" customWidth="1"/>
    <col min="4112" max="4352" width="9.140625" style="15"/>
    <col min="4353" max="4353" width="23.28515625" style="15" customWidth="1"/>
    <col min="4354" max="4365" width="14" style="15" bestFit="1" customWidth="1"/>
    <col min="4366" max="4366" width="15" style="15" bestFit="1" customWidth="1"/>
    <col min="4367" max="4367" width="16" style="15" bestFit="1" customWidth="1"/>
    <col min="4368" max="4608" width="9.140625" style="15"/>
    <col min="4609" max="4609" width="23.28515625" style="15" customWidth="1"/>
    <col min="4610" max="4621" width="14" style="15" bestFit="1" customWidth="1"/>
    <col min="4622" max="4622" width="15" style="15" bestFit="1" customWidth="1"/>
    <col min="4623" max="4623" width="16" style="15" bestFit="1" customWidth="1"/>
    <col min="4624" max="4864" width="9.140625" style="15"/>
    <col min="4865" max="4865" width="23.28515625" style="15" customWidth="1"/>
    <col min="4866" max="4877" width="14" style="15" bestFit="1" customWidth="1"/>
    <col min="4878" max="4878" width="15" style="15" bestFit="1" customWidth="1"/>
    <col min="4879" max="4879" width="16" style="15" bestFit="1" customWidth="1"/>
    <col min="4880" max="5120" width="9.140625" style="15"/>
    <col min="5121" max="5121" width="23.28515625" style="15" customWidth="1"/>
    <col min="5122" max="5133" width="14" style="15" bestFit="1" customWidth="1"/>
    <col min="5134" max="5134" width="15" style="15" bestFit="1" customWidth="1"/>
    <col min="5135" max="5135" width="16" style="15" bestFit="1" customWidth="1"/>
    <col min="5136" max="5376" width="9.140625" style="15"/>
    <col min="5377" max="5377" width="23.28515625" style="15" customWidth="1"/>
    <col min="5378" max="5389" width="14" style="15" bestFit="1" customWidth="1"/>
    <col min="5390" max="5390" width="15" style="15" bestFit="1" customWidth="1"/>
    <col min="5391" max="5391" width="16" style="15" bestFit="1" customWidth="1"/>
    <col min="5392" max="5632" width="9.140625" style="15"/>
    <col min="5633" max="5633" width="23.28515625" style="15" customWidth="1"/>
    <col min="5634" max="5645" width="14" style="15" bestFit="1" customWidth="1"/>
    <col min="5646" max="5646" width="15" style="15" bestFit="1" customWidth="1"/>
    <col min="5647" max="5647" width="16" style="15" bestFit="1" customWidth="1"/>
    <col min="5648" max="5888" width="9.140625" style="15"/>
    <col min="5889" max="5889" width="23.28515625" style="15" customWidth="1"/>
    <col min="5890" max="5901" width="14" style="15" bestFit="1" customWidth="1"/>
    <col min="5902" max="5902" width="15" style="15" bestFit="1" customWidth="1"/>
    <col min="5903" max="5903" width="16" style="15" bestFit="1" customWidth="1"/>
    <col min="5904" max="6144" width="9.140625" style="15"/>
    <col min="6145" max="6145" width="23.28515625" style="15" customWidth="1"/>
    <col min="6146" max="6157" width="14" style="15" bestFit="1" customWidth="1"/>
    <col min="6158" max="6158" width="15" style="15" bestFit="1" customWidth="1"/>
    <col min="6159" max="6159" width="16" style="15" bestFit="1" customWidth="1"/>
    <col min="6160" max="6400" width="9.140625" style="15"/>
    <col min="6401" max="6401" width="23.28515625" style="15" customWidth="1"/>
    <col min="6402" max="6413" width="14" style="15" bestFit="1" customWidth="1"/>
    <col min="6414" max="6414" width="15" style="15" bestFit="1" customWidth="1"/>
    <col min="6415" max="6415" width="16" style="15" bestFit="1" customWidth="1"/>
    <col min="6416" max="6656" width="9.140625" style="15"/>
    <col min="6657" max="6657" width="23.28515625" style="15" customWidth="1"/>
    <col min="6658" max="6669" width="14" style="15" bestFit="1" customWidth="1"/>
    <col min="6670" max="6670" width="15" style="15" bestFit="1" customWidth="1"/>
    <col min="6671" max="6671" width="16" style="15" bestFit="1" customWidth="1"/>
    <col min="6672" max="6912" width="9.140625" style="15"/>
    <col min="6913" max="6913" width="23.28515625" style="15" customWidth="1"/>
    <col min="6914" max="6925" width="14" style="15" bestFit="1" customWidth="1"/>
    <col min="6926" max="6926" width="15" style="15" bestFit="1" customWidth="1"/>
    <col min="6927" max="6927" width="16" style="15" bestFit="1" customWidth="1"/>
    <col min="6928" max="7168" width="9.140625" style="15"/>
    <col min="7169" max="7169" width="23.28515625" style="15" customWidth="1"/>
    <col min="7170" max="7181" width="14" style="15" bestFit="1" customWidth="1"/>
    <col min="7182" max="7182" width="15" style="15" bestFit="1" customWidth="1"/>
    <col min="7183" max="7183" width="16" style="15" bestFit="1" customWidth="1"/>
    <col min="7184" max="7424" width="9.140625" style="15"/>
    <col min="7425" max="7425" width="23.28515625" style="15" customWidth="1"/>
    <col min="7426" max="7437" width="14" style="15" bestFit="1" customWidth="1"/>
    <col min="7438" max="7438" width="15" style="15" bestFit="1" customWidth="1"/>
    <col min="7439" max="7439" width="16" style="15" bestFit="1" customWidth="1"/>
    <col min="7440" max="7680" width="9.140625" style="15"/>
    <col min="7681" max="7681" width="23.28515625" style="15" customWidth="1"/>
    <col min="7682" max="7693" width="14" style="15" bestFit="1" customWidth="1"/>
    <col min="7694" max="7694" width="15" style="15" bestFit="1" customWidth="1"/>
    <col min="7695" max="7695" width="16" style="15" bestFit="1" customWidth="1"/>
    <col min="7696" max="7936" width="9.140625" style="15"/>
    <col min="7937" max="7937" width="23.28515625" style="15" customWidth="1"/>
    <col min="7938" max="7949" width="14" style="15" bestFit="1" customWidth="1"/>
    <col min="7950" max="7950" width="15" style="15" bestFit="1" customWidth="1"/>
    <col min="7951" max="7951" width="16" style="15" bestFit="1" customWidth="1"/>
    <col min="7952" max="8192" width="9.140625" style="15"/>
    <col min="8193" max="8193" width="23.28515625" style="15" customWidth="1"/>
    <col min="8194" max="8205" width="14" style="15" bestFit="1" customWidth="1"/>
    <col min="8206" max="8206" width="15" style="15" bestFit="1" customWidth="1"/>
    <col min="8207" max="8207" width="16" style="15" bestFit="1" customWidth="1"/>
    <col min="8208" max="8448" width="9.140625" style="15"/>
    <col min="8449" max="8449" width="23.28515625" style="15" customWidth="1"/>
    <col min="8450" max="8461" width="14" style="15" bestFit="1" customWidth="1"/>
    <col min="8462" max="8462" width="15" style="15" bestFit="1" customWidth="1"/>
    <col min="8463" max="8463" width="16" style="15" bestFit="1" customWidth="1"/>
    <col min="8464" max="8704" width="9.140625" style="15"/>
    <col min="8705" max="8705" width="23.28515625" style="15" customWidth="1"/>
    <col min="8706" max="8717" width="14" style="15" bestFit="1" customWidth="1"/>
    <col min="8718" max="8718" width="15" style="15" bestFit="1" customWidth="1"/>
    <col min="8719" max="8719" width="16" style="15" bestFit="1" customWidth="1"/>
    <col min="8720" max="8960" width="9.140625" style="15"/>
    <col min="8961" max="8961" width="23.28515625" style="15" customWidth="1"/>
    <col min="8962" max="8973" width="14" style="15" bestFit="1" customWidth="1"/>
    <col min="8974" max="8974" width="15" style="15" bestFit="1" customWidth="1"/>
    <col min="8975" max="8975" width="16" style="15" bestFit="1" customWidth="1"/>
    <col min="8976" max="9216" width="9.140625" style="15"/>
    <col min="9217" max="9217" width="23.28515625" style="15" customWidth="1"/>
    <col min="9218" max="9229" width="14" style="15" bestFit="1" customWidth="1"/>
    <col min="9230" max="9230" width="15" style="15" bestFit="1" customWidth="1"/>
    <col min="9231" max="9231" width="16" style="15" bestFit="1" customWidth="1"/>
    <col min="9232" max="9472" width="9.140625" style="15"/>
    <col min="9473" max="9473" width="23.28515625" style="15" customWidth="1"/>
    <col min="9474" max="9485" width="14" style="15" bestFit="1" customWidth="1"/>
    <col min="9486" max="9486" width="15" style="15" bestFit="1" customWidth="1"/>
    <col min="9487" max="9487" width="16" style="15" bestFit="1" customWidth="1"/>
    <col min="9488" max="9728" width="9.140625" style="15"/>
    <col min="9729" max="9729" width="23.28515625" style="15" customWidth="1"/>
    <col min="9730" max="9741" width="14" style="15" bestFit="1" customWidth="1"/>
    <col min="9742" max="9742" width="15" style="15" bestFit="1" customWidth="1"/>
    <col min="9743" max="9743" width="16" style="15" bestFit="1" customWidth="1"/>
    <col min="9744" max="9984" width="9.140625" style="15"/>
    <col min="9985" max="9985" width="23.28515625" style="15" customWidth="1"/>
    <col min="9986" max="9997" width="14" style="15" bestFit="1" customWidth="1"/>
    <col min="9998" max="9998" width="15" style="15" bestFit="1" customWidth="1"/>
    <col min="9999" max="9999" width="16" style="15" bestFit="1" customWidth="1"/>
    <col min="10000" max="10240" width="9.140625" style="15"/>
    <col min="10241" max="10241" width="23.28515625" style="15" customWidth="1"/>
    <col min="10242" max="10253" width="14" style="15" bestFit="1" customWidth="1"/>
    <col min="10254" max="10254" width="15" style="15" bestFit="1" customWidth="1"/>
    <col min="10255" max="10255" width="16" style="15" bestFit="1" customWidth="1"/>
    <col min="10256" max="10496" width="9.140625" style="15"/>
    <col min="10497" max="10497" width="23.28515625" style="15" customWidth="1"/>
    <col min="10498" max="10509" width="14" style="15" bestFit="1" customWidth="1"/>
    <col min="10510" max="10510" width="15" style="15" bestFit="1" customWidth="1"/>
    <col min="10511" max="10511" width="16" style="15" bestFit="1" customWidth="1"/>
    <col min="10512" max="10752" width="9.140625" style="15"/>
    <col min="10753" max="10753" width="23.28515625" style="15" customWidth="1"/>
    <col min="10754" max="10765" width="14" style="15" bestFit="1" customWidth="1"/>
    <col min="10766" max="10766" width="15" style="15" bestFit="1" customWidth="1"/>
    <col min="10767" max="10767" width="16" style="15" bestFit="1" customWidth="1"/>
    <col min="10768" max="11008" width="9.140625" style="15"/>
    <col min="11009" max="11009" width="23.28515625" style="15" customWidth="1"/>
    <col min="11010" max="11021" width="14" style="15" bestFit="1" customWidth="1"/>
    <col min="11022" max="11022" width="15" style="15" bestFit="1" customWidth="1"/>
    <col min="11023" max="11023" width="16" style="15" bestFit="1" customWidth="1"/>
    <col min="11024" max="11264" width="9.140625" style="15"/>
    <col min="11265" max="11265" width="23.28515625" style="15" customWidth="1"/>
    <col min="11266" max="11277" width="14" style="15" bestFit="1" customWidth="1"/>
    <col min="11278" max="11278" width="15" style="15" bestFit="1" customWidth="1"/>
    <col min="11279" max="11279" width="16" style="15" bestFit="1" customWidth="1"/>
    <col min="11280" max="11520" width="9.140625" style="15"/>
    <col min="11521" max="11521" width="23.28515625" style="15" customWidth="1"/>
    <col min="11522" max="11533" width="14" style="15" bestFit="1" customWidth="1"/>
    <col min="11534" max="11534" width="15" style="15" bestFit="1" customWidth="1"/>
    <col min="11535" max="11535" width="16" style="15" bestFit="1" customWidth="1"/>
    <col min="11536" max="11776" width="9.140625" style="15"/>
    <col min="11777" max="11777" width="23.28515625" style="15" customWidth="1"/>
    <col min="11778" max="11789" width="14" style="15" bestFit="1" customWidth="1"/>
    <col min="11790" max="11790" width="15" style="15" bestFit="1" customWidth="1"/>
    <col min="11791" max="11791" width="16" style="15" bestFit="1" customWidth="1"/>
    <col min="11792" max="12032" width="9.140625" style="15"/>
    <col min="12033" max="12033" width="23.28515625" style="15" customWidth="1"/>
    <col min="12034" max="12045" width="14" style="15" bestFit="1" customWidth="1"/>
    <col min="12046" max="12046" width="15" style="15" bestFit="1" customWidth="1"/>
    <col min="12047" max="12047" width="16" style="15" bestFit="1" customWidth="1"/>
    <col min="12048" max="12288" width="9.140625" style="15"/>
    <col min="12289" max="12289" width="23.28515625" style="15" customWidth="1"/>
    <col min="12290" max="12301" width="14" style="15" bestFit="1" customWidth="1"/>
    <col min="12302" max="12302" width="15" style="15" bestFit="1" customWidth="1"/>
    <col min="12303" max="12303" width="16" style="15" bestFit="1" customWidth="1"/>
    <col min="12304" max="12544" width="9.140625" style="15"/>
    <col min="12545" max="12545" width="23.28515625" style="15" customWidth="1"/>
    <col min="12546" max="12557" width="14" style="15" bestFit="1" customWidth="1"/>
    <col min="12558" max="12558" width="15" style="15" bestFit="1" customWidth="1"/>
    <col min="12559" max="12559" width="16" style="15" bestFit="1" customWidth="1"/>
    <col min="12560" max="12800" width="9.140625" style="15"/>
    <col min="12801" max="12801" width="23.28515625" style="15" customWidth="1"/>
    <col min="12802" max="12813" width="14" style="15" bestFit="1" customWidth="1"/>
    <col min="12814" max="12814" width="15" style="15" bestFit="1" customWidth="1"/>
    <col min="12815" max="12815" width="16" style="15" bestFit="1" customWidth="1"/>
    <col min="12816" max="13056" width="9.140625" style="15"/>
    <col min="13057" max="13057" width="23.28515625" style="15" customWidth="1"/>
    <col min="13058" max="13069" width="14" style="15" bestFit="1" customWidth="1"/>
    <col min="13070" max="13070" width="15" style="15" bestFit="1" customWidth="1"/>
    <col min="13071" max="13071" width="16" style="15" bestFit="1" customWidth="1"/>
    <col min="13072" max="13312" width="9.140625" style="15"/>
    <col min="13313" max="13313" width="23.28515625" style="15" customWidth="1"/>
    <col min="13314" max="13325" width="14" style="15" bestFit="1" customWidth="1"/>
    <col min="13326" max="13326" width="15" style="15" bestFit="1" customWidth="1"/>
    <col min="13327" max="13327" width="16" style="15" bestFit="1" customWidth="1"/>
    <col min="13328" max="13568" width="9.140625" style="15"/>
    <col min="13569" max="13569" width="23.28515625" style="15" customWidth="1"/>
    <col min="13570" max="13581" width="14" style="15" bestFit="1" customWidth="1"/>
    <col min="13582" max="13582" width="15" style="15" bestFit="1" customWidth="1"/>
    <col min="13583" max="13583" width="16" style="15" bestFit="1" customWidth="1"/>
    <col min="13584" max="13824" width="9.140625" style="15"/>
    <col min="13825" max="13825" width="23.28515625" style="15" customWidth="1"/>
    <col min="13826" max="13837" width="14" style="15" bestFit="1" customWidth="1"/>
    <col min="13838" max="13838" width="15" style="15" bestFit="1" customWidth="1"/>
    <col min="13839" max="13839" width="16" style="15" bestFit="1" customWidth="1"/>
    <col min="13840" max="14080" width="9.140625" style="15"/>
    <col min="14081" max="14081" width="23.28515625" style="15" customWidth="1"/>
    <col min="14082" max="14093" width="14" style="15" bestFit="1" customWidth="1"/>
    <col min="14094" max="14094" width="15" style="15" bestFit="1" customWidth="1"/>
    <col min="14095" max="14095" width="16" style="15" bestFit="1" customWidth="1"/>
    <col min="14096" max="14336" width="9.140625" style="15"/>
    <col min="14337" max="14337" width="23.28515625" style="15" customWidth="1"/>
    <col min="14338" max="14349" width="14" style="15" bestFit="1" customWidth="1"/>
    <col min="14350" max="14350" width="15" style="15" bestFit="1" customWidth="1"/>
    <col min="14351" max="14351" width="16" style="15" bestFit="1" customWidth="1"/>
    <col min="14352" max="14592" width="9.140625" style="15"/>
    <col min="14593" max="14593" width="23.28515625" style="15" customWidth="1"/>
    <col min="14594" max="14605" width="14" style="15" bestFit="1" customWidth="1"/>
    <col min="14606" max="14606" width="15" style="15" bestFit="1" customWidth="1"/>
    <col min="14607" max="14607" width="16" style="15" bestFit="1" customWidth="1"/>
    <col min="14608" max="14848" width="9.140625" style="15"/>
    <col min="14849" max="14849" width="23.28515625" style="15" customWidth="1"/>
    <col min="14850" max="14861" width="14" style="15" bestFit="1" customWidth="1"/>
    <col min="14862" max="14862" width="15" style="15" bestFit="1" customWidth="1"/>
    <col min="14863" max="14863" width="16" style="15" bestFit="1" customWidth="1"/>
    <col min="14864" max="15104" width="9.140625" style="15"/>
    <col min="15105" max="15105" width="23.28515625" style="15" customWidth="1"/>
    <col min="15106" max="15117" width="14" style="15" bestFit="1" customWidth="1"/>
    <col min="15118" max="15118" width="15" style="15" bestFit="1" customWidth="1"/>
    <col min="15119" max="15119" width="16" style="15" bestFit="1" customWidth="1"/>
    <col min="15120" max="15360" width="9.140625" style="15"/>
    <col min="15361" max="15361" width="23.28515625" style="15" customWidth="1"/>
    <col min="15362" max="15373" width="14" style="15" bestFit="1" customWidth="1"/>
    <col min="15374" max="15374" width="15" style="15" bestFit="1" customWidth="1"/>
    <col min="15375" max="15375" width="16" style="15" bestFit="1" customWidth="1"/>
    <col min="15376" max="15616" width="9.140625" style="15"/>
    <col min="15617" max="15617" width="23.28515625" style="15" customWidth="1"/>
    <col min="15618" max="15629" width="14" style="15" bestFit="1" customWidth="1"/>
    <col min="15630" max="15630" width="15" style="15" bestFit="1" customWidth="1"/>
    <col min="15631" max="15631" width="16" style="15" bestFit="1" customWidth="1"/>
    <col min="15632" max="15872" width="9.140625" style="15"/>
    <col min="15873" max="15873" width="23.28515625" style="15" customWidth="1"/>
    <col min="15874" max="15885" width="14" style="15" bestFit="1" customWidth="1"/>
    <col min="15886" max="15886" width="15" style="15" bestFit="1" customWidth="1"/>
    <col min="15887" max="15887" width="16" style="15" bestFit="1" customWidth="1"/>
    <col min="15888" max="16128" width="9.140625" style="15"/>
    <col min="16129" max="16129" width="23.28515625" style="15" customWidth="1"/>
    <col min="16130" max="16141" width="14" style="15" bestFit="1" customWidth="1"/>
    <col min="16142" max="16142" width="15" style="15" bestFit="1" customWidth="1"/>
    <col min="16143" max="16143" width="16" style="15" bestFit="1" customWidth="1"/>
    <col min="16144" max="16384" width="9.140625" style="15"/>
  </cols>
  <sheetData>
    <row r="2" spans="1:14" ht="20.25" x14ac:dyDescent="0.3">
      <c r="A2" s="204" t="s">
        <v>258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93">
        <v>15819.38</v>
      </c>
      <c r="C6" s="112">
        <v>15325.05</v>
      </c>
      <c r="D6" s="1">
        <v>12611.07</v>
      </c>
      <c r="E6" s="17">
        <v>15473.45</v>
      </c>
      <c r="F6" s="1">
        <v>14469.91</v>
      </c>
      <c r="G6" s="17">
        <v>13082.66</v>
      </c>
      <c r="H6" s="142">
        <v>13316.26</v>
      </c>
      <c r="I6" s="1">
        <v>15737.44</v>
      </c>
      <c r="J6" s="17">
        <v>13267.74</v>
      </c>
      <c r="K6" s="172">
        <v>9744.69</v>
      </c>
      <c r="L6" s="188">
        <v>13349.81</v>
      </c>
      <c r="M6" s="81">
        <v>16791.080000000002</v>
      </c>
      <c r="N6" s="17">
        <f>SUM(B6:M6)</f>
        <v>168988.53999999998</v>
      </c>
    </row>
    <row r="7" spans="1:14" x14ac:dyDescent="0.2">
      <c r="A7" s="15" t="s">
        <v>11</v>
      </c>
      <c r="B7" s="93">
        <v>7232.26</v>
      </c>
      <c r="C7" s="112">
        <v>7006.27</v>
      </c>
      <c r="D7" s="1">
        <v>5765.5</v>
      </c>
      <c r="E7" s="17">
        <v>7074.11</v>
      </c>
      <c r="F7" s="1">
        <v>6615.32</v>
      </c>
      <c r="G7" s="17">
        <v>5981.1</v>
      </c>
      <c r="H7" s="142">
        <v>6087.9</v>
      </c>
      <c r="I7" s="1">
        <v>7194.8</v>
      </c>
      <c r="J7" s="17">
        <v>6065.71</v>
      </c>
      <c r="K7" s="172">
        <v>4455.05</v>
      </c>
      <c r="L7" s="188">
        <v>6103.23</v>
      </c>
      <c r="M7" s="81">
        <v>7676.5</v>
      </c>
      <c r="N7" s="17">
        <f t="shared" ref="N7:N21" si="0">SUM(B7:M7)</f>
        <v>77257.75</v>
      </c>
    </row>
    <row r="8" spans="1:14" x14ac:dyDescent="0.2">
      <c r="A8" s="15" t="s">
        <v>12</v>
      </c>
      <c r="B8" s="93">
        <v>635285.21</v>
      </c>
      <c r="C8" s="112">
        <v>615433.74</v>
      </c>
      <c r="D8" s="1">
        <v>506443.77000000025</v>
      </c>
      <c r="E8" s="17">
        <v>621393.30999999994</v>
      </c>
      <c r="F8" s="1">
        <v>581092.49</v>
      </c>
      <c r="G8" s="17">
        <v>525382.52</v>
      </c>
      <c r="H8" s="142">
        <v>534763.48</v>
      </c>
      <c r="I8" s="1">
        <v>631994.63</v>
      </c>
      <c r="J8" s="17">
        <v>532814.91</v>
      </c>
      <c r="K8" s="172">
        <v>391333.87000000011</v>
      </c>
      <c r="L8" s="188">
        <v>536110.69999999995</v>
      </c>
      <c r="M8" s="81">
        <v>674307.51000000013</v>
      </c>
      <c r="N8" s="17">
        <f t="shared" si="0"/>
        <v>6786356.1400000006</v>
      </c>
    </row>
    <row r="9" spans="1:14" x14ac:dyDescent="0.2">
      <c r="A9" s="15" t="s">
        <v>13</v>
      </c>
      <c r="B9" s="93">
        <v>13847.63</v>
      </c>
      <c r="C9" s="112">
        <v>13414.92</v>
      </c>
      <c r="D9" s="1">
        <v>11039.21</v>
      </c>
      <c r="E9" s="17">
        <v>13544.82</v>
      </c>
      <c r="F9" s="1">
        <v>12666.37</v>
      </c>
      <c r="G9" s="17">
        <v>11452.03</v>
      </c>
      <c r="H9" s="142">
        <v>11656.51</v>
      </c>
      <c r="I9" s="1">
        <v>13775.91</v>
      </c>
      <c r="J9" s="17">
        <v>11614.04</v>
      </c>
      <c r="K9" s="172">
        <v>8530.1</v>
      </c>
      <c r="L9" s="188">
        <v>11685.88</v>
      </c>
      <c r="M9" s="81">
        <v>14698.22</v>
      </c>
      <c r="N9" s="17">
        <f t="shared" si="0"/>
        <v>147925.64000000001</v>
      </c>
    </row>
    <row r="10" spans="1:14" x14ac:dyDescent="0.2">
      <c r="A10" s="15" t="s">
        <v>14</v>
      </c>
      <c r="B10" s="93">
        <v>15330.88</v>
      </c>
      <c r="C10" s="112">
        <v>14851.82</v>
      </c>
      <c r="D10" s="1">
        <v>12221.65</v>
      </c>
      <c r="E10" s="17">
        <v>14995.64</v>
      </c>
      <c r="F10" s="1">
        <v>14023.09</v>
      </c>
      <c r="G10" s="17">
        <v>12678.68</v>
      </c>
      <c r="H10" s="142">
        <v>12905.07</v>
      </c>
      <c r="I10" s="1">
        <v>15251.48</v>
      </c>
      <c r="J10" s="17">
        <v>12858.04</v>
      </c>
      <c r="K10" s="172">
        <v>9443.7800000000007</v>
      </c>
      <c r="L10" s="188">
        <v>12937.58</v>
      </c>
      <c r="M10" s="81">
        <v>16272.58</v>
      </c>
      <c r="N10" s="17">
        <f t="shared" si="0"/>
        <v>163770.28999999998</v>
      </c>
    </row>
    <row r="11" spans="1:14" x14ac:dyDescent="0.2">
      <c r="A11" s="15" t="s">
        <v>15</v>
      </c>
      <c r="B11" s="93">
        <v>273.45</v>
      </c>
      <c r="C11" s="112">
        <v>264.91000000000003</v>
      </c>
      <c r="D11" s="1">
        <v>217.99</v>
      </c>
      <c r="E11" s="17">
        <v>267.47000000000003</v>
      </c>
      <c r="F11" s="1">
        <v>250.13</v>
      </c>
      <c r="G11" s="17">
        <v>226.15</v>
      </c>
      <c r="H11" s="142">
        <v>230.18</v>
      </c>
      <c r="I11" s="1">
        <v>272.04000000000002</v>
      </c>
      <c r="J11" s="17">
        <v>229.35</v>
      </c>
      <c r="K11" s="172">
        <v>168.45</v>
      </c>
      <c r="L11" s="188">
        <v>230.76</v>
      </c>
      <c r="M11" s="81">
        <v>290.25</v>
      </c>
      <c r="N11" s="17">
        <f t="shared" si="0"/>
        <v>2921.13</v>
      </c>
    </row>
    <row r="12" spans="1:14" x14ac:dyDescent="0.2">
      <c r="A12" s="15" t="s">
        <v>16</v>
      </c>
      <c r="B12" s="93">
        <v>550.58000000000004</v>
      </c>
      <c r="C12" s="112">
        <v>533.37</v>
      </c>
      <c r="D12" s="1">
        <v>438.91</v>
      </c>
      <c r="E12" s="17">
        <v>538.54</v>
      </c>
      <c r="F12" s="1">
        <v>503.61</v>
      </c>
      <c r="G12" s="17">
        <v>455.33</v>
      </c>
      <c r="H12" s="142">
        <v>463.46</v>
      </c>
      <c r="I12" s="1">
        <v>547.72</v>
      </c>
      <c r="J12" s="17">
        <v>461.77</v>
      </c>
      <c r="K12" s="172">
        <v>339.15</v>
      </c>
      <c r="L12" s="188">
        <v>464.62</v>
      </c>
      <c r="M12" s="81">
        <v>584.39</v>
      </c>
      <c r="N12" s="17">
        <f t="shared" si="0"/>
        <v>5881.4500000000007</v>
      </c>
    </row>
    <row r="13" spans="1:14" x14ac:dyDescent="0.2">
      <c r="A13" s="15" t="s">
        <v>17</v>
      </c>
      <c r="B13" s="93">
        <v>4794.32</v>
      </c>
      <c r="C13" s="112">
        <v>4644.51</v>
      </c>
      <c r="D13" s="1">
        <v>3821.99</v>
      </c>
      <c r="E13" s="17">
        <v>4689.4799999999996</v>
      </c>
      <c r="F13" s="1">
        <v>4385.3500000000004</v>
      </c>
      <c r="G13" s="17">
        <v>3964.92</v>
      </c>
      <c r="H13" s="142">
        <v>4035.71</v>
      </c>
      <c r="I13" s="1">
        <v>4769.49</v>
      </c>
      <c r="J13" s="17">
        <v>4021.01</v>
      </c>
      <c r="K13" s="172">
        <v>2953.29</v>
      </c>
      <c r="L13" s="188">
        <v>4045.88</v>
      </c>
      <c r="M13" s="81">
        <v>5088.8100000000004</v>
      </c>
      <c r="N13" s="17">
        <f t="shared" si="0"/>
        <v>51214.759999999995</v>
      </c>
    </row>
    <row r="14" spans="1:14" x14ac:dyDescent="0.2">
      <c r="A14" s="15" t="s">
        <v>18</v>
      </c>
      <c r="B14" s="93">
        <v>1711.55</v>
      </c>
      <c r="C14" s="112">
        <v>1658.07</v>
      </c>
      <c r="D14" s="1">
        <v>1364.43</v>
      </c>
      <c r="E14" s="17">
        <v>1674.13</v>
      </c>
      <c r="F14" s="1">
        <v>1565.55</v>
      </c>
      <c r="G14" s="17">
        <v>1415.46</v>
      </c>
      <c r="H14" s="142">
        <v>1440.73</v>
      </c>
      <c r="I14" s="1">
        <v>1702.69</v>
      </c>
      <c r="J14" s="17">
        <v>1435.48</v>
      </c>
      <c r="K14" s="172">
        <v>1054.31</v>
      </c>
      <c r="L14" s="188">
        <v>1444.36</v>
      </c>
      <c r="M14" s="81">
        <v>1816.68</v>
      </c>
      <c r="N14" s="17">
        <f t="shared" si="0"/>
        <v>18283.439999999999</v>
      </c>
    </row>
    <row r="15" spans="1:14" x14ac:dyDescent="0.2">
      <c r="A15" s="15" t="s">
        <v>19</v>
      </c>
      <c r="B15" s="93">
        <v>1482.97</v>
      </c>
      <c r="C15" s="112">
        <v>1436.63</v>
      </c>
      <c r="D15" s="1">
        <v>1182.21</v>
      </c>
      <c r="E15" s="17">
        <v>1450.54</v>
      </c>
      <c r="F15" s="1">
        <v>1356.47</v>
      </c>
      <c r="G15" s="17">
        <v>1226.42</v>
      </c>
      <c r="H15" s="142">
        <v>1248.32</v>
      </c>
      <c r="I15" s="1">
        <v>1475.29</v>
      </c>
      <c r="J15" s="17">
        <v>1243.77</v>
      </c>
      <c r="K15" s="172">
        <v>913.5</v>
      </c>
      <c r="L15" s="188">
        <v>1251.46</v>
      </c>
      <c r="M15" s="81">
        <v>1574.06</v>
      </c>
      <c r="N15" s="17">
        <f t="shared" si="0"/>
        <v>15841.640000000001</v>
      </c>
    </row>
    <row r="16" spans="1:14" x14ac:dyDescent="0.2">
      <c r="A16" s="15" t="s">
        <v>20</v>
      </c>
      <c r="B16" s="93">
        <v>15676.58</v>
      </c>
      <c r="C16" s="112">
        <v>15186.72</v>
      </c>
      <c r="D16" s="1">
        <v>12497.23</v>
      </c>
      <c r="E16" s="17">
        <v>15333.78</v>
      </c>
      <c r="F16" s="1">
        <v>14339.3</v>
      </c>
      <c r="G16" s="17">
        <v>12964.57</v>
      </c>
      <c r="H16" s="142">
        <v>13196.06</v>
      </c>
      <c r="I16" s="1">
        <v>15595.38</v>
      </c>
      <c r="J16" s="17">
        <v>13147.98</v>
      </c>
      <c r="K16" s="172">
        <v>9656.73</v>
      </c>
      <c r="L16" s="188">
        <v>13229.31</v>
      </c>
      <c r="M16" s="81">
        <v>16639.509999999998</v>
      </c>
      <c r="N16" s="17">
        <f t="shared" si="0"/>
        <v>167463.15</v>
      </c>
    </row>
    <row r="17" spans="1:15" x14ac:dyDescent="0.2">
      <c r="A17" s="15" t="s">
        <v>21</v>
      </c>
      <c r="B17" s="93">
        <v>1323.53</v>
      </c>
      <c r="C17" s="112">
        <v>1282.17</v>
      </c>
      <c r="D17" s="1">
        <v>1055.0999999999999</v>
      </c>
      <c r="E17" s="17">
        <v>1294.58</v>
      </c>
      <c r="F17" s="1">
        <v>1210.6199999999999</v>
      </c>
      <c r="G17" s="17">
        <v>1094.56</v>
      </c>
      <c r="H17" s="142">
        <v>1114.0999999999999</v>
      </c>
      <c r="I17" s="1">
        <v>1316.67</v>
      </c>
      <c r="J17" s="17">
        <v>1110.04</v>
      </c>
      <c r="K17" s="172">
        <v>815.29</v>
      </c>
      <c r="L17" s="188">
        <v>1116.9100000000001</v>
      </c>
      <c r="M17" s="81">
        <v>1404.82</v>
      </c>
      <c r="N17" s="17">
        <f t="shared" si="0"/>
        <v>14138.39</v>
      </c>
    </row>
    <row r="18" spans="1:15" x14ac:dyDescent="0.2">
      <c r="A18" s="15" t="s">
        <v>22</v>
      </c>
      <c r="B18" s="93">
        <v>13505.04</v>
      </c>
      <c r="C18" s="112">
        <v>13083.03</v>
      </c>
      <c r="D18" s="1">
        <v>10766.1</v>
      </c>
      <c r="E18" s="17">
        <v>13209.72</v>
      </c>
      <c r="F18" s="1">
        <v>12353</v>
      </c>
      <c r="G18" s="17">
        <v>11168.7</v>
      </c>
      <c r="H18" s="142">
        <v>11368.13</v>
      </c>
      <c r="I18" s="1">
        <v>13435.09</v>
      </c>
      <c r="J18" s="17">
        <v>11326.7</v>
      </c>
      <c r="K18" s="172">
        <v>8319.07</v>
      </c>
      <c r="L18" s="188">
        <v>11396.77</v>
      </c>
      <c r="M18" s="81">
        <v>14334.59</v>
      </c>
      <c r="N18" s="17">
        <f t="shared" si="0"/>
        <v>144265.94</v>
      </c>
    </row>
    <row r="19" spans="1:15" x14ac:dyDescent="0.2">
      <c r="A19" s="15" t="s">
        <v>23</v>
      </c>
      <c r="B19" s="93">
        <v>1935.34</v>
      </c>
      <c r="C19" s="112">
        <v>1874.86</v>
      </c>
      <c r="D19" s="1">
        <v>1542.83</v>
      </c>
      <c r="E19" s="17">
        <v>1893.02</v>
      </c>
      <c r="F19" s="1">
        <v>1770.25</v>
      </c>
      <c r="G19" s="17">
        <v>1600.53</v>
      </c>
      <c r="H19" s="142">
        <v>1629.11</v>
      </c>
      <c r="I19" s="1">
        <v>1925.31</v>
      </c>
      <c r="J19" s="17">
        <v>1623.17</v>
      </c>
      <c r="K19" s="172">
        <v>1192.1600000000001</v>
      </c>
      <c r="L19" s="188">
        <v>1633.21</v>
      </c>
      <c r="M19" s="81">
        <v>2054.2199999999998</v>
      </c>
      <c r="N19" s="17">
        <f t="shared" si="0"/>
        <v>20674.010000000002</v>
      </c>
    </row>
    <row r="20" spans="1:15" x14ac:dyDescent="0.2">
      <c r="A20" s="15" t="s">
        <v>24</v>
      </c>
      <c r="B20" s="93">
        <v>1192.8699999999999</v>
      </c>
      <c r="C20" s="112">
        <v>1155.5899999999999</v>
      </c>
      <c r="D20" s="1">
        <v>950.94</v>
      </c>
      <c r="E20" s="17">
        <v>1166.78</v>
      </c>
      <c r="F20" s="1">
        <v>1091.1099999999999</v>
      </c>
      <c r="G20" s="17">
        <v>986.5</v>
      </c>
      <c r="H20" s="142">
        <v>1004.12</v>
      </c>
      <c r="I20" s="1">
        <v>1186.69</v>
      </c>
      <c r="J20" s="17">
        <v>1000.46</v>
      </c>
      <c r="K20" s="172">
        <v>734.8</v>
      </c>
      <c r="L20" s="188">
        <v>1006.65</v>
      </c>
      <c r="M20" s="81">
        <v>1266.1400000000001</v>
      </c>
      <c r="N20" s="17">
        <f t="shared" si="0"/>
        <v>12742.65</v>
      </c>
    </row>
    <row r="21" spans="1:15" x14ac:dyDescent="0.2">
      <c r="A21" s="15" t="s">
        <v>25</v>
      </c>
      <c r="B21" s="93">
        <v>129879.62</v>
      </c>
      <c r="C21" s="112">
        <v>125821.13</v>
      </c>
      <c r="D21" s="17">
        <v>103538.89</v>
      </c>
      <c r="E21" s="17">
        <v>127039.52</v>
      </c>
      <c r="F21" s="1">
        <v>118800.3</v>
      </c>
      <c r="G21" s="17">
        <v>107410.79</v>
      </c>
      <c r="H21" s="142">
        <v>109328.66</v>
      </c>
      <c r="I21" s="1">
        <v>129206.89</v>
      </c>
      <c r="J21" s="17">
        <v>108930.29</v>
      </c>
      <c r="K21" s="172">
        <v>80005.47</v>
      </c>
      <c r="L21" s="188">
        <v>109604.09</v>
      </c>
      <c r="M21" s="81">
        <v>137857.46</v>
      </c>
      <c r="N21" s="17">
        <f t="shared" si="0"/>
        <v>1387423.11</v>
      </c>
    </row>
    <row r="22" spans="1:15" x14ac:dyDescent="0.2">
      <c r="A22" s="15" t="s">
        <v>26</v>
      </c>
      <c r="B22" s="94">
        <v>3013.35</v>
      </c>
      <c r="C22" s="113">
        <v>2919.19</v>
      </c>
      <c r="D22" s="17">
        <v>2402.2199999999998</v>
      </c>
      <c r="E22" s="17">
        <v>2947.46</v>
      </c>
      <c r="F22" s="17">
        <v>2756.3</v>
      </c>
      <c r="G22" s="17">
        <v>2492.0500000000002</v>
      </c>
      <c r="H22" s="143">
        <v>2536.54</v>
      </c>
      <c r="I22" s="17">
        <v>2997.74</v>
      </c>
      <c r="J22" s="17">
        <v>2527.3000000000002</v>
      </c>
      <c r="K22" s="173">
        <v>1856.21</v>
      </c>
      <c r="L22" s="189">
        <v>2542.9299999999998</v>
      </c>
      <c r="M22" s="82">
        <v>3198.44</v>
      </c>
      <c r="N22" s="17">
        <f>SUM(B22:M22)</f>
        <v>32189.729999999996</v>
      </c>
    </row>
    <row r="23" spans="1:15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5" x14ac:dyDescent="0.2">
      <c r="A24" s="15" t="s">
        <v>9</v>
      </c>
      <c r="B24" s="20">
        <f>SUM(B6:B23)</f>
        <v>862854.55999999982</v>
      </c>
      <c r="C24" s="20">
        <f t="shared" ref="C24:M24" si="1">SUM(C6:C23)</f>
        <v>835891.97999999986</v>
      </c>
      <c r="D24" s="20">
        <f t="shared" si="1"/>
        <v>687860.04</v>
      </c>
      <c r="E24" s="202">
        <f t="shared" si="1"/>
        <v>843986.35</v>
      </c>
      <c r="F24" s="20">
        <f t="shared" si="1"/>
        <v>789249.17</v>
      </c>
      <c r="G24" s="20">
        <f t="shared" si="1"/>
        <v>713582.9700000002</v>
      </c>
      <c r="H24" s="20">
        <f t="shared" si="1"/>
        <v>726324.34</v>
      </c>
      <c r="I24" s="20">
        <f t="shared" si="1"/>
        <v>858385.26</v>
      </c>
      <c r="J24" s="20">
        <f t="shared" si="1"/>
        <v>723677.76000000013</v>
      </c>
      <c r="K24" s="20">
        <f t="shared" si="1"/>
        <v>531515.92000000004</v>
      </c>
      <c r="L24" s="20">
        <f t="shared" si="1"/>
        <v>728154.15</v>
      </c>
      <c r="M24" s="20">
        <f t="shared" si="1"/>
        <v>915855.26</v>
      </c>
      <c r="N24" s="20">
        <f>SUM(N6:N22)</f>
        <v>9217337.7600000016</v>
      </c>
      <c r="O24" s="1"/>
    </row>
    <row r="25" spans="1:15" x14ac:dyDescent="0.2">
      <c r="B25" s="212"/>
      <c r="C25" s="213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17"/>
    </row>
    <row r="26" spans="1:15" x14ac:dyDescent="0.2">
      <c r="A26" s="15" t="s">
        <v>46</v>
      </c>
      <c r="B26" s="1">
        <v>39596.129999999997</v>
      </c>
      <c r="C26" s="1">
        <v>39596.17</v>
      </c>
      <c r="D26" s="1">
        <v>39596.17</v>
      </c>
      <c r="E26" s="1">
        <v>39596.17</v>
      </c>
      <c r="F26" s="1">
        <v>39596.17</v>
      </c>
      <c r="G26" s="1">
        <v>39596.17</v>
      </c>
      <c r="H26" s="1">
        <v>39596.17</v>
      </c>
      <c r="I26" s="201">
        <v>39596.17</v>
      </c>
      <c r="J26" s="1">
        <v>39596.17</v>
      </c>
      <c r="K26" s="1">
        <v>39596.17</v>
      </c>
      <c r="L26" s="1">
        <v>39596.17</v>
      </c>
      <c r="M26" s="1">
        <v>4287</v>
      </c>
      <c r="N26" s="17">
        <f>SUM(B26:M26)</f>
        <v>439844.8299999999</v>
      </c>
      <c r="O26" s="1"/>
    </row>
    <row r="27" spans="1:15" x14ac:dyDescent="0.2">
      <c r="A27" s="15" t="s">
        <v>47</v>
      </c>
      <c r="B27" s="1">
        <v>2739.92</v>
      </c>
      <c r="C27" s="1">
        <v>21143.78</v>
      </c>
      <c r="D27" s="1">
        <v>1833.2</v>
      </c>
      <c r="E27" s="1">
        <v>0</v>
      </c>
      <c r="F27" s="1">
        <v>38916.83</v>
      </c>
      <c r="G27" s="1">
        <v>10564.71</v>
      </c>
      <c r="H27" s="1">
        <v>0</v>
      </c>
      <c r="I27" s="1">
        <v>2389.8000000000002</v>
      </c>
      <c r="J27" s="1">
        <v>7264.57</v>
      </c>
      <c r="K27" s="1">
        <v>2633.2</v>
      </c>
      <c r="L27" s="1">
        <v>14220.35</v>
      </c>
      <c r="M27" s="1">
        <v>14554.3</v>
      </c>
      <c r="N27" s="17">
        <f>SUM(B27:M27)</f>
        <v>116260.66</v>
      </c>
    </row>
    <row r="28" spans="1:15" x14ac:dyDescent="0.2">
      <c r="B28" s="1"/>
      <c r="C28" s="1"/>
      <c r="D28" s="1"/>
      <c r="E28" s="1"/>
      <c r="F28" s="1"/>
      <c r="H28" s="1"/>
      <c r="I28" s="1"/>
      <c r="K28" s="1"/>
      <c r="L28" s="1"/>
      <c r="M28" s="1"/>
      <c r="N28" s="17"/>
    </row>
    <row r="29" spans="1:15" x14ac:dyDescent="0.2">
      <c r="A29" s="15" t="s">
        <v>48</v>
      </c>
      <c r="B29" s="1">
        <v>14668527.52</v>
      </c>
      <c r="C29" s="1">
        <v>14210163.68</v>
      </c>
      <c r="D29" s="1">
        <v>11693620.689999999</v>
      </c>
      <c r="E29" s="1">
        <v>14347767.970000001</v>
      </c>
      <c r="F29" s="33">
        <v>13417235.82</v>
      </c>
      <c r="G29" s="1">
        <v>12130910.51</v>
      </c>
      <c r="H29" s="1">
        <v>12347513.73</v>
      </c>
      <c r="I29" s="1">
        <v>14592549.380000001</v>
      </c>
      <c r="J29" s="1">
        <v>12302522</v>
      </c>
      <c r="K29" s="1">
        <v>9035770.7100000009</v>
      </c>
      <c r="L29" s="1">
        <v>12378620.460000001</v>
      </c>
      <c r="M29" s="1">
        <v>15569539.439999999</v>
      </c>
      <c r="N29" s="17">
        <f>SUM(B29:M29)</f>
        <v>156694741.91000003</v>
      </c>
      <c r="O29" s="1"/>
    </row>
    <row r="31" spans="1:15" ht="15.75" thickBot="1" x14ac:dyDescent="0.3">
      <c r="A31" s="15" t="s">
        <v>49</v>
      </c>
      <c r="B31" s="34">
        <f>SUM(B24:B29)</f>
        <v>15573718.129999999</v>
      </c>
      <c r="C31" s="34">
        <f>SUM(C24:C29)</f>
        <v>15106795.609999999</v>
      </c>
      <c r="D31" s="34">
        <f>SUM(D24:D29)</f>
        <v>12422910.1</v>
      </c>
      <c r="E31" s="34">
        <f t="shared" ref="E31:M31" si="2">SUM(E24:E29)</f>
        <v>15231350.49</v>
      </c>
      <c r="F31" s="34">
        <f t="shared" si="2"/>
        <v>14284997.99</v>
      </c>
      <c r="G31" s="34">
        <f t="shared" si="2"/>
        <v>12894654.359999999</v>
      </c>
      <c r="H31" s="34">
        <f t="shared" si="2"/>
        <v>13113434.24</v>
      </c>
      <c r="I31" s="34">
        <f t="shared" si="2"/>
        <v>15492920.610000001</v>
      </c>
      <c r="J31" s="34">
        <f t="shared" si="2"/>
        <v>13073060.5</v>
      </c>
      <c r="K31" s="34">
        <f t="shared" si="2"/>
        <v>9609516</v>
      </c>
      <c r="L31" s="34">
        <f t="shared" si="2"/>
        <v>13160591.130000001</v>
      </c>
      <c r="M31" s="34">
        <f t="shared" si="2"/>
        <v>16504236</v>
      </c>
      <c r="N31" s="34">
        <f>SUM(N24:N29)</f>
        <v>166468185.16000003</v>
      </c>
      <c r="O31" s="35"/>
    </row>
    <row r="32" spans="1:15" ht="15.75" thickTop="1" x14ac:dyDescent="0.25">
      <c r="B32" s="35"/>
      <c r="C32" s="1"/>
      <c r="D32" s="1"/>
      <c r="E32" s="1"/>
      <c r="F32" s="1"/>
      <c r="G32" s="1"/>
      <c r="H32" s="1"/>
      <c r="I32" s="1"/>
      <c r="J32" s="1"/>
      <c r="K32" s="1"/>
      <c r="M32" s="1"/>
      <c r="O32" s="36"/>
    </row>
    <row r="33" spans="1:15" ht="15" x14ac:dyDescent="0.25">
      <c r="A33" s="209" t="s">
        <v>268</v>
      </c>
      <c r="B33" s="1">
        <v>0</v>
      </c>
      <c r="C33" s="1">
        <v>0</v>
      </c>
      <c r="D33" s="1">
        <f>3150</f>
        <v>3150</v>
      </c>
      <c r="E33" s="1">
        <v>8837.5</v>
      </c>
      <c r="F33" s="1">
        <v>160112.5</v>
      </c>
      <c r="G33" s="1">
        <v>26738.5</v>
      </c>
      <c r="H33" s="1">
        <v>4112</v>
      </c>
      <c r="I33" s="1">
        <v>5196</v>
      </c>
      <c r="J33" s="1">
        <v>862</v>
      </c>
      <c r="K33" s="1">
        <v>412</v>
      </c>
      <c r="L33" s="1">
        <v>828</v>
      </c>
      <c r="M33" s="1">
        <v>832</v>
      </c>
      <c r="N33" s="17">
        <f>SUM(B33:M33)</f>
        <v>211080.5</v>
      </c>
      <c r="O33" s="208">
        <f>N33+N34</f>
        <v>328923.5</v>
      </c>
    </row>
    <row r="34" spans="1:15" s="196" customFormat="1" ht="15" x14ac:dyDescent="0.25">
      <c r="A34" s="209" t="s">
        <v>269</v>
      </c>
      <c r="B34" s="201">
        <v>0</v>
      </c>
      <c r="C34" s="201">
        <v>0</v>
      </c>
      <c r="D34" s="36">
        <v>0</v>
      </c>
      <c r="E34" s="201">
        <v>0</v>
      </c>
      <c r="F34" s="201">
        <v>41925</v>
      </c>
      <c r="G34" s="201">
        <v>35100</v>
      </c>
      <c r="H34" s="201">
        <v>12136</v>
      </c>
      <c r="I34" s="201">
        <v>12410</v>
      </c>
      <c r="J34" s="201">
        <v>4554</v>
      </c>
      <c r="K34" s="201">
        <v>5314</v>
      </c>
      <c r="L34" s="201">
        <v>5154</v>
      </c>
      <c r="M34" s="201">
        <v>1250</v>
      </c>
      <c r="N34" s="121">
        <f>SUM(B34:M34)</f>
        <v>117843</v>
      </c>
      <c r="O34" s="201"/>
    </row>
    <row r="35" spans="1:15" x14ac:dyDescent="0.2">
      <c r="A35" s="15" t="s">
        <v>50</v>
      </c>
      <c r="B35" s="1">
        <v>1000</v>
      </c>
      <c r="C35" s="1">
        <v>2500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7">
        <f>SUM(B35:M35)</f>
        <v>3500</v>
      </c>
      <c r="O35" s="17"/>
    </row>
    <row r="36" spans="1:15" x14ac:dyDescent="0.2">
      <c r="A36" s="15" t="s">
        <v>51</v>
      </c>
      <c r="B36" s="1">
        <v>1528968.61</v>
      </c>
      <c r="C36" s="1">
        <v>1534641.89</v>
      </c>
      <c r="D36" s="1">
        <v>1450477.36</v>
      </c>
      <c r="E36" s="1">
        <v>1466070.13</v>
      </c>
      <c r="F36" s="1">
        <v>1707365.33</v>
      </c>
      <c r="G36" s="130">
        <v>1544319.07</v>
      </c>
      <c r="H36" s="1">
        <v>3102297.14</v>
      </c>
      <c r="I36" s="1">
        <v>2658704.79</v>
      </c>
      <c r="J36" s="1">
        <v>2164216.21</v>
      </c>
      <c r="K36" s="1">
        <v>1638711.05</v>
      </c>
      <c r="L36" s="201">
        <f>2004035.77-125</f>
        <v>2003910.77</v>
      </c>
      <c r="M36" s="1">
        <v>2400364.1800000002</v>
      </c>
      <c r="N36" s="17">
        <f>SUM(B36:M36)</f>
        <v>23200046.530000001</v>
      </c>
      <c r="O36" s="1"/>
    </row>
    <row r="37" spans="1:15" x14ac:dyDescent="0.2">
      <c r="A37" s="15" t="s">
        <v>52</v>
      </c>
      <c r="B37" s="37">
        <v>8672850</v>
      </c>
      <c r="C37" s="37">
        <v>8406750</v>
      </c>
      <c r="D37" s="37">
        <v>6915750</v>
      </c>
      <c r="E37" s="37">
        <v>8481000</v>
      </c>
      <c r="F37" s="37">
        <v>7956000</v>
      </c>
      <c r="G37" s="37">
        <v>7181250</v>
      </c>
      <c r="H37" s="38">
        <v>7302600</v>
      </c>
      <c r="I37" s="37">
        <v>8628750</v>
      </c>
      <c r="J37" s="37">
        <v>7281000</v>
      </c>
      <c r="K37" s="37">
        <v>5352000</v>
      </c>
      <c r="L37" s="37">
        <v>7328850</v>
      </c>
      <c r="M37" s="37">
        <v>9192000</v>
      </c>
      <c r="N37" s="39">
        <f>SUM(B37:M37)</f>
        <v>92698800</v>
      </c>
    </row>
    <row r="39" spans="1:15" ht="15" x14ac:dyDescent="0.25">
      <c r="I39" s="35"/>
      <c r="J39" s="35"/>
    </row>
    <row r="40" spans="1:15" x14ac:dyDescent="0.2">
      <c r="J40" s="1"/>
      <c r="N40" s="17"/>
    </row>
    <row r="43" spans="1:15" x14ac:dyDescent="0.2">
      <c r="N43" s="1"/>
    </row>
    <row r="44" spans="1:15" ht="15" x14ac:dyDescent="0.25">
      <c r="B44" s="40"/>
    </row>
    <row r="45" spans="1:15" x14ac:dyDescent="0.2">
      <c r="B45" s="1"/>
    </row>
    <row r="96" spans="13:13" x14ac:dyDescent="0.2">
      <c r="M96" s="70"/>
    </row>
  </sheetData>
  <printOptions horizontalCentered="1"/>
  <pageMargins left="0" right="0" top="0.5" bottom="0.5" header="0.5" footer="0.5"/>
  <pageSetup paperSize="5" scale="8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51"/>
  <sheetViews>
    <sheetView topLeftCell="A10" zoomScaleNormal="100" workbookViewId="0">
      <selection activeCell="M25" sqref="M25"/>
    </sheetView>
  </sheetViews>
  <sheetFormatPr defaultRowHeight="12.75" x14ac:dyDescent="0.2"/>
  <cols>
    <col min="1" max="1" width="24.7109375" style="15" customWidth="1"/>
    <col min="2" max="3" width="12.85546875" style="15" customWidth="1"/>
    <col min="4" max="7" width="12.85546875" style="15" bestFit="1" customWidth="1"/>
    <col min="8" max="8" width="14" style="15" bestFit="1" customWidth="1"/>
    <col min="9" max="13" width="12.85546875" style="15" bestFit="1" customWidth="1"/>
    <col min="14" max="14" width="14.42578125" style="15" bestFit="1" customWidth="1"/>
    <col min="15" max="256" width="9.140625" style="15"/>
    <col min="257" max="257" width="24.7109375" style="15" customWidth="1"/>
    <col min="258" max="259" width="12.85546875" style="15" customWidth="1"/>
    <col min="260" max="263" width="12.85546875" style="15" bestFit="1" customWidth="1"/>
    <col min="264" max="264" width="14" style="15" bestFit="1" customWidth="1"/>
    <col min="265" max="269" width="12.85546875" style="15" bestFit="1" customWidth="1"/>
    <col min="270" max="270" width="14.42578125" style="15" bestFit="1" customWidth="1"/>
    <col min="271" max="512" width="9.140625" style="15"/>
    <col min="513" max="513" width="24.7109375" style="15" customWidth="1"/>
    <col min="514" max="515" width="12.85546875" style="15" customWidth="1"/>
    <col min="516" max="519" width="12.85546875" style="15" bestFit="1" customWidth="1"/>
    <col min="520" max="520" width="14" style="15" bestFit="1" customWidth="1"/>
    <col min="521" max="525" width="12.85546875" style="15" bestFit="1" customWidth="1"/>
    <col min="526" max="526" width="14.42578125" style="15" bestFit="1" customWidth="1"/>
    <col min="527" max="768" width="9.140625" style="15"/>
    <col min="769" max="769" width="24.7109375" style="15" customWidth="1"/>
    <col min="770" max="771" width="12.85546875" style="15" customWidth="1"/>
    <col min="772" max="775" width="12.85546875" style="15" bestFit="1" customWidth="1"/>
    <col min="776" max="776" width="14" style="15" bestFit="1" customWidth="1"/>
    <col min="777" max="781" width="12.85546875" style="15" bestFit="1" customWidth="1"/>
    <col min="782" max="782" width="14.42578125" style="15" bestFit="1" customWidth="1"/>
    <col min="783" max="1024" width="9.140625" style="15"/>
    <col min="1025" max="1025" width="24.7109375" style="15" customWidth="1"/>
    <col min="1026" max="1027" width="12.85546875" style="15" customWidth="1"/>
    <col min="1028" max="1031" width="12.85546875" style="15" bestFit="1" customWidth="1"/>
    <col min="1032" max="1032" width="14" style="15" bestFit="1" customWidth="1"/>
    <col min="1033" max="1037" width="12.85546875" style="15" bestFit="1" customWidth="1"/>
    <col min="1038" max="1038" width="14.42578125" style="15" bestFit="1" customWidth="1"/>
    <col min="1039" max="1280" width="9.140625" style="15"/>
    <col min="1281" max="1281" width="24.7109375" style="15" customWidth="1"/>
    <col min="1282" max="1283" width="12.85546875" style="15" customWidth="1"/>
    <col min="1284" max="1287" width="12.85546875" style="15" bestFit="1" customWidth="1"/>
    <col min="1288" max="1288" width="14" style="15" bestFit="1" customWidth="1"/>
    <col min="1289" max="1293" width="12.85546875" style="15" bestFit="1" customWidth="1"/>
    <col min="1294" max="1294" width="14.42578125" style="15" bestFit="1" customWidth="1"/>
    <col min="1295" max="1536" width="9.140625" style="15"/>
    <col min="1537" max="1537" width="24.7109375" style="15" customWidth="1"/>
    <col min="1538" max="1539" width="12.85546875" style="15" customWidth="1"/>
    <col min="1540" max="1543" width="12.85546875" style="15" bestFit="1" customWidth="1"/>
    <col min="1544" max="1544" width="14" style="15" bestFit="1" customWidth="1"/>
    <col min="1545" max="1549" width="12.85546875" style="15" bestFit="1" customWidth="1"/>
    <col min="1550" max="1550" width="14.42578125" style="15" bestFit="1" customWidth="1"/>
    <col min="1551" max="1792" width="9.140625" style="15"/>
    <col min="1793" max="1793" width="24.7109375" style="15" customWidth="1"/>
    <col min="1794" max="1795" width="12.85546875" style="15" customWidth="1"/>
    <col min="1796" max="1799" width="12.85546875" style="15" bestFit="1" customWidth="1"/>
    <col min="1800" max="1800" width="14" style="15" bestFit="1" customWidth="1"/>
    <col min="1801" max="1805" width="12.85546875" style="15" bestFit="1" customWidth="1"/>
    <col min="1806" max="1806" width="14.42578125" style="15" bestFit="1" customWidth="1"/>
    <col min="1807" max="2048" width="9.140625" style="15"/>
    <col min="2049" max="2049" width="24.7109375" style="15" customWidth="1"/>
    <col min="2050" max="2051" width="12.85546875" style="15" customWidth="1"/>
    <col min="2052" max="2055" width="12.85546875" style="15" bestFit="1" customWidth="1"/>
    <col min="2056" max="2056" width="14" style="15" bestFit="1" customWidth="1"/>
    <col min="2057" max="2061" width="12.85546875" style="15" bestFit="1" customWidth="1"/>
    <col min="2062" max="2062" width="14.42578125" style="15" bestFit="1" customWidth="1"/>
    <col min="2063" max="2304" width="9.140625" style="15"/>
    <col min="2305" max="2305" width="24.7109375" style="15" customWidth="1"/>
    <col min="2306" max="2307" width="12.85546875" style="15" customWidth="1"/>
    <col min="2308" max="2311" width="12.85546875" style="15" bestFit="1" customWidth="1"/>
    <col min="2312" max="2312" width="14" style="15" bestFit="1" customWidth="1"/>
    <col min="2313" max="2317" width="12.85546875" style="15" bestFit="1" customWidth="1"/>
    <col min="2318" max="2318" width="14.42578125" style="15" bestFit="1" customWidth="1"/>
    <col min="2319" max="2560" width="9.140625" style="15"/>
    <col min="2561" max="2561" width="24.7109375" style="15" customWidth="1"/>
    <col min="2562" max="2563" width="12.85546875" style="15" customWidth="1"/>
    <col min="2564" max="2567" width="12.85546875" style="15" bestFit="1" customWidth="1"/>
    <col min="2568" max="2568" width="14" style="15" bestFit="1" customWidth="1"/>
    <col min="2569" max="2573" width="12.85546875" style="15" bestFit="1" customWidth="1"/>
    <col min="2574" max="2574" width="14.42578125" style="15" bestFit="1" customWidth="1"/>
    <col min="2575" max="2816" width="9.140625" style="15"/>
    <col min="2817" max="2817" width="24.7109375" style="15" customWidth="1"/>
    <col min="2818" max="2819" width="12.85546875" style="15" customWidth="1"/>
    <col min="2820" max="2823" width="12.85546875" style="15" bestFit="1" customWidth="1"/>
    <col min="2824" max="2824" width="14" style="15" bestFit="1" customWidth="1"/>
    <col min="2825" max="2829" width="12.85546875" style="15" bestFit="1" customWidth="1"/>
    <col min="2830" max="2830" width="14.42578125" style="15" bestFit="1" customWidth="1"/>
    <col min="2831" max="3072" width="9.140625" style="15"/>
    <col min="3073" max="3073" width="24.7109375" style="15" customWidth="1"/>
    <col min="3074" max="3075" width="12.85546875" style="15" customWidth="1"/>
    <col min="3076" max="3079" width="12.85546875" style="15" bestFit="1" customWidth="1"/>
    <col min="3080" max="3080" width="14" style="15" bestFit="1" customWidth="1"/>
    <col min="3081" max="3085" width="12.85546875" style="15" bestFit="1" customWidth="1"/>
    <col min="3086" max="3086" width="14.42578125" style="15" bestFit="1" customWidth="1"/>
    <col min="3087" max="3328" width="9.140625" style="15"/>
    <col min="3329" max="3329" width="24.7109375" style="15" customWidth="1"/>
    <col min="3330" max="3331" width="12.85546875" style="15" customWidth="1"/>
    <col min="3332" max="3335" width="12.85546875" style="15" bestFit="1" customWidth="1"/>
    <col min="3336" max="3336" width="14" style="15" bestFit="1" customWidth="1"/>
    <col min="3337" max="3341" width="12.85546875" style="15" bestFit="1" customWidth="1"/>
    <col min="3342" max="3342" width="14.42578125" style="15" bestFit="1" customWidth="1"/>
    <col min="3343" max="3584" width="9.140625" style="15"/>
    <col min="3585" max="3585" width="24.7109375" style="15" customWidth="1"/>
    <col min="3586" max="3587" width="12.85546875" style="15" customWidth="1"/>
    <col min="3588" max="3591" width="12.85546875" style="15" bestFit="1" customWidth="1"/>
    <col min="3592" max="3592" width="14" style="15" bestFit="1" customWidth="1"/>
    <col min="3593" max="3597" width="12.85546875" style="15" bestFit="1" customWidth="1"/>
    <col min="3598" max="3598" width="14.42578125" style="15" bestFit="1" customWidth="1"/>
    <col min="3599" max="3840" width="9.140625" style="15"/>
    <col min="3841" max="3841" width="24.7109375" style="15" customWidth="1"/>
    <col min="3842" max="3843" width="12.85546875" style="15" customWidth="1"/>
    <col min="3844" max="3847" width="12.85546875" style="15" bestFit="1" customWidth="1"/>
    <col min="3848" max="3848" width="14" style="15" bestFit="1" customWidth="1"/>
    <col min="3849" max="3853" width="12.85546875" style="15" bestFit="1" customWidth="1"/>
    <col min="3854" max="3854" width="14.42578125" style="15" bestFit="1" customWidth="1"/>
    <col min="3855" max="4096" width="9.140625" style="15"/>
    <col min="4097" max="4097" width="24.7109375" style="15" customWidth="1"/>
    <col min="4098" max="4099" width="12.85546875" style="15" customWidth="1"/>
    <col min="4100" max="4103" width="12.85546875" style="15" bestFit="1" customWidth="1"/>
    <col min="4104" max="4104" width="14" style="15" bestFit="1" customWidth="1"/>
    <col min="4105" max="4109" width="12.85546875" style="15" bestFit="1" customWidth="1"/>
    <col min="4110" max="4110" width="14.42578125" style="15" bestFit="1" customWidth="1"/>
    <col min="4111" max="4352" width="9.140625" style="15"/>
    <col min="4353" max="4353" width="24.7109375" style="15" customWidth="1"/>
    <col min="4354" max="4355" width="12.85546875" style="15" customWidth="1"/>
    <col min="4356" max="4359" width="12.85546875" style="15" bestFit="1" customWidth="1"/>
    <col min="4360" max="4360" width="14" style="15" bestFit="1" customWidth="1"/>
    <col min="4361" max="4365" width="12.85546875" style="15" bestFit="1" customWidth="1"/>
    <col min="4366" max="4366" width="14.42578125" style="15" bestFit="1" customWidth="1"/>
    <col min="4367" max="4608" width="9.140625" style="15"/>
    <col min="4609" max="4609" width="24.7109375" style="15" customWidth="1"/>
    <col min="4610" max="4611" width="12.85546875" style="15" customWidth="1"/>
    <col min="4612" max="4615" width="12.85546875" style="15" bestFit="1" customWidth="1"/>
    <col min="4616" max="4616" width="14" style="15" bestFit="1" customWidth="1"/>
    <col min="4617" max="4621" width="12.85546875" style="15" bestFit="1" customWidth="1"/>
    <col min="4622" max="4622" width="14.42578125" style="15" bestFit="1" customWidth="1"/>
    <col min="4623" max="4864" width="9.140625" style="15"/>
    <col min="4865" max="4865" width="24.7109375" style="15" customWidth="1"/>
    <col min="4866" max="4867" width="12.85546875" style="15" customWidth="1"/>
    <col min="4868" max="4871" width="12.85546875" style="15" bestFit="1" customWidth="1"/>
    <col min="4872" max="4872" width="14" style="15" bestFit="1" customWidth="1"/>
    <col min="4873" max="4877" width="12.85546875" style="15" bestFit="1" customWidth="1"/>
    <col min="4878" max="4878" width="14.42578125" style="15" bestFit="1" customWidth="1"/>
    <col min="4879" max="5120" width="9.140625" style="15"/>
    <col min="5121" max="5121" width="24.7109375" style="15" customWidth="1"/>
    <col min="5122" max="5123" width="12.85546875" style="15" customWidth="1"/>
    <col min="5124" max="5127" width="12.85546875" style="15" bestFit="1" customWidth="1"/>
    <col min="5128" max="5128" width="14" style="15" bestFit="1" customWidth="1"/>
    <col min="5129" max="5133" width="12.85546875" style="15" bestFit="1" customWidth="1"/>
    <col min="5134" max="5134" width="14.42578125" style="15" bestFit="1" customWidth="1"/>
    <col min="5135" max="5376" width="9.140625" style="15"/>
    <col min="5377" max="5377" width="24.7109375" style="15" customWidth="1"/>
    <col min="5378" max="5379" width="12.85546875" style="15" customWidth="1"/>
    <col min="5380" max="5383" width="12.85546875" style="15" bestFit="1" customWidth="1"/>
    <col min="5384" max="5384" width="14" style="15" bestFit="1" customWidth="1"/>
    <col min="5385" max="5389" width="12.85546875" style="15" bestFit="1" customWidth="1"/>
    <col min="5390" max="5390" width="14.42578125" style="15" bestFit="1" customWidth="1"/>
    <col min="5391" max="5632" width="9.140625" style="15"/>
    <col min="5633" max="5633" width="24.7109375" style="15" customWidth="1"/>
    <col min="5634" max="5635" width="12.85546875" style="15" customWidth="1"/>
    <col min="5636" max="5639" width="12.85546875" style="15" bestFit="1" customWidth="1"/>
    <col min="5640" max="5640" width="14" style="15" bestFit="1" customWidth="1"/>
    <col min="5641" max="5645" width="12.85546875" style="15" bestFit="1" customWidth="1"/>
    <col min="5646" max="5646" width="14.42578125" style="15" bestFit="1" customWidth="1"/>
    <col min="5647" max="5888" width="9.140625" style="15"/>
    <col min="5889" max="5889" width="24.7109375" style="15" customWidth="1"/>
    <col min="5890" max="5891" width="12.85546875" style="15" customWidth="1"/>
    <col min="5892" max="5895" width="12.85546875" style="15" bestFit="1" customWidth="1"/>
    <col min="5896" max="5896" width="14" style="15" bestFit="1" customWidth="1"/>
    <col min="5897" max="5901" width="12.85546875" style="15" bestFit="1" customWidth="1"/>
    <col min="5902" max="5902" width="14.42578125" style="15" bestFit="1" customWidth="1"/>
    <col min="5903" max="6144" width="9.140625" style="15"/>
    <col min="6145" max="6145" width="24.7109375" style="15" customWidth="1"/>
    <col min="6146" max="6147" width="12.85546875" style="15" customWidth="1"/>
    <col min="6148" max="6151" width="12.85546875" style="15" bestFit="1" customWidth="1"/>
    <col min="6152" max="6152" width="14" style="15" bestFit="1" customWidth="1"/>
    <col min="6153" max="6157" width="12.85546875" style="15" bestFit="1" customWidth="1"/>
    <col min="6158" max="6158" width="14.42578125" style="15" bestFit="1" customWidth="1"/>
    <col min="6159" max="6400" width="9.140625" style="15"/>
    <col min="6401" max="6401" width="24.7109375" style="15" customWidth="1"/>
    <col min="6402" max="6403" width="12.85546875" style="15" customWidth="1"/>
    <col min="6404" max="6407" width="12.85546875" style="15" bestFit="1" customWidth="1"/>
    <col min="6408" max="6408" width="14" style="15" bestFit="1" customWidth="1"/>
    <col min="6409" max="6413" width="12.85546875" style="15" bestFit="1" customWidth="1"/>
    <col min="6414" max="6414" width="14.42578125" style="15" bestFit="1" customWidth="1"/>
    <col min="6415" max="6656" width="9.140625" style="15"/>
    <col min="6657" max="6657" width="24.7109375" style="15" customWidth="1"/>
    <col min="6658" max="6659" width="12.85546875" style="15" customWidth="1"/>
    <col min="6660" max="6663" width="12.85546875" style="15" bestFit="1" customWidth="1"/>
    <col min="6664" max="6664" width="14" style="15" bestFit="1" customWidth="1"/>
    <col min="6665" max="6669" width="12.85546875" style="15" bestFit="1" customWidth="1"/>
    <col min="6670" max="6670" width="14.42578125" style="15" bestFit="1" customWidth="1"/>
    <col min="6671" max="6912" width="9.140625" style="15"/>
    <col min="6913" max="6913" width="24.7109375" style="15" customWidth="1"/>
    <col min="6914" max="6915" width="12.85546875" style="15" customWidth="1"/>
    <col min="6916" max="6919" width="12.85546875" style="15" bestFit="1" customWidth="1"/>
    <col min="6920" max="6920" width="14" style="15" bestFit="1" customWidth="1"/>
    <col min="6921" max="6925" width="12.85546875" style="15" bestFit="1" customWidth="1"/>
    <col min="6926" max="6926" width="14.42578125" style="15" bestFit="1" customWidth="1"/>
    <col min="6927" max="7168" width="9.140625" style="15"/>
    <col min="7169" max="7169" width="24.7109375" style="15" customWidth="1"/>
    <col min="7170" max="7171" width="12.85546875" style="15" customWidth="1"/>
    <col min="7172" max="7175" width="12.85546875" style="15" bestFit="1" customWidth="1"/>
    <col min="7176" max="7176" width="14" style="15" bestFit="1" customWidth="1"/>
    <col min="7177" max="7181" width="12.85546875" style="15" bestFit="1" customWidth="1"/>
    <col min="7182" max="7182" width="14.42578125" style="15" bestFit="1" customWidth="1"/>
    <col min="7183" max="7424" width="9.140625" style="15"/>
    <col min="7425" max="7425" width="24.7109375" style="15" customWidth="1"/>
    <col min="7426" max="7427" width="12.85546875" style="15" customWidth="1"/>
    <col min="7428" max="7431" width="12.85546875" style="15" bestFit="1" customWidth="1"/>
    <col min="7432" max="7432" width="14" style="15" bestFit="1" customWidth="1"/>
    <col min="7433" max="7437" width="12.85546875" style="15" bestFit="1" customWidth="1"/>
    <col min="7438" max="7438" width="14.42578125" style="15" bestFit="1" customWidth="1"/>
    <col min="7439" max="7680" width="9.140625" style="15"/>
    <col min="7681" max="7681" width="24.7109375" style="15" customWidth="1"/>
    <col min="7682" max="7683" width="12.85546875" style="15" customWidth="1"/>
    <col min="7684" max="7687" width="12.85546875" style="15" bestFit="1" customWidth="1"/>
    <col min="7688" max="7688" width="14" style="15" bestFit="1" customWidth="1"/>
    <col min="7689" max="7693" width="12.85546875" style="15" bestFit="1" customWidth="1"/>
    <col min="7694" max="7694" width="14.42578125" style="15" bestFit="1" customWidth="1"/>
    <col min="7695" max="7936" width="9.140625" style="15"/>
    <col min="7937" max="7937" width="24.7109375" style="15" customWidth="1"/>
    <col min="7938" max="7939" width="12.85546875" style="15" customWidth="1"/>
    <col min="7940" max="7943" width="12.85546875" style="15" bestFit="1" customWidth="1"/>
    <col min="7944" max="7944" width="14" style="15" bestFit="1" customWidth="1"/>
    <col min="7945" max="7949" width="12.85546875" style="15" bestFit="1" customWidth="1"/>
    <col min="7950" max="7950" width="14.42578125" style="15" bestFit="1" customWidth="1"/>
    <col min="7951" max="8192" width="9.140625" style="15"/>
    <col min="8193" max="8193" width="24.7109375" style="15" customWidth="1"/>
    <col min="8194" max="8195" width="12.85546875" style="15" customWidth="1"/>
    <col min="8196" max="8199" width="12.85546875" style="15" bestFit="1" customWidth="1"/>
    <col min="8200" max="8200" width="14" style="15" bestFit="1" customWidth="1"/>
    <col min="8201" max="8205" width="12.85546875" style="15" bestFit="1" customWidth="1"/>
    <col min="8206" max="8206" width="14.42578125" style="15" bestFit="1" customWidth="1"/>
    <col min="8207" max="8448" width="9.140625" style="15"/>
    <col min="8449" max="8449" width="24.7109375" style="15" customWidth="1"/>
    <col min="8450" max="8451" width="12.85546875" style="15" customWidth="1"/>
    <col min="8452" max="8455" width="12.85546875" style="15" bestFit="1" customWidth="1"/>
    <col min="8456" max="8456" width="14" style="15" bestFit="1" customWidth="1"/>
    <col min="8457" max="8461" width="12.85546875" style="15" bestFit="1" customWidth="1"/>
    <col min="8462" max="8462" width="14.42578125" style="15" bestFit="1" customWidth="1"/>
    <col min="8463" max="8704" width="9.140625" style="15"/>
    <col min="8705" max="8705" width="24.7109375" style="15" customWidth="1"/>
    <col min="8706" max="8707" width="12.85546875" style="15" customWidth="1"/>
    <col min="8708" max="8711" width="12.85546875" style="15" bestFit="1" customWidth="1"/>
    <col min="8712" max="8712" width="14" style="15" bestFit="1" customWidth="1"/>
    <col min="8713" max="8717" width="12.85546875" style="15" bestFit="1" customWidth="1"/>
    <col min="8718" max="8718" width="14.42578125" style="15" bestFit="1" customWidth="1"/>
    <col min="8719" max="8960" width="9.140625" style="15"/>
    <col min="8961" max="8961" width="24.7109375" style="15" customWidth="1"/>
    <col min="8962" max="8963" width="12.85546875" style="15" customWidth="1"/>
    <col min="8964" max="8967" width="12.85546875" style="15" bestFit="1" customWidth="1"/>
    <col min="8968" max="8968" width="14" style="15" bestFit="1" customWidth="1"/>
    <col min="8969" max="8973" width="12.85546875" style="15" bestFit="1" customWidth="1"/>
    <col min="8974" max="8974" width="14.42578125" style="15" bestFit="1" customWidth="1"/>
    <col min="8975" max="9216" width="9.140625" style="15"/>
    <col min="9217" max="9217" width="24.7109375" style="15" customWidth="1"/>
    <col min="9218" max="9219" width="12.85546875" style="15" customWidth="1"/>
    <col min="9220" max="9223" width="12.85546875" style="15" bestFit="1" customWidth="1"/>
    <col min="9224" max="9224" width="14" style="15" bestFit="1" customWidth="1"/>
    <col min="9225" max="9229" width="12.85546875" style="15" bestFit="1" customWidth="1"/>
    <col min="9230" max="9230" width="14.42578125" style="15" bestFit="1" customWidth="1"/>
    <col min="9231" max="9472" width="9.140625" style="15"/>
    <col min="9473" max="9473" width="24.7109375" style="15" customWidth="1"/>
    <col min="9474" max="9475" width="12.85546875" style="15" customWidth="1"/>
    <col min="9476" max="9479" width="12.85546875" style="15" bestFit="1" customWidth="1"/>
    <col min="9480" max="9480" width="14" style="15" bestFit="1" customWidth="1"/>
    <col min="9481" max="9485" width="12.85546875" style="15" bestFit="1" customWidth="1"/>
    <col min="9486" max="9486" width="14.42578125" style="15" bestFit="1" customWidth="1"/>
    <col min="9487" max="9728" width="9.140625" style="15"/>
    <col min="9729" max="9729" width="24.7109375" style="15" customWidth="1"/>
    <col min="9730" max="9731" width="12.85546875" style="15" customWidth="1"/>
    <col min="9732" max="9735" width="12.85546875" style="15" bestFit="1" customWidth="1"/>
    <col min="9736" max="9736" width="14" style="15" bestFit="1" customWidth="1"/>
    <col min="9737" max="9741" width="12.85546875" style="15" bestFit="1" customWidth="1"/>
    <col min="9742" max="9742" width="14.42578125" style="15" bestFit="1" customWidth="1"/>
    <col min="9743" max="9984" width="9.140625" style="15"/>
    <col min="9985" max="9985" width="24.7109375" style="15" customWidth="1"/>
    <col min="9986" max="9987" width="12.85546875" style="15" customWidth="1"/>
    <col min="9988" max="9991" width="12.85546875" style="15" bestFit="1" customWidth="1"/>
    <col min="9992" max="9992" width="14" style="15" bestFit="1" customWidth="1"/>
    <col min="9993" max="9997" width="12.85546875" style="15" bestFit="1" customWidth="1"/>
    <col min="9998" max="9998" width="14.42578125" style="15" bestFit="1" customWidth="1"/>
    <col min="9999" max="10240" width="9.140625" style="15"/>
    <col min="10241" max="10241" width="24.7109375" style="15" customWidth="1"/>
    <col min="10242" max="10243" width="12.85546875" style="15" customWidth="1"/>
    <col min="10244" max="10247" width="12.85546875" style="15" bestFit="1" customWidth="1"/>
    <col min="10248" max="10248" width="14" style="15" bestFit="1" customWidth="1"/>
    <col min="10249" max="10253" width="12.85546875" style="15" bestFit="1" customWidth="1"/>
    <col min="10254" max="10254" width="14.42578125" style="15" bestFit="1" customWidth="1"/>
    <col min="10255" max="10496" width="9.140625" style="15"/>
    <col min="10497" max="10497" width="24.7109375" style="15" customWidth="1"/>
    <col min="10498" max="10499" width="12.85546875" style="15" customWidth="1"/>
    <col min="10500" max="10503" width="12.85546875" style="15" bestFit="1" customWidth="1"/>
    <col min="10504" max="10504" width="14" style="15" bestFit="1" customWidth="1"/>
    <col min="10505" max="10509" width="12.85546875" style="15" bestFit="1" customWidth="1"/>
    <col min="10510" max="10510" width="14.42578125" style="15" bestFit="1" customWidth="1"/>
    <col min="10511" max="10752" width="9.140625" style="15"/>
    <col min="10753" max="10753" width="24.7109375" style="15" customWidth="1"/>
    <col min="10754" max="10755" width="12.85546875" style="15" customWidth="1"/>
    <col min="10756" max="10759" width="12.85546875" style="15" bestFit="1" customWidth="1"/>
    <col min="10760" max="10760" width="14" style="15" bestFit="1" customWidth="1"/>
    <col min="10761" max="10765" width="12.85546875" style="15" bestFit="1" customWidth="1"/>
    <col min="10766" max="10766" width="14.42578125" style="15" bestFit="1" customWidth="1"/>
    <col min="10767" max="11008" width="9.140625" style="15"/>
    <col min="11009" max="11009" width="24.7109375" style="15" customWidth="1"/>
    <col min="11010" max="11011" width="12.85546875" style="15" customWidth="1"/>
    <col min="11012" max="11015" width="12.85546875" style="15" bestFit="1" customWidth="1"/>
    <col min="11016" max="11016" width="14" style="15" bestFit="1" customWidth="1"/>
    <col min="11017" max="11021" width="12.85546875" style="15" bestFit="1" customWidth="1"/>
    <col min="11022" max="11022" width="14.42578125" style="15" bestFit="1" customWidth="1"/>
    <col min="11023" max="11264" width="9.140625" style="15"/>
    <col min="11265" max="11265" width="24.7109375" style="15" customWidth="1"/>
    <col min="11266" max="11267" width="12.85546875" style="15" customWidth="1"/>
    <col min="11268" max="11271" width="12.85546875" style="15" bestFit="1" customWidth="1"/>
    <col min="11272" max="11272" width="14" style="15" bestFit="1" customWidth="1"/>
    <col min="11273" max="11277" width="12.85546875" style="15" bestFit="1" customWidth="1"/>
    <col min="11278" max="11278" width="14.42578125" style="15" bestFit="1" customWidth="1"/>
    <col min="11279" max="11520" width="9.140625" style="15"/>
    <col min="11521" max="11521" width="24.7109375" style="15" customWidth="1"/>
    <col min="11522" max="11523" width="12.85546875" style="15" customWidth="1"/>
    <col min="11524" max="11527" width="12.85546875" style="15" bestFit="1" customWidth="1"/>
    <col min="11528" max="11528" width="14" style="15" bestFit="1" customWidth="1"/>
    <col min="11529" max="11533" width="12.85546875" style="15" bestFit="1" customWidth="1"/>
    <col min="11534" max="11534" width="14.42578125" style="15" bestFit="1" customWidth="1"/>
    <col min="11535" max="11776" width="9.140625" style="15"/>
    <col min="11777" max="11777" width="24.7109375" style="15" customWidth="1"/>
    <col min="11778" max="11779" width="12.85546875" style="15" customWidth="1"/>
    <col min="11780" max="11783" width="12.85546875" style="15" bestFit="1" customWidth="1"/>
    <col min="11784" max="11784" width="14" style="15" bestFit="1" customWidth="1"/>
    <col min="11785" max="11789" width="12.85546875" style="15" bestFit="1" customWidth="1"/>
    <col min="11790" max="11790" width="14.42578125" style="15" bestFit="1" customWidth="1"/>
    <col min="11791" max="12032" width="9.140625" style="15"/>
    <col min="12033" max="12033" width="24.7109375" style="15" customWidth="1"/>
    <col min="12034" max="12035" width="12.85546875" style="15" customWidth="1"/>
    <col min="12036" max="12039" width="12.85546875" style="15" bestFit="1" customWidth="1"/>
    <col min="12040" max="12040" width="14" style="15" bestFit="1" customWidth="1"/>
    <col min="12041" max="12045" width="12.85546875" style="15" bestFit="1" customWidth="1"/>
    <col min="12046" max="12046" width="14.42578125" style="15" bestFit="1" customWidth="1"/>
    <col min="12047" max="12288" width="9.140625" style="15"/>
    <col min="12289" max="12289" width="24.7109375" style="15" customWidth="1"/>
    <col min="12290" max="12291" width="12.85546875" style="15" customWidth="1"/>
    <col min="12292" max="12295" width="12.85546875" style="15" bestFit="1" customWidth="1"/>
    <col min="12296" max="12296" width="14" style="15" bestFit="1" customWidth="1"/>
    <col min="12297" max="12301" width="12.85546875" style="15" bestFit="1" customWidth="1"/>
    <col min="12302" max="12302" width="14.42578125" style="15" bestFit="1" customWidth="1"/>
    <col min="12303" max="12544" width="9.140625" style="15"/>
    <col min="12545" max="12545" width="24.7109375" style="15" customWidth="1"/>
    <col min="12546" max="12547" width="12.85546875" style="15" customWidth="1"/>
    <col min="12548" max="12551" width="12.85546875" style="15" bestFit="1" customWidth="1"/>
    <col min="12552" max="12552" width="14" style="15" bestFit="1" customWidth="1"/>
    <col min="12553" max="12557" width="12.85546875" style="15" bestFit="1" customWidth="1"/>
    <col min="12558" max="12558" width="14.42578125" style="15" bestFit="1" customWidth="1"/>
    <col min="12559" max="12800" width="9.140625" style="15"/>
    <col min="12801" max="12801" width="24.7109375" style="15" customWidth="1"/>
    <col min="12802" max="12803" width="12.85546875" style="15" customWidth="1"/>
    <col min="12804" max="12807" width="12.85546875" style="15" bestFit="1" customWidth="1"/>
    <col min="12808" max="12808" width="14" style="15" bestFit="1" customWidth="1"/>
    <col min="12809" max="12813" width="12.85546875" style="15" bestFit="1" customWidth="1"/>
    <col min="12814" max="12814" width="14.42578125" style="15" bestFit="1" customWidth="1"/>
    <col min="12815" max="13056" width="9.140625" style="15"/>
    <col min="13057" max="13057" width="24.7109375" style="15" customWidth="1"/>
    <col min="13058" max="13059" width="12.85546875" style="15" customWidth="1"/>
    <col min="13060" max="13063" width="12.85546875" style="15" bestFit="1" customWidth="1"/>
    <col min="13064" max="13064" width="14" style="15" bestFit="1" customWidth="1"/>
    <col min="13065" max="13069" width="12.85546875" style="15" bestFit="1" customWidth="1"/>
    <col min="13070" max="13070" width="14.42578125" style="15" bestFit="1" customWidth="1"/>
    <col min="13071" max="13312" width="9.140625" style="15"/>
    <col min="13313" max="13313" width="24.7109375" style="15" customWidth="1"/>
    <col min="13314" max="13315" width="12.85546875" style="15" customWidth="1"/>
    <col min="13316" max="13319" width="12.85546875" style="15" bestFit="1" customWidth="1"/>
    <col min="13320" max="13320" width="14" style="15" bestFit="1" customWidth="1"/>
    <col min="13321" max="13325" width="12.85546875" style="15" bestFit="1" customWidth="1"/>
    <col min="13326" max="13326" width="14.42578125" style="15" bestFit="1" customWidth="1"/>
    <col min="13327" max="13568" width="9.140625" style="15"/>
    <col min="13569" max="13569" width="24.7109375" style="15" customWidth="1"/>
    <col min="13570" max="13571" width="12.85546875" style="15" customWidth="1"/>
    <col min="13572" max="13575" width="12.85546875" style="15" bestFit="1" customWidth="1"/>
    <col min="13576" max="13576" width="14" style="15" bestFit="1" customWidth="1"/>
    <col min="13577" max="13581" width="12.85546875" style="15" bestFit="1" customWidth="1"/>
    <col min="13582" max="13582" width="14.42578125" style="15" bestFit="1" customWidth="1"/>
    <col min="13583" max="13824" width="9.140625" style="15"/>
    <col min="13825" max="13825" width="24.7109375" style="15" customWidth="1"/>
    <col min="13826" max="13827" width="12.85546875" style="15" customWidth="1"/>
    <col min="13828" max="13831" width="12.85546875" style="15" bestFit="1" customWidth="1"/>
    <col min="13832" max="13832" width="14" style="15" bestFit="1" customWidth="1"/>
    <col min="13833" max="13837" width="12.85546875" style="15" bestFit="1" customWidth="1"/>
    <col min="13838" max="13838" width="14.42578125" style="15" bestFit="1" customWidth="1"/>
    <col min="13839" max="14080" width="9.140625" style="15"/>
    <col min="14081" max="14081" width="24.7109375" style="15" customWidth="1"/>
    <col min="14082" max="14083" width="12.85546875" style="15" customWidth="1"/>
    <col min="14084" max="14087" width="12.85546875" style="15" bestFit="1" customWidth="1"/>
    <col min="14088" max="14088" width="14" style="15" bestFit="1" customWidth="1"/>
    <col min="14089" max="14093" width="12.85546875" style="15" bestFit="1" customWidth="1"/>
    <col min="14094" max="14094" width="14.42578125" style="15" bestFit="1" customWidth="1"/>
    <col min="14095" max="14336" width="9.140625" style="15"/>
    <col min="14337" max="14337" width="24.7109375" style="15" customWidth="1"/>
    <col min="14338" max="14339" width="12.85546875" style="15" customWidth="1"/>
    <col min="14340" max="14343" width="12.85546875" style="15" bestFit="1" customWidth="1"/>
    <col min="14344" max="14344" width="14" style="15" bestFit="1" customWidth="1"/>
    <col min="14345" max="14349" width="12.85546875" style="15" bestFit="1" customWidth="1"/>
    <col min="14350" max="14350" width="14.42578125" style="15" bestFit="1" customWidth="1"/>
    <col min="14351" max="14592" width="9.140625" style="15"/>
    <col min="14593" max="14593" width="24.7109375" style="15" customWidth="1"/>
    <col min="14594" max="14595" width="12.85546875" style="15" customWidth="1"/>
    <col min="14596" max="14599" width="12.85546875" style="15" bestFit="1" customWidth="1"/>
    <col min="14600" max="14600" width="14" style="15" bestFit="1" customWidth="1"/>
    <col min="14601" max="14605" width="12.85546875" style="15" bestFit="1" customWidth="1"/>
    <col min="14606" max="14606" width="14.42578125" style="15" bestFit="1" customWidth="1"/>
    <col min="14607" max="14848" width="9.140625" style="15"/>
    <col min="14849" max="14849" width="24.7109375" style="15" customWidth="1"/>
    <col min="14850" max="14851" width="12.85546875" style="15" customWidth="1"/>
    <col min="14852" max="14855" width="12.85546875" style="15" bestFit="1" customWidth="1"/>
    <col min="14856" max="14856" width="14" style="15" bestFit="1" customWidth="1"/>
    <col min="14857" max="14861" width="12.85546875" style="15" bestFit="1" customWidth="1"/>
    <col min="14862" max="14862" width="14.42578125" style="15" bestFit="1" customWidth="1"/>
    <col min="14863" max="15104" width="9.140625" style="15"/>
    <col min="15105" max="15105" width="24.7109375" style="15" customWidth="1"/>
    <col min="15106" max="15107" width="12.85546875" style="15" customWidth="1"/>
    <col min="15108" max="15111" width="12.85546875" style="15" bestFit="1" customWidth="1"/>
    <col min="15112" max="15112" width="14" style="15" bestFit="1" customWidth="1"/>
    <col min="15113" max="15117" width="12.85546875" style="15" bestFit="1" customWidth="1"/>
    <col min="15118" max="15118" width="14.42578125" style="15" bestFit="1" customWidth="1"/>
    <col min="15119" max="15360" width="9.140625" style="15"/>
    <col min="15361" max="15361" width="24.7109375" style="15" customWidth="1"/>
    <col min="15362" max="15363" width="12.85546875" style="15" customWidth="1"/>
    <col min="15364" max="15367" width="12.85546875" style="15" bestFit="1" customWidth="1"/>
    <col min="15368" max="15368" width="14" style="15" bestFit="1" customWidth="1"/>
    <col min="15369" max="15373" width="12.85546875" style="15" bestFit="1" customWidth="1"/>
    <col min="15374" max="15374" width="14.42578125" style="15" bestFit="1" customWidth="1"/>
    <col min="15375" max="15616" width="9.140625" style="15"/>
    <col min="15617" max="15617" width="24.7109375" style="15" customWidth="1"/>
    <col min="15618" max="15619" width="12.85546875" style="15" customWidth="1"/>
    <col min="15620" max="15623" width="12.85546875" style="15" bestFit="1" customWidth="1"/>
    <col min="15624" max="15624" width="14" style="15" bestFit="1" customWidth="1"/>
    <col min="15625" max="15629" width="12.85546875" style="15" bestFit="1" customWidth="1"/>
    <col min="15630" max="15630" width="14.42578125" style="15" bestFit="1" customWidth="1"/>
    <col min="15631" max="15872" width="9.140625" style="15"/>
    <col min="15873" max="15873" width="24.7109375" style="15" customWidth="1"/>
    <col min="15874" max="15875" width="12.85546875" style="15" customWidth="1"/>
    <col min="15876" max="15879" width="12.85546875" style="15" bestFit="1" customWidth="1"/>
    <col min="15880" max="15880" width="14" style="15" bestFit="1" customWidth="1"/>
    <col min="15881" max="15885" width="12.85546875" style="15" bestFit="1" customWidth="1"/>
    <col min="15886" max="15886" width="14.42578125" style="15" bestFit="1" customWidth="1"/>
    <col min="15887" max="16128" width="9.140625" style="15"/>
    <col min="16129" max="16129" width="24.7109375" style="15" customWidth="1"/>
    <col min="16130" max="16131" width="12.85546875" style="15" customWidth="1"/>
    <col min="16132" max="16135" width="12.85546875" style="15" bestFit="1" customWidth="1"/>
    <col min="16136" max="16136" width="14" style="15" bestFit="1" customWidth="1"/>
    <col min="16137" max="16141" width="12.85546875" style="15" bestFit="1" customWidth="1"/>
    <col min="16142" max="16142" width="14.42578125" style="15" bestFit="1" customWidth="1"/>
    <col min="16143" max="16384" width="9.140625" style="15"/>
  </cols>
  <sheetData>
    <row r="2" spans="1:14" ht="20.25" x14ac:dyDescent="0.3">
      <c r="A2" s="14" t="s">
        <v>262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95">
        <v>4906.34</v>
      </c>
      <c r="C6" s="114">
        <v>5237.78</v>
      </c>
      <c r="D6" s="17">
        <v>5923.75</v>
      </c>
      <c r="E6" s="17">
        <v>8051.87</v>
      </c>
      <c r="F6" s="6">
        <v>6764.18</v>
      </c>
      <c r="G6" s="17">
        <v>7091.89</v>
      </c>
      <c r="H6" s="144">
        <v>5198.8</v>
      </c>
      <c r="I6" s="17">
        <v>4640.24</v>
      </c>
      <c r="J6" s="17">
        <v>5871.33</v>
      </c>
      <c r="K6" s="174">
        <v>4841.3599999999997</v>
      </c>
      <c r="L6" s="190">
        <v>4494.43</v>
      </c>
      <c r="M6" s="79">
        <v>3995.37</v>
      </c>
      <c r="N6" s="17">
        <f t="shared" ref="N6:N22" si="0">SUM(B6:M6)</f>
        <v>67017.34</v>
      </c>
    </row>
    <row r="7" spans="1:14" x14ac:dyDescent="0.2">
      <c r="A7" s="15" t="s">
        <v>11</v>
      </c>
      <c r="B7" s="95">
        <v>2243.0700000000002</v>
      </c>
      <c r="C7" s="114">
        <v>2394.59</v>
      </c>
      <c r="D7" s="17">
        <v>2708.21</v>
      </c>
      <c r="E7" s="17">
        <v>3681.14</v>
      </c>
      <c r="F7" s="6">
        <v>3092.43</v>
      </c>
      <c r="G7" s="17">
        <v>3242.25</v>
      </c>
      <c r="H7" s="144">
        <v>2376.77</v>
      </c>
      <c r="I7" s="17">
        <v>2121.41</v>
      </c>
      <c r="J7" s="17">
        <v>2684.24</v>
      </c>
      <c r="K7" s="174">
        <v>2213.36</v>
      </c>
      <c r="L7" s="190">
        <v>2054.75</v>
      </c>
      <c r="M7" s="79">
        <v>1826.59</v>
      </c>
      <c r="N7" s="17">
        <f t="shared" si="0"/>
        <v>30638.81</v>
      </c>
    </row>
    <row r="8" spans="1:14" x14ac:dyDescent="0.2">
      <c r="A8" s="15" t="s">
        <v>12</v>
      </c>
      <c r="B8" s="95">
        <v>197032.17</v>
      </c>
      <c r="C8" s="114">
        <v>210342.13</v>
      </c>
      <c r="D8" s="17">
        <v>237890.12999999995</v>
      </c>
      <c r="E8" s="17">
        <v>323352.59999999998</v>
      </c>
      <c r="F8" s="6">
        <v>271640.62000000005</v>
      </c>
      <c r="G8" s="17">
        <v>284801.05999999988</v>
      </c>
      <c r="H8" s="144">
        <v>208776.81000000006</v>
      </c>
      <c r="I8" s="17">
        <v>186345.79</v>
      </c>
      <c r="J8" s="17">
        <v>235785.01000000007</v>
      </c>
      <c r="K8" s="174">
        <v>194422.63</v>
      </c>
      <c r="L8" s="190">
        <v>180490.55000000005</v>
      </c>
      <c r="M8" s="79">
        <v>160448.74000000008</v>
      </c>
      <c r="N8" s="17">
        <f t="shared" si="0"/>
        <v>2691328.24</v>
      </c>
    </row>
    <row r="9" spans="1:14" x14ac:dyDescent="0.2">
      <c r="A9" s="15" t="s">
        <v>13</v>
      </c>
      <c r="B9" s="95">
        <v>4294.8100000000004</v>
      </c>
      <c r="C9" s="114">
        <v>4584.93</v>
      </c>
      <c r="D9" s="17">
        <v>5185.41</v>
      </c>
      <c r="E9" s="17">
        <v>7048.28</v>
      </c>
      <c r="F9" s="6">
        <v>5921.09</v>
      </c>
      <c r="G9" s="17">
        <v>6207.95</v>
      </c>
      <c r="H9" s="144">
        <v>4550.8100000000004</v>
      </c>
      <c r="I9" s="17">
        <v>4061.87</v>
      </c>
      <c r="J9" s="17">
        <v>5139.5200000000004</v>
      </c>
      <c r="K9" s="174">
        <v>4237.93</v>
      </c>
      <c r="L9" s="190">
        <v>3934.24</v>
      </c>
      <c r="M9" s="79">
        <v>3497.38</v>
      </c>
      <c r="N9" s="17">
        <f t="shared" si="0"/>
        <v>58664.219999999994</v>
      </c>
    </row>
    <row r="10" spans="1:14" x14ac:dyDescent="0.2">
      <c r="A10" s="15" t="s">
        <v>14</v>
      </c>
      <c r="B10" s="95">
        <v>4754.84</v>
      </c>
      <c r="C10" s="114">
        <v>5076.04</v>
      </c>
      <c r="D10" s="17">
        <v>5740.83</v>
      </c>
      <c r="E10" s="17">
        <v>7803.24</v>
      </c>
      <c r="F10" s="6">
        <v>6555.31</v>
      </c>
      <c r="G10" s="17">
        <v>6872.9</v>
      </c>
      <c r="H10" s="144">
        <v>5038.26</v>
      </c>
      <c r="I10" s="17">
        <v>4496.95</v>
      </c>
      <c r="J10" s="17">
        <v>5690.03</v>
      </c>
      <c r="K10" s="174">
        <v>4691.8599999999997</v>
      </c>
      <c r="L10" s="190">
        <v>4355.6499999999996</v>
      </c>
      <c r="M10" s="79">
        <v>3871.99</v>
      </c>
      <c r="N10" s="17">
        <f t="shared" si="0"/>
        <v>64947.9</v>
      </c>
    </row>
    <row r="11" spans="1:14" x14ac:dyDescent="0.2">
      <c r="A11" s="15" t="s">
        <v>15</v>
      </c>
      <c r="B11" s="95">
        <v>84.81</v>
      </c>
      <c r="C11" s="114">
        <v>90.54</v>
      </c>
      <c r="D11" s="17">
        <v>102.4</v>
      </c>
      <c r="E11" s="17">
        <v>139.18</v>
      </c>
      <c r="F11" s="6">
        <v>116.93</v>
      </c>
      <c r="G11" s="17">
        <v>122.59</v>
      </c>
      <c r="H11" s="144">
        <v>89.87</v>
      </c>
      <c r="I11" s="17">
        <v>80.209999999999994</v>
      </c>
      <c r="J11" s="17">
        <v>101.49</v>
      </c>
      <c r="K11" s="174">
        <v>83.69</v>
      </c>
      <c r="L11" s="190">
        <v>77.69</v>
      </c>
      <c r="M11" s="79">
        <v>69.06</v>
      </c>
      <c r="N11" s="17">
        <f t="shared" si="0"/>
        <v>1158.46</v>
      </c>
    </row>
    <row r="12" spans="1:14" x14ac:dyDescent="0.2">
      <c r="A12" s="15" t="s">
        <v>16</v>
      </c>
      <c r="B12" s="95">
        <v>170.76</v>
      </c>
      <c r="C12" s="114">
        <v>182.29</v>
      </c>
      <c r="D12" s="17">
        <v>206.17</v>
      </c>
      <c r="E12" s="17">
        <v>280.24</v>
      </c>
      <c r="F12" s="6">
        <v>235.42</v>
      </c>
      <c r="G12" s="17">
        <v>246.83</v>
      </c>
      <c r="H12" s="144">
        <v>180.94</v>
      </c>
      <c r="I12" s="17">
        <v>161.5</v>
      </c>
      <c r="J12" s="17">
        <v>204.35</v>
      </c>
      <c r="K12" s="174">
        <v>168.5</v>
      </c>
      <c r="L12" s="190">
        <v>156.41999999999999</v>
      </c>
      <c r="M12" s="79">
        <v>139.05000000000001</v>
      </c>
      <c r="N12" s="17">
        <f t="shared" si="0"/>
        <v>2332.4699999999998</v>
      </c>
    </row>
    <row r="13" spans="1:14" x14ac:dyDescent="0.2">
      <c r="A13" s="15" t="s">
        <v>17</v>
      </c>
      <c r="B13" s="95">
        <v>1486.95</v>
      </c>
      <c r="C13" s="114">
        <v>1587.39</v>
      </c>
      <c r="D13" s="17">
        <v>1795.29</v>
      </c>
      <c r="E13" s="17">
        <v>2440.25</v>
      </c>
      <c r="F13" s="6">
        <v>2050</v>
      </c>
      <c r="G13" s="17">
        <v>2149.3200000000002</v>
      </c>
      <c r="H13" s="144">
        <v>1575.58</v>
      </c>
      <c r="I13" s="17">
        <v>1406.3</v>
      </c>
      <c r="J13" s="17">
        <v>1779.4</v>
      </c>
      <c r="K13" s="174">
        <v>1467.25</v>
      </c>
      <c r="L13" s="190">
        <v>1362.11</v>
      </c>
      <c r="M13" s="79">
        <v>1210.8599999999999</v>
      </c>
      <c r="N13" s="17">
        <f t="shared" si="0"/>
        <v>20310.7</v>
      </c>
    </row>
    <row r="14" spans="1:14" x14ac:dyDescent="0.2">
      <c r="A14" s="15" t="s">
        <v>18</v>
      </c>
      <c r="B14" s="95">
        <v>530.83000000000004</v>
      </c>
      <c r="C14" s="114">
        <v>566.69000000000005</v>
      </c>
      <c r="D14" s="17">
        <v>640.91</v>
      </c>
      <c r="E14" s="17">
        <v>871.16</v>
      </c>
      <c r="F14" s="6">
        <v>731.84</v>
      </c>
      <c r="G14" s="17">
        <v>767.3</v>
      </c>
      <c r="H14" s="144">
        <v>562.48</v>
      </c>
      <c r="I14" s="17">
        <v>502.04</v>
      </c>
      <c r="J14" s="17">
        <v>635.24</v>
      </c>
      <c r="K14" s="174">
        <v>523.79999999999995</v>
      </c>
      <c r="L14" s="190">
        <v>486.27</v>
      </c>
      <c r="M14" s="79">
        <v>432.27</v>
      </c>
      <c r="N14" s="17">
        <f t="shared" si="0"/>
        <v>7250.83</v>
      </c>
    </row>
    <row r="15" spans="1:14" x14ac:dyDescent="0.2">
      <c r="A15" s="15" t="s">
        <v>19</v>
      </c>
      <c r="B15" s="95">
        <v>459.94</v>
      </c>
      <c r="C15" s="114">
        <v>491.01</v>
      </c>
      <c r="D15" s="17">
        <v>555.32000000000005</v>
      </c>
      <c r="E15" s="17">
        <v>754.81</v>
      </c>
      <c r="F15" s="6">
        <v>634.1</v>
      </c>
      <c r="G15" s="17">
        <v>664.82</v>
      </c>
      <c r="H15" s="144">
        <v>487.36</v>
      </c>
      <c r="I15" s="17">
        <v>434.99</v>
      </c>
      <c r="J15" s="17">
        <v>550.4</v>
      </c>
      <c r="K15" s="174">
        <v>453.85</v>
      </c>
      <c r="L15" s="190">
        <v>421.33</v>
      </c>
      <c r="M15" s="79">
        <v>374.54</v>
      </c>
      <c r="N15" s="17">
        <f t="shared" si="0"/>
        <v>6282.47</v>
      </c>
    </row>
    <row r="16" spans="1:14" x14ac:dyDescent="0.2">
      <c r="A16" s="15" t="s">
        <v>20</v>
      </c>
      <c r="B16" s="95">
        <v>4862.05</v>
      </c>
      <c r="C16" s="114">
        <v>5190.5</v>
      </c>
      <c r="D16" s="17">
        <v>5870.28</v>
      </c>
      <c r="E16" s="17">
        <v>7979.19</v>
      </c>
      <c r="F16" s="6">
        <v>6703.13</v>
      </c>
      <c r="G16" s="17">
        <v>7027.88</v>
      </c>
      <c r="H16" s="144">
        <v>5151.87</v>
      </c>
      <c r="I16" s="17">
        <v>4598.3500000000004</v>
      </c>
      <c r="J16" s="17">
        <v>5818.34</v>
      </c>
      <c r="K16" s="174">
        <v>4797.66</v>
      </c>
      <c r="L16" s="190">
        <v>4453.87</v>
      </c>
      <c r="M16" s="79">
        <v>3959.3</v>
      </c>
      <c r="N16" s="17">
        <f t="shared" si="0"/>
        <v>66412.42</v>
      </c>
    </row>
    <row r="17" spans="1:14" x14ac:dyDescent="0.2">
      <c r="A17" s="15" t="s">
        <v>21</v>
      </c>
      <c r="B17" s="95">
        <v>410.49</v>
      </c>
      <c r="C17" s="114">
        <v>438.22</v>
      </c>
      <c r="D17" s="17">
        <v>495.61</v>
      </c>
      <c r="E17" s="17">
        <v>673.66</v>
      </c>
      <c r="F17" s="6">
        <v>565.91999999999996</v>
      </c>
      <c r="G17" s="17">
        <v>593.34</v>
      </c>
      <c r="H17" s="144">
        <v>434.96</v>
      </c>
      <c r="I17" s="17">
        <v>388.22</v>
      </c>
      <c r="J17" s="17">
        <v>491.22</v>
      </c>
      <c r="K17" s="174">
        <v>405.05</v>
      </c>
      <c r="L17" s="190">
        <v>376.03</v>
      </c>
      <c r="M17" s="79">
        <v>334.27</v>
      </c>
      <c r="N17" s="17">
        <f t="shared" si="0"/>
        <v>5606.99</v>
      </c>
    </row>
    <row r="18" spans="1:14" x14ac:dyDescent="0.2">
      <c r="A18" s="15" t="s">
        <v>22</v>
      </c>
      <c r="B18" s="95">
        <v>4188.5600000000004</v>
      </c>
      <c r="C18" s="114">
        <v>4471.5</v>
      </c>
      <c r="D18" s="17">
        <v>5057.12</v>
      </c>
      <c r="E18" s="17">
        <v>6873.9</v>
      </c>
      <c r="F18" s="6">
        <v>5774.6</v>
      </c>
      <c r="G18" s="17">
        <v>6054.37</v>
      </c>
      <c r="H18" s="144">
        <v>4438.2299999999996</v>
      </c>
      <c r="I18" s="17">
        <v>3961.38</v>
      </c>
      <c r="J18" s="17">
        <v>5012.37</v>
      </c>
      <c r="K18" s="174">
        <v>4133.08</v>
      </c>
      <c r="L18" s="190">
        <v>3836.91</v>
      </c>
      <c r="M18" s="79">
        <v>3410.86</v>
      </c>
      <c r="N18" s="17">
        <f t="shared" si="0"/>
        <v>57212.880000000005</v>
      </c>
    </row>
    <row r="19" spans="1:14" x14ac:dyDescent="0.2">
      <c r="A19" s="15" t="s">
        <v>23</v>
      </c>
      <c r="B19" s="95">
        <v>600.24</v>
      </c>
      <c r="C19" s="114">
        <v>640.79</v>
      </c>
      <c r="D19" s="17">
        <v>724.71</v>
      </c>
      <c r="E19" s="17">
        <v>985.06</v>
      </c>
      <c r="F19" s="6">
        <v>827.53</v>
      </c>
      <c r="G19" s="17">
        <v>867.62</v>
      </c>
      <c r="H19" s="144">
        <v>636.02</v>
      </c>
      <c r="I19" s="17">
        <v>567.69000000000005</v>
      </c>
      <c r="J19" s="17">
        <v>718.3</v>
      </c>
      <c r="K19" s="174">
        <v>592.29</v>
      </c>
      <c r="L19" s="190">
        <v>549.85</v>
      </c>
      <c r="M19" s="79">
        <v>488.79</v>
      </c>
      <c r="N19" s="17">
        <f t="shared" si="0"/>
        <v>8198.8900000000012</v>
      </c>
    </row>
    <row r="20" spans="1:14" x14ac:dyDescent="0.2">
      <c r="A20" s="15" t="s">
        <v>24</v>
      </c>
      <c r="B20" s="95">
        <v>369.96</v>
      </c>
      <c r="C20" s="114">
        <v>394.96</v>
      </c>
      <c r="D20" s="17">
        <v>446.68</v>
      </c>
      <c r="E20" s="17">
        <v>607.15</v>
      </c>
      <c r="F20" s="6">
        <v>510.06</v>
      </c>
      <c r="G20" s="17">
        <v>534.77</v>
      </c>
      <c r="H20" s="144">
        <v>392.02</v>
      </c>
      <c r="I20" s="17">
        <v>349.9</v>
      </c>
      <c r="J20" s="17">
        <v>442.73</v>
      </c>
      <c r="K20" s="174">
        <v>365.06</v>
      </c>
      <c r="L20" s="190">
        <v>338.9</v>
      </c>
      <c r="M20" s="79">
        <v>301.27</v>
      </c>
      <c r="N20" s="17">
        <f t="shared" si="0"/>
        <v>5053.4599999999991</v>
      </c>
    </row>
    <row r="21" spans="1:14" x14ac:dyDescent="0.2">
      <c r="A21" s="15" t="s">
        <v>25</v>
      </c>
      <c r="B21" s="95">
        <v>40281.85</v>
      </c>
      <c r="C21" s="114">
        <v>43002.98</v>
      </c>
      <c r="D21" s="17">
        <v>48634.97</v>
      </c>
      <c r="E21" s="17">
        <v>66107.179999999993</v>
      </c>
      <c r="F21" s="6">
        <v>55535.03</v>
      </c>
      <c r="G21" s="17">
        <v>58225.59</v>
      </c>
      <c r="H21" s="144">
        <v>42682.96</v>
      </c>
      <c r="I21" s="17">
        <v>38097.089999999997</v>
      </c>
      <c r="J21" s="17">
        <v>48204.59</v>
      </c>
      <c r="K21" s="174">
        <v>39748.339999999997</v>
      </c>
      <c r="L21" s="190">
        <v>36900.03</v>
      </c>
      <c r="M21" s="79">
        <v>32802.620000000003</v>
      </c>
      <c r="N21" s="17">
        <f t="shared" si="0"/>
        <v>550223.23</v>
      </c>
    </row>
    <row r="22" spans="1:14" x14ac:dyDescent="0.2">
      <c r="A22" s="15" t="s">
        <v>26</v>
      </c>
      <c r="B22" s="96">
        <v>934.58</v>
      </c>
      <c r="C22" s="115">
        <v>997.72</v>
      </c>
      <c r="D22" s="17">
        <v>1128.3800000000001</v>
      </c>
      <c r="E22" s="17">
        <v>1533.76</v>
      </c>
      <c r="F22" s="41">
        <v>1288.47</v>
      </c>
      <c r="G22" s="17">
        <v>1350.9</v>
      </c>
      <c r="H22" s="145">
        <v>990.29</v>
      </c>
      <c r="I22" s="17">
        <v>883.89</v>
      </c>
      <c r="J22" s="17">
        <v>1118.4000000000001</v>
      </c>
      <c r="K22" s="175">
        <v>922.2</v>
      </c>
      <c r="L22" s="191">
        <v>856.12</v>
      </c>
      <c r="M22" s="80">
        <v>761.06</v>
      </c>
      <c r="N22" s="17">
        <f t="shared" si="0"/>
        <v>12765.770000000002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20">
        <f t="shared" ref="B24:M24" si="1">SUM(B6:B23)</f>
        <v>267612.25</v>
      </c>
      <c r="C24" s="20">
        <f t="shared" si="1"/>
        <v>285690.06</v>
      </c>
      <c r="D24" s="20">
        <f t="shared" si="1"/>
        <v>323106.16999999993</v>
      </c>
      <c r="E24" s="20">
        <f t="shared" si="1"/>
        <v>439182.67</v>
      </c>
      <c r="F24" s="20">
        <f t="shared" si="1"/>
        <v>368946.66000000003</v>
      </c>
      <c r="G24" s="20">
        <f t="shared" si="1"/>
        <v>386821.38</v>
      </c>
      <c r="H24" s="20">
        <f t="shared" si="1"/>
        <v>283564.03000000003</v>
      </c>
      <c r="I24" s="20">
        <f t="shared" si="1"/>
        <v>253097.82</v>
      </c>
      <c r="J24" s="20">
        <f t="shared" si="1"/>
        <v>320246.95999999996</v>
      </c>
      <c r="K24" s="20">
        <f t="shared" si="1"/>
        <v>264067.90999999997</v>
      </c>
      <c r="L24" s="20">
        <f t="shared" si="1"/>
        <v>245145.15</v>
      </c>
      <c r="M24" s="20">
        <f t="shared" si="1"/>
        <v>217924.02</v>
      </c>
      <c r="N24" s="20">
        <f>SUM(N6:N22)</f>
        <v>3655405.080000001</v>
      </c>
    </row>
    <row r="25" spans="1:14" x14ac:dyDescent="0.2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17"/>
    </row>
    <row r="26" spans="1:14" x14ac:dyDescent="0.2">
      <c r="A26" s="15" t="s">
        <v>53</v>
      </c>
      <c r="B26" s="33">
        <v>3894024.19</v>
      </c>
      <c r="C26" s="17">
        <v>3539620.43</v>
      </c>
      <c r="D26" s="17">
        <v>3715415.01</v>
      </c>
      <c r="E26" s="17">
        <v>4513912.88</v>
      </c>
      <c r="F26" s="33">
        <v>3797643.04</v>
      </c>
      <c r="G26" s="33">
        <v>4184762.66</v>
      </c>
      <c r="H26" s="17">
        <v>3322012.18</v>
      </c>
      <c r="I26" s="17">
        <v>3142548.18</v>
      </c>
      <c r="J26" s="17">
        <v>3704922.11</v>
      </c>
      <c r="K26" s="17">
        <v>2909727.37</v>
      </c>
      <c r="L26" s="17">
        <v>2729414</v>
      </c>
      <c r="M26" s="17">
        <v>2858938.1</v>
      </c>
      <c r="N26" s="17">
        <f>SUM(B26:M26)</f>
        <v>42312940.149999999</v>
      </c>
    </row>
    <row r="27" spans="1:14" x14ac:dyDescent="0.2">
      <c r="A27" s="15" t="s">
        <v>54</v>
      </c>
      <c r="B27" s="33">
        <v>80283.679999999993</v>
      </c>
      <c r="C27" s="17">
        <v>85707.05</v>
      </c>
      <c r="D27" s="17">
        <v>96931.82</v>
      </c>
      <c r="E27" s="17">
        <v>131754.76</v>
      </c>
      <c r="F27" s="17">
        <v>110683.98</v>
      </c>
      <c r="G27" s="17">
        <v>116046.39</v>
      </c>
      <c r="H27" s="17">
        <v>85069.23</v>
      </c>
      <c r="I27" s="17">
        <v>75929.34</v>
      </c>
      <c r="J27" s="17">
        <v>96074.12</v>
      </c>
      <c r="K27" s="17">
        <v>79220.36</v>
      </c>
      <c r="L27" s="17">
        <v>73543.55</v>
      </c>
      <c r="M27" s="17">
        <v>65377.21</v>
      </c>
      <c r="N27" s="17">
        <f>SUM(B27:M27)</f>
        <v>1096621.49</v>
      </c>
    </row>
    <row r="28" spans="1:14" x14ac:dyDescent="0.2">
      <c r="N28" s="17"/>
    </row>
    <row r="29" spans="1:14" ht="13.5" thickBot="1" x14ac:dyDescent="0.25">
      <c r="A29" s="15" t="s">
        <v>55</v>
      </c>
      <c r="B29" s="34">
        <f>SUM(B24:B27)</f>
        <v>4241920.12</v>
      </c>
      <c r="C29" s="34">
        <f t="shared" ref="C29:N29" si="2">SUM(C24:C27)</f>
        <v>3911017.54</v>
      </c>
      <c r="D29" s="34">
        <f t="shared" si="2"/>
        <v>4135452.9999999995</v>
      </c>
      <c r="E29" s="34">
        <f t="shared" si="2"/>
        <v>5084850.3099999996</v>
      </c>
      <c r="F29" s="34">
        <f t="shared" si="2"/>
        <v>4277273.6800000006</v>
      </c>
      <c r="G29" s="34">
        <f t="shared" si="2"/>
        <v>4687630.43</v>
      </c>
      <c r="H29" s="34">
        <f t="shared" si="2"/>
        <v>3690645.44</v>
      </c>
      <c r="I29" s="34">
        <f t="shared" si="2"/>
        <v>3471575.34</v>
      </c>
      <c r="J29" s="34">
        <f t="shared" si="2"/>
        <v>4121243.19</v>
      </c>
      <c r="K29" s="34">
        <f t="shared" si="2"/>
        <v>3253015.64</v>
      </c>
      <c r="L29" s="34">
        <f t="shared" si="2"/>
        <v>3048102.6999999997</v>
      </c>
      <c r="M29" s="34">
        <f t="shared" si="2"/>
        <v>3142239.33</v>
      </c>
      <c r="N29" s="34">
        <f t="shared" si="2"/>
        <v>47064966.719999999</v>
      </c>
    </row>
    <row r="30" spans="1:14" ht="13.5" thickTop="1" x14ac:dyDescent="0.2">
      <c r="N30" s="17"/>
    </row>
    <row r="31" spans="1:14" x14ac:dyDescent="0.2">
      <c r="A31" s="15" t="s">
        <v>56</v>
      </c>
      <c r="B31" s="17">
        <v>201925</v>
      </c>
      <c r="C31" s="17">
        <v>10143.75</v>
      </c>
      <c r="D31" s="17">
        <v>3362.5</v>
      </c>
      <c r="E31" s="17">
        <v>4158.76</v>
      </c>
      <c r="F31" s="17">
        <v>2618.75</v>
      </c>
      <c r="G31" s="17">
        <v>2837.5</v>
      </c>
      <c r="H31" s="17">
        <v>3087.5</v>
      </c>
      <c r="I31" s="17">
        <v>1650</v>
      </c>
      <c r="J31" s="17">
        <v>956.25</v>
      </c>
      <c r="K31" s="17">
        <v>562.5</v>
      </c>
      <c r="L31" s="17">
        <v>0</v>
      </c>
      <c r="M31" s="17">
        <v>50</v>
      </c>
      <c r="N31" s="17">
        <f t="shared" ref="N31:N38" si="3">SUM(B31:M31)</f>
        <v>231352.51</v>
      </c>
    </row>
    <row r="32" spans="1:14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5" t="s">
        <v>49</v>
      </c>
      <c r="N33" s="17">
        <f t="shared" si="3"/>
        <v>0</v>
      </c>
    </row>
    <row r="34" spans="1:14" x14ac:dyDescent="0.2">
      <c r="A34" s="71" t="s">
        <v>253</v>
      </c>
      <c r="B34" s="37">
        <v>142873.49</v>
      </c>
      <c r="C34" s="37">
        <v>122303.62</v>
      </c>
      <c r="D34" s="37">
        <v>120026.02</v>
      </c>
      <c r="E34" s="37">
        <v>107618.83</v>
      </c>
      <c r="F34" s="37">
        <v>105031.42</v>
      </c>
      <c r="G34" s="37">
        <v>132221.99</v>
      </c>
      <c r="H34" s="37">
        <v>119180.91</v>
      </c>
      <c r="I34" s="37">
        <v>108298.74</v>
      </c>
      <c r="J34" s="37">
        <v>76324.850000000006</v>
      </c>
      <c r="K34" s="37">
        <v>4183.91</v>
      </c>
      <c r="L34" s="37">
        <v>-11966.29</v>
      </c>
      <c r="M34" s="71">
        <v>38642.79</v>
      </c>
      <c r="N34" s="17">
        <f>SUM(B34:M34)</f>
        <v>1064740.28</v>
      </c>
    </row>
    <row r="35" spans="1:14" x14ac:dyDescent="0.2">
      <c r="A35" s="15" t="s">
        <v>254</v>
      </c>
      <c r="B35" s="37">
        <v>1158120.03</v>
      </c>
      <c r="C35" s="37">
        <v>986848.02</v>
      </c>
      <c r="D35" s="37">
        <v>899298.97</v>
      </c>
      <c r="E35" s="37">
        <v>819288.25</v>
      </c>
      <c r="F35" s="37">
        <v>670389.65</v>
      </c>
      <c r="G35" s="37">
        <v>885360.1</v>
      </c>
      <c r="H35" s="37">
        <v>724666.39</v>
      </c>
      <c r="I35" s="37">
        <v>819560.93</v>
      </c>
      <c r="J35" s="37">
        <v>902954.75</v>
      </c>
      <c r="K35" s="37">
        <v>731352.17</v>
      </c>
      <c r="L35" s="37">
        <v>664997.73</v>
      </c>
      <c r="M35" s="37">
        <v>887329.09</v>
      </c>
      <c r="N35" s="17">
        <f t="shared" si="3"/>
        <v>10150166.08</v>
      </c>
    </row>
    <row r="36" spans="1:14" x14ac:dyDescent="0.2">
      <c r="A36" s="15" t="s">
        <v>255</v>
      </c>
      <c r="B36" s="37">
        <v>618706</v>
      </c>
      <c r="C36" s="37">
        <v>560187.77</v>
      </c>
      <c r="D36" s="37">
        <v>580771.96</v>
      </c>
      <c r="E36" s="37">
        <v>742562.11</v>
      </c>
      <c r="F36" s="37">
        <v>611338.54</v>
      </c>
      <c r="G36" s="37">
        <v>629141.31999999995</v>
      </c>
      <c r="H36" s="37">
        <v>593713.02</v>
      </c>
      <c r="I36" s="37">
        <v>539589.87</v>
      </c>
      <c r="J36" s="37">
        <v>604607.85</v>
      </c>
      <c r="K36" s="37">
        <v>486460.71</v>
      </c>
      <c r="L36" s="37">
        <v>518921.93</v>
      </c>
      <c r="M36" s="37">
        <v>520241.46</v>
      </c>
      <c r="N36" s="17">
        <f t="shared" si="3"/>
        <v>7006242.5399999991</v>
      </c>
    </row>
    <row r="37" spans="1:14" x14ac:dyDescent="0.2">
      <c r="A37" s="15" t="s">
        <v>256</v>
      </c>
      <c r="B37" s="37">
        <v>190487.97</v>
      </c>
      <c r="C37" s="37">
        <v>174124.71</v>
      </c>
      <c r="D37" s="37">
        <v>205630.14</v>
      </c>
      <c r="E37" s="37">
        <v>249107.77</v>
      </c>
      <c r="F37" s="37">
        <v>230479.94</v>
      </c>
      <c r="G37" s="37">
        <v>250457.31</v>
      </c>
      <c r="H37" s="37">
        <v>197334.89</v>
      </c>
      <c r="I37" s="37">
        <v>173657.09</v>
      </c>
      <c r="J37" s="37">
        <v>229139.02</v>
      </c>
      <c r="K37" s="37">
        <v>125668.42</v>
      </c>
      <c r="L37" s="37">
        <v>110604.72</v>
      </c>
      <c r="M37" s="37">
        <v>126923.79</v>
      </c>
      <c r="N37" s="17">
        <f t="shared" si="3"/>
        <v>2263615.77</v>
      </c>
    </row>
    <row r="38" spans="1:14" x14ac:dyDescent="0.2">
      <c r="A38" s="15" t="s">
        <v>257</v>
      </c>
      <c r="B38" s="42">
        <v>1926807.63</v>
      </c>
      <c r="C38" s="42">
        <v>2056967.63</v>
      </c>
      <c r="D38" s="42">
        <v>2326363.41</v>
      </c>
      <c r="E38" s="42">
        <v>3162114.59</v>
      </c>
      <c r="F38" s="42">
        <v>2656415.38</v>
      </c>
      <c r="G38" s="42">
        <v>2785113.22</v>
      </c>
      <c r="H38" s="42">
        <v>2041660.42</v>
      </c>
      <c r="I38" s="42">
        <v>1822304.01</v>
      </c>
      <c r="J38" s="42">
        <v>2305777.48</v>
      </c>
      <c r="K38" s="42">
        <v>1901287.94</v>
      </c>
      <c r="L38" s="42">
        <v>1765044.61</v>
      </c>
      <c r="M38" s="42">
        <v>1569052.2</v>
      </c>
      <c r="N38" s="43">
        <f t="shared" si="3"/>
        <v>26318908.520000003</v>
      </c>
    </row>
    <row r="39" spans="1:14" x14ac:dyDescent="0.2">
      <c r="A39" s="15" t="s">
        <v>49</v>
      </c>
      <c r="B39" s="137">
        <f>SUM(B34:B38)</f>
        <v>4036995.12</v>
      </c>
      <c r="C39" s="137">
        <f t="shared" ref="C39:M39" si="4">SUM(C34:C38)</f>
        <v>3900431.75</v>
      </c>
      <c r="D39" s="137">
        <f t="shared" si="4"/>
        <v>4132090.5</v>
      </c>
      <c r="E39" s="137">
        <f t="shared" si="4"/>
        <v>5080691.55</v>
      </c>
      <c r="F39" s="137">
        <f t="shared" si="4"/>
        <v>4273654.93</v>
      </c>
      <c r="G39" s="137">
        <f t="shared" si="4"/>
        <v>4682293.9400000004</v>
      </c>
      <c r="H39" s="137">
        <f t="shared" si="4"/>
        <v>3676555.63</v>
      </c>
      <c r="I39" s="137">
        <f t="shared" si="4"/>
        <v>3463410.64</v>
      </c>
      <c r="J39" s="137">
        <f t="shared" si="4"/>
        <v>4118803.95</v>
      </c>
      <c r="K39" s="137">
        <f t="shared" si="4"/>
        <v>3248953.15</v>
      </c>
      <c r="L39" s="137">
        <f t="shared" si="4"/>
        <v>3047602.7</v>
      </c>
      <c r="M39" s="137">
        <f t="shared" si="4"/>
        <v>3142189.33</v>
      </c>
      <c r="N39" s="44">
        <f t="shared" ref="N39" si="5">SUM(N35:N38)</f>
        <v>45738932.909999996</v>
      </c>
    </row>
    <row r="40" spans="1:14" x14ac:dyDescent="0.2">
      <c r="L40" s="37"/>
    </row>
    <row r="41" spans="1:14" x14ac:dyDescent="0.2">
      <c r="A41" s="15" t="s">
        <v>252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4" x14ac:dyDescent="0.2">
      <c r="A42" s="15" t="s">
        <v>253</v>
      </c>
      <c r="B42" s="37">
        <v>893525.87</v>
      </c>
      <c r="C42" s="37">
        <v>760154.36</v>
      </c>
      <c r="D42" s="37">
        <v>751605.88</v>
      </c>
      <c r="E42" s="37">
        <v>672468.66</v>
      </c>
      <c r="F42" s="37">
        <v>656863.86</v>
      </c>
      <c r="G42" s="37">
        <v>826879.81</v>
      </c>
      <c r="H42" s="37">
        <v>748326.33</v>
      </c>
      <c r="I42" s="37">
        <v>677080.49</v>
      </c>
      <c r="J42" s="37">
        <v>476833.23</v>
      </c>
      <c r="K42" s="37">
        <v>23799.84</v>
      </c>
      <c r="L42" s="37">
        <v>-77785.759999999995</v>
      </c>
      <c r="M42" s="37">
        <v>242565.17</v>
      </c>
      <c r="N42" s="37">
        <f>SUM(B42:M42)</f>
        <v>6652317.7400000002</v>
      </c>
    </row>
    <row r="43" spans="1:14" x14ac:dyDescent="0.2">
      <c r="A43" s="15" t="s">
        <v>57</v>
      </c>
      <c r="B43" s="37">
        <v>7200904.79</v>
      </c>
      <c r="C43" s="37">
        <v>6163700.8499999996</v>
      </c>
      <c r="D43" s="37">
        <v>5631155.5599999996</v>
      </c>
      <c r="E43" s="37">
        <v>5131238.2300000004</v>
      </c>
      <c r="F43" s="37">
        <v>4198807.83</v>
      </c>
      <c r="G43" s="37">
        <v>5544748.0700000003</v>
      </c>
      <c r="H43" s="37">
        <v>4537969.55</v>
      </c>
      <c r="I43" s="37">
        <v>5132232.78</v>
      </c>
      <c r="J43" s="37">
        <v>5654727.5</v>
      </c>
      <c r="K43" s="37">
        <v>4580085.29</v>
      </c>
      <c r="L43" s="37">
        <v>4164874.77</v>
      </c>
      <c r="M43" s="37">
        <v>5559624.3099999996</v>
      </c>
      <c r="N43" s="37">
        <f>SUM(B43:M43)</f>
        <v>63500069.530000001</v>
      </c>
    </row>
    <row r="44" spans="1:14" x14ac:dyDescent="0.2">
      <c r="A44" s="15" t="s">
        <v>58</v>
      </c>
      <c r="B44" s="37">
        <v>884797.25</v>
      </c>
      <c r="C44" s="37">
        <v>801017.43</v>
      </c>
      <c r="D44" s="37">
        <v>830942.52</v>
      </c>
      <c r="E44" s="37">
        <v>1062855.1200000001</v>
      </c>
      <c r="F44" s="37">
        <v>874824.76</v>
      </c>
      <c r="G44" s="37">
        <v>900122.32</v>
      </c>
      <c r="H44" s="37">
        <v>849695.32</v>
      </c>
      <c r="I44" s="37">
        <v>772177.4</v>
      </c>
      <c r="J44" s="37">
        <v>865220.02</v>
      </c>
      <c r="K44" s="37">
        <v>695392.42</v>
      </c>
      <c r="L44" s="37">
        <v>741822.14</v>
      </c>
      <c r="M44" s="37">
        <v>744389.23</v>
      </c>
      <c r="N44" s="37">
        <f>SUM(B44:M44)</f>
        <v>10023255.930000002</v>
      </c>
    </row>
    <row r="45" spans="1:14" x14ac:dyDescent="0.2">
      <c r="A45" s="15" t="s">
        <v>59</v>
      </c>
      <c r="B45" s="37">
        <v>146323.29</v>
      </c>
      <c r="C45" s="37">
        <v>134135.42000000001</v>
      </c>
      <c r="D45" s="37">
        <v>158466.62</v>
      </c>
      <c r="E45" s="37">
        <v>191964.11</v>
      </c>
      <c r="F45" s="37">
        <v>177600.21</v>
      </c>
      <c r="G45" s="37">
        <v>192735.24</v>
      </c>
      <c r="H45" s="37">
        <v>151621.63</v>
      </c>
      <c r="I45" s="37">
        <v>133783.26999999999</v>
      </c>
      <c r="J45" s="37">
        <v>176597.8</v>
      </c>
      <c r="K45" s="37">
        <v>96709.1</v>
      </c>
      <c r="L45" s="37">
        <v>85049.98</v>
      </c>
      <c r="M45" s="37">
        <v>97770.69</v>
      </c>
      <c r="N45" s="37">
        <f>SUM(B45:M45)</f>
        <v>1742757.36</v>
      </c>
    </row>
    <row r="46" spans="1:14" x14ac:dyDescent="0.2">
      <c r="A46" s="15" t="s">
        <v>60</v>
      </c>
      <c r="B46" s="42">
        <v>535977.99</v>
      </c>
      <c r="C46" s="42">
        <v>571927.94999999995</v>
      </c>
      <c r="D46" s="42">
        <v>647038.15</v>
      </c>
      <c r="E46" s="42">
        <v>879590.73</v>
      </c>
      <c r="F46" s="42">
        <v>738821.66</v>
      </c>
      <c r="G46" s="42">
        <v>774699.24</v>
      </c>
      <c r="H46" s="42">
        <v>567703.24</v>
      </c>
      <c r="I46" s="42">
        <v>506958.73</v>
      </c>
      <c r="J46" s="42">
        <v>641415.82999999996</v>
      </c>
      <c r="K46" s="42">
        <v>528791.46</v>
      </c>
      <c r="L46" s="42">
        <v>490744.8</v>
      </c>
      <c r="M46" s="42">
        <v>436409.3</v>
      </c>
      <c r="N46" s="42">
        <f>SUM(B46:M46)</f>
        <v>7320079.0799999991</v>
      </c>
    </row>
    <row r="47" spans="1:14" x14ac:dyDescent="0.2">
      <c r="B47" s="37">
        <f>SUM(B42:B46)</f>
        <v>9661529.1899999995</v>
      </c>
      <c r="C47" s="37">
        <f t="shared" ref="C47:N47" si="6">SUM(C42:C46)</f>
        <v>8430936.0099999998</v>
      </c>
      <c r="D47" s="37">
        <f t="shared" si="6"/>
        <v>8019208.7299999995</v>
      </c>
      <c r="E47" s="37">
        <f t="shared" si="6"/>
        <v>7938116.8500000015</v>
      </c>
      <c r="F47" s="37">
        <f t="shared" si="6"/>
        <v>6646918.3200000003</v>
      </c>
      <c r="G47" s="37">
        <f t="shared" si="6"/>
        <v>8239184.6800000016</v>
      </c>
      <c r="H47" s="37">
        <f t="shared" si="6"/>
        <v>6855316.0700000003</v>
      </c>
      <c r="I47" s="37">
        <f t="shared" si="6"/>
        <v>7222232.6699999999</v>
      </c>
      <c r="J47" s="37">
        <f t="shared" si="6"/>
        <v>7814794.3799999999</v>
      </c>
      <c r="K47" s="37">
        <f t="shared" si="6"/>
        <v>5924778.1099999994</v>
      </c>
      <c r="L47" s="37">
        <f t="shared" si="6"/>
        <v>5404705.9300000006</v>
      </c>
      <c r="M47" s="37">
        <f t="shared" si="6"/>
        <v>7080758.6999999993</v>
      </c>
      <c r="N47" s="37">
        <f t="shared" si="6"/>
        <v>89238479.640000001</v>
      </c>
    </row>
    <row r="48" spans="1:14" x14ac:dyDescent="0.2">
      <c r="B48" s="37"/>
    </row>
    <row r="49" spans="2:2" x14ac:dyDescent="0.2">
      <c r="B49" s="37"/>
    </row>
    <row r="50" spans="2:2" x14ac:dyDescent="0.2">
      <c r="B50" s="37"/>
    </row>
    <row r="51" spans="2:2" x14ac:dyDescent="0.2">
      <c r="B51" s="37"/>
    </row>
  </sheetData>
  <printOptions horizontalCentered="1"/>
  <pageMargins left="0" right="0" top="0.5" bottom="0.5" header="0.5" footer="0.5"/>
  <pageSetup paperSize="5" scale="8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39"/>
  <sheetViews>
    <sheetView workbookViewId="0">
      <selection activeCell="O6" sqref="O6"/>
    </sheetView>
  </sheetViews>
  <sheetFormatPr defaultRowHeight="12.75" x14ac:dyDescent="0.2"/>
  <cols>
    <col min="1" max="1" width="14.42578125" style="15" customWidth="1"/>
    <col min="2" max="2" width="14" style="15" bestFit="1" customWidth="1"/>
    <col min="3" max="3" width="12.85546875" style="15" bestFit="1" customWidth="1"/>
    <col min="4" max="4" width="14" style="15" bestFit="1" customWidth="1"/>
    <col min="5" max="6" width="12.85546875" style="15" bestFit="1" customWidth="1"/>
    <col min="7" max="7" width="14" style="15" bestFit="1" customWidth="1"/>
    <col min="8" max="9" width="12.85546875" style="15" bestFit="1" customWidth="1"/>
    <col min="10" max="10" width="14" style="15" bestFit="1" customWidth="1"/>
    <col min="11" max="12" width="12.85546875" style="15" bestFit="1" customWidth="1"/>
    <col min="13" max="13" width="14" style="15" bestFit="1" customWidth="1"/>
    <col min="14" max="14" width="14.42578125" style="15" bestFit="1" customWidth="1"/>
    <col min="15" max="256" width="9.140625" style="15"/>
    <col min="257" max="257" width="14.42578125" style="15" customWidth="1"/>
    <col min="258" max="258" width="14" style="15" bestFit="1" customWidth="1"/>
    <col min="259" max="259" width="12.85546875" style="15" bestFit="1" customWidth="1"/>
    <col min="260" max="260" width="14" style="15" bestFit="1" customWidth="1"/>
    <col min="261" max="262" width="12.85546875" style="15" bestFit="1" customWidth="1"/>
    <col min="263" max="263" width="14" style="15" bestFit="1" customWidth="1"/>
    <col min="264" max="265" width="12.85546875" style="15" bestFit="1" customWidth="1"/>
    <col min="266" max="266" width="14" style="15" bestFit="1" customWidth="1"/>
    <col min="267" max="268" width="12.85546875" style="15" bestFit="1" customWidth="1"/>
    <col min="269" max="269" width="14" style="15" bestFit="1" customWidth="1"/>
    <col min="270" max="270" width="14.42578125" style="15" bestFit="1" customWidth="1"/>
    <col min="271" max="512" width="9.140625" style="15"/>
    <col min="513" max="513" width="14.42578125" style="15" customWidth="1"/>
    <col min="514" max="514" width="14" style="15" bestFit="1" customWidth="1"/>
    <col min="515" max="515" width="12.85546875" style="15" bestFit="1" customWidth="1"/>
    <col min="516" max="516" width="14" style="15" bestFit="1" customWidth="1"/>
    <col min="517" max="518" width="12.85546875" style="15" bestFit="1" customWidth="1"/>
    <col min="519" max="519" width="14" style="15" bestFit="1" customWidth="1"/>
    <col min="520" max="521" width="12.85546875" style="15" bestFit="1" customWidth="1"/>
    <col min="522" max="522" width="14" style="15" bestFit="1" customWidth="1"/>
    <col min="523" max="524" width="12.85546875" style="15" bestFit="1" customWidth="1"/>
    <col min="525" max="525" width="14" style="15" bestFit="1" customWidth="1"/>
    <col min="526" max="526" width="14.42578125" style="15" bestFit="1" customWidth="1"/>
    <col min="527" max="768" width="9.140625" style="15"/>
    <col min="769" max="769" width="14.42578125" style="15" customWidth="1"/>
    <col min="770" max="770" width="14" style="15" bestFit="1" customWidth="1"/>
    <col min="771" max="771" width="12.85546875" style="15" bestFit="1" customWidth="1"/>
    <col min="772" max="772" width="14" style="15" bestFit="1" customWidth="1"/>
    <col min="773" max="774" width="12.85546875" style="15" bestFit="1" customWidth="1"/>
    <col min="775" max="775" width="14" style="15" bestFit="1" customWidth="1"/>
    <col min="776" max="777" width="12.85546875" style="15" bestFit="1" customWidth="1"/>
    <col min="778" max="778" width="14" style="15" bestFit="1" customWidth="1"/>
    <col min="779" max="780" width="12.85546875" style="15" bestFit="1" customWidth="1"/>
    <col min="781" max="781" width="14" style="15" bestFit="1" customWidth="1"/>
    <col min="782" max="782" width="14.42578125" style="15" bestFit="1" customWidth="1"/>
    <col min="783" max="1024" width="9.140625" style="15"/>
    <col min="1025" max="1025" width="14.42578125" style="15" customWidth="1"/>
    <col min="1026" max="1026" width="14" style="15" bestFit="1" customWidth="1"/>
    <col min="1027" max="1027" width="12.85546875" style="15" bestFit="1" customWidth="1"/>
    <col min="1028" max="1028" width="14" style="15" bestFit="1" customWidth="1"/>
    <col min="1029" max="1030" width="12.85546875" style="15" bestFit="1" customWidth="1"/>
    <col min="1031" max="1031" width="14" style="15" bestFit="1" customWidth="1"/>
    <col min="1032" max="1033" width="12.85546875" style="15" bestFit="1" customWidth="1"/>
    <col min="1034" max="1034" width="14" style="15" bestFit="1" customWidth="1"/>
    <col min="1035" max="1036" width="12.85546875" style="15" bestFit="1" customWidth="1"/>
    <col min="1037" max="1037" width="14" style="15" bestFit="1" customWidth="1"/>
    <col min="1038" max="1038" width="14.42578125" style="15" bestFit="1" customWidth="1"/>
    <col min="1039" max="1280" width="9.140625" style="15"/>
    <col min="1281" max="1281" width="14.42578125" style="15" customWidth="1"/>
    <col min="1282" max="1282" width="14" style="15" bestFit="1" customWidth="1"/>
    <col min="1283" max="1283" width="12.85546875" style="15" bestFit="1" customWidth="1"/>
    <col min="1284" max="1284" width="14" style="15" bestFit="1" customWidth="1"/>
    <col min="1285" max="1286" width="12.85546875" style="15" bestFit="1" customWidth="1"/>
    <col min="1287" max="1287" width="14" style="15" bestFit="1" customWidth="1"/>
    <col min="1288" max="1289" width="12.85546875" style="15" bestFit="1" customWidth="1"/>
    <col min="1290" max="1290" width="14" style="15" bestFit="1" customWidth="1"/>
    <col min="1291" max="1292" width="12.85546875" style="15" bestFit="1" customWidth="1"/>
    <col min="1293" max="1293" width="14" style="15" bestFit="1" customWidth="1"/>
    <col min="1294" max="1294" width="14.42578125" style="15" bestFit="1" customWidth="1"/>
    <col min="1295" max="1536" width="9.140625" style="15"/>
    <col min="1537" max="1537" width="14.42578125" style="15" customWidth="1"/>
    <col min="1538" max="1538" width="14" style="15" bestFit="1" customWidth="1"/>
    <col min="1539" max="1539" width="12.85546875" style="15" bestFit="1" customWidth="1"/>
    <col min="1540" max="1540" width="14" style="15" bestFit="1" customWidth="1"/>
    <col min="1541" max="1542" width="12.85546875" style="15" bestFit="1" customWidth="1"/>
    <col min="1543" max="1543" width="14" style="15" bestFit="1" customWidth="1"/>
    <col min="1544" max="1545" width="12.85546875" style="15" bestFit="1" customWidth="1"/>
    <col min="1546" max="1546" width="14" style="15" bestFit="1" customWidth="1"/>
    <col min="1547" max="1548" width="12.85546875" style="15" bestFit="1" customWidth="1"/>
    <col min="1549" max="1549" width="14" style="15" bestFit="1" customWidth="1"/>
    <col min="1550" max="1550" width="14.42578125" style="15" bestFit="1" customWidth="1"/>
    <col min="1551" max="1792" width="9.140625" style="15"/>
    <col min="1793" max="1793" width="14.42578125" style="15" customWidth="1"/>
    <col min="1794" max="1794" width="14" style="15" bestFit="1" customWidth="1"/>
    <col min="1795" max="1795" width="12.85546875" style="15" bestFit="1" customWidth="1"/>
    <col min="1796" max="1796" width="14" style="15" bestFit="1" customWidth="1"/>
    <col min="1797" max="1798" width="12.85546875" style="15" bestFit="1" customWidth="1"/>
    <col min="1799" max="1799" width="14" style="15" bestFit="1" customWidth="1"/>
    <col min="1800" max="1801" width="12.85546875" style="15" bestFit="1" customWidth="1"/>
    <col min="1802" max="1802" width="14" style="15" bestFit="1" customWidth="1"/>
    <col min="1803" max="1804" width="12.85546875" style="15" bestFit="1" customWidth="1"/>
    <col min="1805" max="1805" width="14" style="15" bestFit="1" customWidth="1"/>
    <col min="1806" max="1806" width="14.42578125" style="15" bestFit="1" customWidth="1"/>
    <col min="1807" max="2048" width="9.140625" style="15"/>
    <col min="2049" max="2049" width="14.42578125" style="15" customWidth="1"/>
    <col min="2050" max="2050" width="14" style="15" bestFit="1" customWidth="1"/>
    <col min="2051" max="2051" width="12.85546875" style="15" bestFit="1" customWidth="1"/>
    <col min="2052" max="2052" width="14" style="15" bestFit="1" customWidth="1"/>
    <col min="2053" max="2054" width="12.85546875" style="15" bestFit="1" customWidth="1"/>
    <col min="2055" max="2055" width="14" style="15" bestFit="1" customWidth="1"/>
    <col min="2056" max="2057" width="12.85546875" style="15" bestFit="1" customWidth="1"/>
    <col min="2058" max="2058" width="14" style="15" bestFit="1" customWidth="1"/>
    <col min="2059" max="2060" width="12.85546875" style="15" bestFit="1" customWidth="1"/>
    <col min="2061" max="2061" width="14" style="15" bestFit="1" customWidth="1"/>
    <col min="2062" max="2062" width="14.42578125" style="15" bestFit="1" customWidth="1"/>
    <col min="2063" max="2304" width="9.140625" style="15"/>
    <col min="2305" max="2305" width="14.42578125" style="15" customWidth="1"/>
    <col min="2306" max="2306" width="14" style="15" bestFit="1" customWidth="1"/>
    <col min="2307" max="2307" width="12.85546875" style="15" bestFit="1" customWidth="1"/>
    <col min="2308" max="2308" width="14" style="15" bestFit="1" customWidth="1"/>
    <col min="2309" max="2310" width="12.85546875" style="15" bestFit="1" customWidth="1"/>
    <col min="2311" max="2311" width="14" style="15" bestFit="1" customWidth="1"/>
    <col min="2312" max="2313" width="12.85546875" style="15" bestFit="1" customWidth="1"/>
    <col min="2314" max="2314" width="14" style="15" bestFit="1" customWidth="1"/>
    <col min="2315" max="2316" width="12.85546875" style="15" bestFit="1" customWidth="1"/>
    <col min="2317" max="2317" width="14" style="15" bestFit="1" customWidth="1"/>
    <col min="2318" max="2318" width="14.42578125" style="15" bestFit="1" customWidth="1"/>
    <col min="2319" max="2560" width="9.140625" style="15"/>
    <col min="2561" max="2561" width="14.42578125" style="15" customWidth="1"/>
    <col min="2562" max="2562" width="14" style="15" bestFit="1" customWidth="1"/>
    <col min="2563" max="2563" width="12.85546875" style="15" bestFit="1" customWidth="1"/>
    <col min="2564" max="2564" width="14" style="15" bestFit="1" customWidth="1"/>
    <col min="2565" max="2566" width="12.85546875" style="15" bestFit="1" customWidth="1"/>
    <col min="2567" max="2567" width="14" style="15" bestFit="1" customWidth="1"/>
    <col min="2568" max="2569" width="12.85546875" style="15" bestFit="1" customWidth="1"/>
    <col min="2570" max="2570" width="14" style="15" bestFit="1" customWidth="1"/>
    <col min="2571" max="2572" width="12.85546875" style="15" bestFit="1" customWidth="1"/>
    <col min="2573" max="2573" width="14" style="15" bestFit="1" customWidth="1"/>
    <col min="2574" max="2574" width="14.42578125" style="15" bestFit="1" customWidth="1"/>
    <col min="2575" max="2816" width="9.140625" style="15"/>
    <col min="2817" max="2817" width="14.42578125" style="15" customWidth="1"/>
    <col min="2818" max="2818" width="14" style="15" bestFit="1" customWidth="1"/>
    <col min="2819" max="2819" width="12.85546875" style="15" bestFit="1" customWidth="1"/>
    <col min="2820" max="2820" width="14" style="15" bestFit="1" customWidth="1"/>
    <col min="2821" max="2822" width="12.85546875" style="15" bestFit="1" customWidth="1"/>
    <col min="2823" max="2823" width="14" style="15" bestFit="1" customWidth="1"/>
    <col min="2824" max="2825" width="12.85546875" style="15" bestFit="1" customWidth="1"/>
    <col min="2826" max="2826" width="14" style="15" bestFit="1" customWidth="1"/>
    <col min="2827" max="2828" width="12.85546875" style="15" bestFit="1" customWidth="1"/>
    <col min="2829" max="2829" width="14" style="15" bestFit="1" customWidth="1"/>
    <col min="2830" max="2830" width="14.42578125" style="15" bestFit="1" customWidth="1"/>
    <col min="2831" max="3072" width="9.140625" style="15"/>
    <col min="3073" max="3073" width="14.42578125" style="15" customWidth="1"/>
    <col min="3074" max="3074" width="14" style="15" bestFit="1" customWidth="1"/>
    <col min="3075" max="3075" width="12.85546875" style="15" bestFit="1" customWidth="1"/>
    <col min="3076" max="3076" width="14" style="15" bestFit="1" customWidth="1"/>
    <col min="3077" max="3078" width="12.85546875" style="15" bestFit="1" customWidth="1"/>
    <col min="3079" max="3079" width="14" style="15" bestFit="1" customWidth="1"/>
    <col min="3080" max="3081" width="12.85546875" style="15" bestFit="1" customWidth="1"/>
    <col min="3082" max="3082" width="14" style="15" bestFit="1" customWidth="1"/>
    <col min="3083" max="3084" width="12.85546875" style="15" bestFit="1" customWidth="1"/>
    <col min="3085" max="3085" width="14" style="15" bestFit="1" customWidth="1"/>
    <col min="3086" max="3086" width="14.42578125" style="15" bestFit="1" customWidth="1"/>
    <col min="3087" max="3328" width="9.140625" style="15"/>
    <col min="3329" max="3329" width="14.42578125" style="15" customWidth="1"/>
    <col min="3330" max="3330" width="14" style="15" bestFit="1" customWidth="1"/>
    <col min="3331" max="3331" width="12.85546875" style="15" bestFit="1" customWidth="1"/>
    <col min="3332" max="3332" width="14" style="15" bestFit="1" customWidth="1"/>
    <col min="3333" max="3334" width="12.85546875" style="15" bestFit="1" customWidth="1"/>
    <col min="3335" max="3335" width="14" style="15" bestFit="1" customWidth="1"/>
    <col min="3336" max="3337" width="12.85546875" style="15" bestFit="1" customWidth="1"/>
    <col min="3338" max="3338" width="14" style="15" bestFit="1" customWidth="1"/>
    <col min="3339" max="3340" width="12.85546875" style="15" bestFit="1" customWidth="1"/>
    <col min="3341" max="3341" width="14" style="15" bestFit="1" customWidth="1"/>
    <col min="3342" max="3342" width="14.42578125" style="15" bestFit="1" customWidth="1"/>
    <col min="3343" max="3584" width="9.140625" style="15"/>
    <col min="3585" max="3585" width="14.42578125" style="15" customWidth="1"/>
    <col min="3586" max="3586" width="14" style="15" bestFit="1" customWidth="1"/>
    <col min="3587" max="3587" width="12.85546875" style="15" bestFit="1" customWidth="1"/>
    <col min="3588" max="3588" width="14" style="15" bestFit="1" customWidth="1"/>
    <col min="3589" max="3590" width="12.85546875" style="15" bestFit="1" customWidth="1"/>
    <col min="3591" max="3591" width="14" style="15" bestFit="1" customWidth="1"/>
    <col min="3592" max="3593" width="12.85546875" style="15" bestFit="1" customWidth="1"/>
    <col min="3594" max="3594" width="14" style="15" bestFit="1" customWidth="1"/>
    <col min="3595" max="3596" width="12.85546875" style="15" bestFit="1" customWidth="1"/>
    <col min="3597" max="3597" width="14" style="15" bestFit="1" customWidth="1"/>
    <col min="3598" max="3598" width="14.42578125" style="15" bestFit="1" customWidth="1"/>
    <col min="3599" max="3840" width="9.140625" style="15"/>
    <col min="3841" max="3841" width="14.42578125" style="15" customWidth="1"/>
    <col min="3842" max="3842" width="14" style="15" bestFit="1" customWidth="1"/>
    <col min="3843" max="3843" width="12.85546875" style="15" bestFit="1" customWidth="1"/>
    <col min="3844" max="3844" width="14" style="15" bestFit="1" customWidth="1"/>
    <col min="3845" max="3846" width="12.85546875" style="15" bestFit="1" customWidth="1"/>
    <col min="3847" max="3847" width="14" style="15" bestFit="1" customWidth="1"/>
    <col min="3848" max="3849" width="12.85546875" style="15" bestFit="1" customWidth="1"/>
    <col min="3850" max="3850" width="14" style="15" bestFit="1" customWidth="1"/>
    <col min="3851" max="3852" width="12.85546875" style="15" bestFit="1" customWidth="1"/>
    <col min="3853" max="3853" width="14" style="15" bestFit="1" customWidth="1"/>
    <col min="3854" max="3854" width="14.42578125" style="15" bestFit="1" customWidth="1"/>
    <col min="3855" max="4096" width="9.140625" style="15"/>
    <col min="4097" max="4097" width="14.42578125" style="15" customWidth="1"/>
    <col min="4098" max="4098" width="14" style="15" bestFit="1" customWidth="1"/>
    <col min="4099" max="4099" width="12.85546875" style="15" bestFit="1" customWidth="1"/>
    <col min="4100" max="4100" width="14" style="15" bestFit="1" customWidth="1"/>
    <col min="4101" max="4102" width="12.85546875" style="15" bestFit="1" customWidth="1"/>
    <col min="4103" max="4103" width="14" style="15" bestFit="1" customWidth="1"/>
    <col min="4104" max="4105" width="12.85546875" style="15" bestFit="1" customWidth="1"/>
    <col min="4106" max="4106" width="14" style="15" bestFit="1" customWidth="1"/>
    <col min="4107" max="4108" width="12.85546875" style="15" bestFit="1" customWidth="1"/>
    <col min="4109" max="4109" width="14" style="15" bestFit="1" customWidth="1"/>
    <col min="4110" max="4110" width="14.42578125" style="15" bestFit="1" customWidth="1"/>
    <col min="4111" max="4352" width="9.140625" style="15"/>
    <col min="4353" max="4353" width="14.42578125" style="15" customWidth="1"/>
    <col min="4354" max="4354" width="14" style="15" bestFit="1" customWidth="1"/>
    <col min="4355" max="4355" width="12.85546875" style="15" bestFit="1" customWidth="1"/>
    <col min="4356" max="4356" width="14" style="15" bestFit="1" customWidth="1"/>
    <col min="4357" max="4358" width="12.85546875" style="15" bestFit="1" customWidth="1"/>
    <col min="4359" max="4359" width="14" style="15" bestFit="1" customWidth="1"/>
    <col min="4360" max="4361" width="12.85546875" style="15" bestFit="1" customWidth="1"/>
    <col min="4362" max="4362" width="14" style="15" bestFit="1" customWidth="1"/>
    <col min="4363" max="4364" width="12.85546875" style="15" bestFit="1" customWidth="1"/>
    <col min="4365" max="4365" width="14" style="15" bestFit="1" customWidth="1"/>
    <col min="4366" max="4366" width="14.42578125" style="15" bestFit="1" customWidth="1"/>
    <col min="4367" max="4608" width="9.140625" style="15"/>
    <col min="4609" max="4609" width="14.42578125" style="15" customWidth="1"/>
    <col min="4610" max="4610" width="14" style="15" bestFit="1" customWidth="1"/>
    <col min="4611" max="4611" width="12.85546875" style="15" bestFit="1" customWidth="1"/>
    <col min="4612" max="4612" width="14" style="15" bestFit="1" customWidth="1"/>
    <col min="4613" max="4614" width="12.85546875" style="15" bestFit="1" customWidth="1"/>
    <col min="4615" max="4615" width="14" style="15" bestFit="1" customWidth="1"/>
    <col min="4616" max="4617" width="12.85546875" style="15" bestFit="1" customWidth="1"/>
    <col min="4618" max="4618" width="14" style="15" bestFit="1" customWidth="1"/>
    <col min="4619" max="4620" width="12.85546875" style="15" bestFit="1" customWidth="1"/>
    <col min="4621" max="4621" width="14" style="15" bestFit="1" customWidth="1"/>
    <col min="4622" max="4622" width="14.42578125" style="15" bestFit="1" customWidth="1"/>
    <col min="4623" max="4864" width="9.140625" style="15"/>
    <col min="4865" max="4865" width="14.42578125" style="15" customWidth="1"/>
    <col min="4866" max="4866" width="14" style="15" bestFit="1" customWidth="1"/>
    <col min="4867" max="4867" width="12.85546875" style="15" bestFit="1" customWidth="1"/>
    <col min="4868" max="4868" width="14" style="15" bestFit="1" customWidth="1"/>
    <col min="4869" max="4870" width="12.85546875" style="15" bestFit="1" customWidth="1"/>
    <col min="4871" max="4871" width="14" style="15" bestFit="1" customWidth="1"/>
    <col min="4872" max="4873" width="12.85546875" style="15" bestFit="1" customWidth="1"/>
    <col min="4874" max="4874" width="14" style="15" bestFit="1" customWidth="1"/>
    <col min="4875" max="4876" width="12.85546875" style="15" bestFit="1" customWidth="1"/>
    <col min="4877" max="4877" width="14" style="15" bestFit="1" customWidth="1"/>
    <col min="4878" max="4878" width="14.42578125" style="15" bestFit="1" customWidth="1"/>
    <col min="4879" max="5120" width="9.140625" style="15"/>
    <col min="5121" max="5121" width="14.42578125" style="15" customWidth="1"/>
    <col min="5122" max="5122" width="14" style="15" bestFit="1" customWidth="1"/>
    <col min="5123" max="5123" width="12.85546875" style="15" bestFit="1" customWidth="1"/>
    <col min="5124" max="5124" width="14" style="15" bestFit="1" customWidth="1"/>
    <col min="5125" max="5126" width="12.85546875" style="15" bestFit="1" customWidth="1"/>
    <col min="5127" max="5127" width="14" style="15" bestFit="1" customWidth="1"/>
    <col min="5128" max="5129" width="12.85546875" style="15" bestFit="1" customWidth="1"/>
    <col min="5130" max="5130" width="14" style="15" bestFit="1" customWidth="1"/>
    <col min="5131" max="5132" width="12.85546875" style="15" bestFit="1" customWidth="1"/>
    <col min="5133" max="5133" width="14" style="15" bestFit="1" customWidth="1"/>
    <col min="5134" max="5134" width="14.42578125" style="15" bestFit="1" customWidth="1"/>
    <col min="5135" max="5376" width="9.140625" style="15"/>
    <col min="5377" max="5377" width="14.42578125" style="15" customWidth="1"/>
    <col min="5378" max="5378" width="14" style="15" bestFit="1" customWidth="1"/>
    <col min="5379" max="5379" width="12.85546875" style="15" bestFit="1" customWidth="1"/>
    <col min="5380" max="5380" width="14" style="15" bestFit="1" customWidth="1"/>
    <col min="5381" max="5382" width="12.85546875" style="15" bestFit="1" customWidth="1"/>
    <col min="5383" max="5383" width="14" style="15" bestFit="1" customWidth="1"/>
    <col min="5384" max="5385" width="12.85546875" style="15" bestFit="1" customWidth="1"/>
    <col min="5386" max="5386" width="14" style="15" bestFit="1" customWidth="1"/>
    <col min="5387" max="5388" width="12.85546875" style="15" bestFit="1" customWidth="1"/>
    <col min="5389" max="5389" width="14" style="15" bestFit="1" customWidth="1"/>
    <col min="5390" max="5390" width="14.42578125" style="15" bestFit="1" customWidth="1"/>
    <col min="5391" max="5632" width="9.140625" style="15"/>
    <col min="5633" max="5633" width="14.42578125" style="15" customWidth="1"/>
    <col min="5634" max="5634" width="14" style="15" bestFit="1" customWidth="1"/>
    <col min="5635" max="5635" width="12.85546875" style="15" bestFit="1" customWidth="1"/>
    <col min="5636" max="5636" width="14" style="15" bestFit="1" customWidth="1"/>
    <col min="5637" max="5638" width="12.85546875" style="15" bestFit="1" customWidth="1"/>
    <col min="5639" max="5639" width="14" style="15" bestFit="1" customWidth="1"/>
    <col min="5640" max="5641" width="12.85546875" style="15" bestFit="1" customWidth="1"/>
    <col min="5642" max="5642" width="14" style="15" bestFit="1" customWidth="1"/>
    <col min="5643" max="5644" width="12.85546875" style="15" bestFit="1" customWidth="1"/>
    <col min="5645" max="5645" width="14" style="15" bestFit="1" customWidth="1"/>
    <col min="5646" max="5646" width="14.42578125" style="15" bestFit="1" customWidth="1"/>
    <col min="5647" max="5888" width="9.140625" style="15"/>
    <col min="5889" max="5889" width="14.42578125" style="15" customWidth="1"/>
    <col min="5890" max="5890" width="14" style="15" bestFit="1" customWidth="1"/>
    <col min="5891" max="5891" width="12.85546875" style="15" bestFit="1" customWidth="1"/>
    <col min="5892" max="5892" width="14" style="15" bestFit="1" customWidth="1"/>
    <col min="5893" max="5894" width="12.85546875" style="15" bestFit="1" customWidth="1"/>
    <col min="5895" max="5895" width="14" style="15" bestFit="1" customWidth="1"/>
    <col min="5896" max="5897" width="12.85546875" style="15" bestFit="1" customWidth="1"/>
    <col min="5898" max="5898" width="14" style="15" bestFit="1" customWidth="1"/>
    <col min="5899" max="5900" width="12.85546875" style="15" bestFit="1" customWidth="1"/>
    <col min="5901" max="5901" width="14" style="15" bestFit="1" customWidth="1"/>
    <col min="5902" max="5902" width="14.42578125" style="15" bestFit="1" customWidth="1"/>
    <col min="5903" max="6144" width="9.140625" style="15"/>
    <col min="6145" max="6145" width="14.42578125" style="15" customWidth="1"/>
    <col min="6146" max="6146" width="14" style="15" bestFit="1" customWidth="1"/>
    <col min="6147" max="6147" width="12.85546875" style="15" bestFit="1" customWidth="1"/>
    <col min="6148" max="6148" width="14" style="15" bestFit="1" customWidth="1"/>
    <col min="6149" max="6150" width="12.85546875" style="15" bestFit="1" customWidth="1"/>
    <col min="6151" max="6151" width="14" style="15" bestFit="1" customWidth="1"/>
    <col min="6152" max="6153" width="12.85546875" style="15" bestFit="1" customWidth="1"/>
    <col min="6154" max="6154" width="14" style="15" bestFit="1" customWidth="1"/>
    <col min="6155" max="6156" width="12.85546875" style="15" bestFit="1" customWidth="1"/>
    <col min="6157" max="6157" width="14" style="15" bestFit="1" customWidth="1"/>
    <col min="6158" max="6158" width="14.42578125" style="15" bestFit="1" customWidth="1"/>
    <col min="6159" max="6400" width="9.140625" style="15"/>
    <col min="6401" max="6401" width="14.42578125" style="15" customWidth="1"/>
    <col min="6402" max="6402" width="14" style="15" bestFit="1" customWidth="1"/>
    <col min="6403" max="6403" width="12.85546875" style="15" bestFit="1" customWidth="1"/>
    <col min="6404" max="6404" width="14" style="15" bestFit="1" customWidth="1"/>
    <col min="6405" max="6406" width="12.85546875" style="15" bestFit="1" customWidth="1"/>
    <col min="6407" max="6407" width="14" style="15" bestFit="1" customWidth="1"/>
    <col min="6408" max="6409" width="12.85546875" style="15" bestFit="1" customWidth="1"/>
    <col min="6410" max="6410" width="14" style="15" bestFit="1" customWidth="1"/>
    <col min="6411" max="6412" width="12.85546875" style="15" bestFit="1" customWidth="1"/>
    <col min="6413" max="6413" width="14" style="15" bestFit="1" customWidth="1"/>
    <col min="6414" max="6414" width="14.42578125" style="15" bestFit="1" customWidth="1"/>
    <col min="6415" max="6656" width="9.140625" style="15"/>
    <col min="6657" max="6657" width="14.42578125" style="15" customWidth="1"/>
    <col min="6658" max="6658" width="14" style="15" bestFit="1" customWidth="1"/>
    <col min="6659" max="6659" width="12.85546875" style="15" bestFit="1" customWidth="1"/>
    <col min="6660" max="6660" width="14" style="15" bestFit="1" customWidth="1"/>
    <col min="6661" max="6662" width="12.85546875" style="15" bestFit="1" customWidth="1"/>
    <col min="6663" max="6663" width="14" style="15" bestFit="1" customWidth="1"/>
    <col min="6664" max="6665" width="12.85546875" style="15" bestFit="1" customWidth="1"/>
    <col min="6666" max="6666" width="14" style="15" bestFit="1" customWidth="1"/>
    <col min="6667" max="6668" width="12.85546875" style="15" bestFit="1" customWidth="1"/>
    <col min="6669" max="6669" width="14" style="15" bestFit="1" customWidth="1"/>
    <col min="6670" max="6670" width="14.42578125" style="15" bestFit="1" customWidth="1"/>
    <col min="6671" max="6912" width="9.140625" style="15"/>
    <col min="6913" max="6913" width="14.42578125" style="15" customWidth="1"/>
    <col min="6914" max="6914" width="14" style="15" bestFit="1" customWidth="1"/>
    <col min="6915" max="6915" width="12.85546875" style="15" bestFit="1" customWidth="1"/>
    <col min="6916" max="6916" width="14" style="15" bestFit="1" customWidth="1"/>
    <col min="6917" max="6918" width="12.85546875" style="15" bestFit="1" customWidth="1"/>
    <col min="6919" max="6919" width="14" style="15" bestFit="1" customWidth="1"/>
    <col min="6920" max="6921" width="12.85546875" style="15" bestFit="1" customWidth="1"/>
    <col min="6922" max="6922" width="14" style="15" bestFit="1" customWidth="1"/>
    <col min="6923" max="6924" width="12.85546875" style="15" bestFit="1" customWidth="1"/>
    <col min="6925" max="6925" width="14" style="15" bestFit="1" customWidth="1"/>
    <col min="6926" max="6926" width="14.42578125" style="15" bestFit="1" customWidth="1"/>
    <col min="6927" max="7168" width="9.140625" style="15"/>
    <col min="7169" max="7169" width="14.42578125" style="15" customWidth="1"/>
    <col min="7170" max="7170" width="14" style="15" bestFit="1" customWidth="1"/>
    <col min="7171" max="7171" width="12.85546875" style="15" bestFit="1" customWidth="1"/>
    <col min="7172" max="7172" width="14" style="15" bestFit="1" customWidth="1"/>
    <col min="7173" max="7174" width="12.85546875" style="15" bestFit="1" customWidth="1"/>
    <col min="7175" max="7175" width="14" style="15" bestFit="1" customWidth="1"/>
    <col min="7176" max="7177" width="12.85546875" style="15" bestFit="1" customWidth="1"/>
    <col min="7178" max="7178" width="14" style="15" bestFit="1" customWidth="1"/>
    <col min="7179" max="7180" width="12.85546875" style="15" bestFit="1" customWidth="1"/>
    <col min="7181" max="7181" width="14" style="15" bestFit="1" customWidth="1"/>
    <col min="7182" max="7182" width="14.42578125" style="15" bestFit="1" customWidth="1"/>
    <col min="7183" max="7424" width="9.140625" style="15"/>
    <col min="7425" max="7425" width="14.42578125" style="15" customWidth="1"/>
    <col min="7426" max="7426" width="14" style="15" bestFit="1" customWidth="1"/>
    <col min="7427" max="7427" width="12.85546875" style="15" bestFit="1" customWidth="1"/>
    <col min="7428" max="7428" width="14" style="15" bestFit="1" customWidth="1"/>
    <col min="7429" max="7430" width="12.85546875" style="15" bestFit="1" customWidth="1"/>
    <col min="7431" max="7431" width="14" style="15" bestFit="1" customWidth="1"/>
    <col min="7432" max="7433" width="12.85546875" style="15" bestFit="1" customWidth="1"/>
    <col min="7434" max="7434" width="14" style="15" bestFit="1" customWidth="1"/>
    <col min="7435" max="7436" width="12.85546875" style="15" bestFit="1" customWidth="1"/>
    <col min="7437" max="7437" width="14" style="15" bestFit="1" customWidth="1"/>
    <col min="7438" max="7438" width="14.42578125" style="15" bestFit="1" customWidth="1"/>
    <col min="7439" max="7680" width="9.140625" style="15"/>
    <col min="7681" max="7681" width="14.42578125" style="15" customWidth="1"/>
    <col min="7682" max="7682" width="14" style="15" bestFit="1" customWidth="1"/>
    <col min="7683" max="7683" width="12.85546875" style="15" bestFit="1" customWidth="1"/>
    <col min="7684" max="7684" width="14" style="15" bestFit="1" customWidth="1"/>
    <col min="7685" max="7686" width="12.85546875" style="15" bestFit="1" customWidth="1"/>
    <col min="7687" max="7687" width="14" style="15" bestFit="1" customWidth="1"/>
    <col min="7688" max="7689" width="12.85546875" style="15" bestFit="1" customWidth="1"/>
    <col min="7690" max="7690" width="14" style="15" bestFit="1" customWidth="1"/>
    <col min="7691" max="7692" width="12.85546875" style="15" bestFit="1" customWidth="1"/>
    <col min="7693" max="7693" width="14" style="15" bestFit="1" customWidth="1"/>
    <col min="7694" max="7694" width="14.42578125" style="15" bestFit="1" customWidth="1"/>
    <col min="7695" max="7936" width="9.140625" style="15"/>
    <col min="7937" max="7937" width="14.42578125" style="15" customWidth="1"/>
    <col min="7938" max="7938" width="14" style="15" bestFit="1" customWidth="1"/>
    <col min="7939" max="7939" width="12.85546875" style="15" bestFit="1" customWidth="1"/>
    <col min="7940" max="7940" width="14" style="15" bestFit="1" customWidth="1"/>
    <col min="7941" max="7942" width="12.85546875" style="15" bestFit="1" customWidth="1"/>
    <col min="7943" max="7943" width="14" style="15" bestFit="1" customWidth="1"/>
    <col min="7944" max="7945" width="12.85546875" style="15" bestFit="1" customWidth="1"/>
    <col min="7946" max="7946" width="14" style="15" bestFit="1" customWidth="1"/>
    <col min="7947" max="7948" width="12.85546875" style="15" bestFit="1" customWidth="1"/>
    <col min="7949" max="7949" width="14" style="15" bestFit="1" customWidth="1"/>
    <col min="7950" max="7950" width="14.42578125" style="15" bestFit="1" customWidth="1"/>
    <col min="7951" max="8192" width="9.140625" style="15"/>
    <col min="8193" max="8193" width="14.42578125" style="15" customWidth="1"/>
    <col min="8194" max="8194" width="14" style="15" bestFit="1" customWidth="1"/>
    <col min="8195" max="8195" width="12.85546875" style="15" bestFit="1" customWidth="1"/>
    <col min="8196" max="8196" width="14" style="15" bestFit="1" customWidth="1"/>
    <col min="8197" max="8198" width="12.85546875" style="15" bestFit="1" customWidth="1"/>
    <col min="8199" max="8199" width="14" style="15" bestFit="1" customWidth="1"/>
    <col min="8200" max="8201" width="12.85546875" style="15" bestFit="1" customWidth="1"/>
    <col min="8202" max="8202" width="14" style="15" bestFit="1" customWidth="1"/>
    <col min="8203" max="8204" width="12.85546875" style="15" bestFit="1" customWidth="1"/>
    <col min="8205" max="8205" width="14" style="15" bestFit="1" customWidth="1"/>
    <col min="8206" max="8206" width="14.42578125" style="15" bestFit="1" customWidth="1"/>
    <col min="8207" max="8448" width="9.140625" style="15"/>
    <col min="8449" max="8449" width="14.42578125" style="15" customWidth="1"/>
    <col min="8450" max="8450" width="14" style="15" bestFit="1" customWidth="1"/>
    <col min="8451" max="8451" width="12.85546875" style="15" bestFit="1" customWidth="1"/>
    <col min="8452" max="8452" width="14" style="15" bestFit="1" customWidth="1"/>
    <col min="8453" max="8454" width="12.85546875" style="15" bestFit="1" customWidth="1"/>
    <col min="8455" max="8455" width="14" style="15" bestFit="1" customWidth="1"/>
    <col min="8456" max="8457" width="12.85546875" style="15" bestFit="1" customWidth="1"/>
    <col min="8458" max="8458" width="14" style="15" bestFit="1" customWidth="1"/>
    <col min="8459" max="8460" width="12.85546875" style="15" bestFit="1" customWidth="1"/>
    <col min="8461" max="8461" width="14" style="15" bestFit="1" customWidth="1"/>
    <col min="8462" max="8462" width="14.42578125" style="15" bestFit="1" customWidth="1"/>
    <col min="8463" max="8704" width="9.140625" style="15"/>
    <col min="8705" max="8705" width="14.42578125" style="15" customWidth="1"/>
    <col min="8706" max="8706" width="14" style="15" bestFit="1" customWidth="1"/>
    <col min="8707" max="8707" width="12.85546875" style="15" bestFit="1" customWidth="1"/>
    <col min="8708" max="8708" width="14" style="15" bestFit="1" customWidth="1"/>
    <col min="8709" max="8710" width="12.85546875" style="15" bestFit="1" customWidth="1"/>
    <col min="8711" max="8711" width="14" style="15" bestFit="1" customWidth="1"/>
    <col min="8712" max="8713" width="12.85546875" style="15" bestFit="1" customWidth="1"/>
    <col min="8714" max="8714" width="14" style="15" bestFit="1" customWidth="1"/>
    <col min="8715" max="8716" width="12.85546875" style="15" bestFit="1" customWidth="1"/>
    <col min="8717" max="8717" width="14" style="15" bestFit="1" customWidth="1"/>
    <col min="8718" max="8718" width="14.42578125" style="15" bestFit="1" customWidth="1"/>
    <col min="8719" max="8960" width="9.140625" style="15"/>
    <col min="8961" max="8961" width="14.42578125" style="15" customWidth="1"/>
    <col min="8962" max="8962" width="14" style="15" bestFit="1" customWidth="1"/>
    <col min="8963" max="8963" width="12.85546875" style="15" bestFit="1" customWidth="1"/>
    <col min="8964" max="8964" width="14" style="15" bestFit="1" customWidth="1"/>
    <col min="8965" max="8966" width="12.85546875" style="15" bestFit="1" customWidth="1"/>
    <col min="8967" max="8967" width="14" style="15" bestFit="1" customWidth="1"/>
    <col min="8968" max="8969" width="12.85546875" style="15" bestFit="1" customWidth="1"/>
    <col min="8970" max="8970" width="14" style="15" bestFit="1" customWidth="1"/>
    <col min="8971" max="8972" width="12.85546875" style="15" bestFit="1" customWidth="1"/>
    <col min="8973" max="8973" width="14" style="15" bestFit="1" customWidth="1"/>
    <col min="8974" max="8974" width="14.42578125" style="15" bestFit="1" customWidth="1"/>
    <col min="8975" max="9216" width="9.140625" style="15"/>
    <col min="9217" max="9217" width="14.42578125" style="15" customWidth="1"/>
    <col min="9218" max="9218" width="14" style="15" bestFit="1" customWidth="1"/>
    <col min="9219" max="9219" width="12.85546875" style="15" bestFit="1" customWidth="1"/>
    <col min="9220" max="9220" width="14" style="15" bestFit="1" customWidth="1"/>
    <col min="9221" max="9222" width="12.85546875" style="15" bestFit="1" customWidth="1"/>
    <col min="9223" max="9223" width="14" style="15" bestFit="1" customWidth="1"/>
    <col min="9224" max="9225" width="12.85546875" style="15" bestFit="1" customWidth="1"/>
    <col min="9226" max="9226" width="14" style="15" bestFit="1" customWidth="1"/>
    <col min="9227" max="9228" width="12.85546875" style="15" bestFit="1" customWidth="1"/>
    <col min="9229" max="9229" width="14" style="15" bestFit="1" customWidth="1"/>
    <col min="9230" max="9230" width="14.42578125" style="15" bestFit="1" customWidth="1"/>
    <col min="9231" max="9472" width="9.140625" style="15"/>
    <col min="9473" max="9473" width="14.42578125" style="15" customWidth="1"/>
    <col min="9474" max="9474" width="14" style="15" bestFit="1" customWidth="1"/>
    <col min="9475" max="9475" width="12.85546875" style="15" bestFit="1" customWidth="1"/>
    <col min="9476" max="9476" width="14" style="15" bestFit="1" customWidth="1"/>
    <col min="9477" max="9478" width="12.85546875" style="15" bestFit="1" customWidth="1"/>
    <col min="9479" max="9479" width="14" style="15" bestFit="1" customWidth="1"/>
    <col min="9480" max="9481" width="12.85546875" style="15" bestFit="1" customWidth="1"/>
    <col min="9482" max="9482" width="14" style="15" bestFit="1" customWidth="1"/>
    <col min="9483" max="9484" width="12.85546875" style="15" bestFit="1" customWidth="1"/>
    <col min="9485" max="9485" width="14" style="15" bestFit="1" customWidth="1"/>
    <col min="9486" max="9486" width="14.42578125" style="15" bestFit="1" customWidth="1"/>
    <col min="9487" max="9728" width="9.140625" style="15"/>
    <col min="9729" max="9729" width="14.42578125" style="15" customWidth="1"/>
    <col min="9730" max="9730" width="14" style="15" bestFit="1" customWidth="1"/>
    <col min="9731" max="9731" width="12.85546875" style="15" bestFit="1" customWidth="1"/>
    <col min="9732" max="9732" width="14" style="15" bestFit="1" customWidth="1"/>
    <col min="9733" max="9734" width="12.85546875" style="15" bestFit="1" customWidth="1"/>
    <col min="9735" max="9735" width="14" style="15" bestFit="1" customWidth="1"/>
    <col min="9736" max="9737" width="12.85546875" style="15" bestFit="1" customWidth="1"/>
    <col min="9738" max="9738" width="14" style="15" bestFit="1" customWidth="1"/>
    <col min="9739" max="9740" width="12.85546875" style="15" bestFit="1" customWidth="1"/>
    <col min="9741" max="9741" width="14" style="15" bestFit="1" customWidth="1"/>
    <col min="9742" max="9742" width="14.42578125" style="15" bestFit="1" customWidth="1"/>
    <col min="9743" max="9984" width="9.140625" style="15"/>
    <col min="9985" max="9985" width="14.42578125" style="15" customWidth="1"/>
    <col min="9986" max="9986" width="14" style="15" bestFit="1" customWidth="1"/>
    <col min="9987" max="9987" width="12.85546875" style="15" bestFit="1" customWidth="1"/>
    <col min="9988" max="9988" width="14" style="15" bestFit="1" customWidth="1"/>
    <col min="9989" max="9990" width="12.85546875" style="15" bestFit="1" customWidth="1"/>
    <col min="9991" max="9991" width="14" style="15" bestFit="1" customWidth="1"/>
    <col min="9992" max="9993" width="12.85546875" style="15" bestFit="1" customWidth="1"/>
    <col min="9994" max="9994" width="14" style="15" bestFit="1" customWidth="1"/>
    <col min="9995" max="9996" width="12.85546875" style="15" bestFit="1" customWidth="1"/>
    <col min="9997" max="9997" width="14" style="15" bestFit="1" customWidth="1"/>
    <col min="9998" max="9998" width="14.42578125" style="15" bestFit="1" customWidth="1"/>
    <col min="9999" max="10240" width="9.140625" style="15"/>
    <col min="10241" max="10241" width="14.42578125" style="15" customWidth="1"/>
    <col min="10242" max="10242" width="14" style="15" bestFit="1" customWidth="1"/>
    <col min="10243" max="10243" width="12.85546875" style="15" bestFit="1" customWidth="1"/>
    <col min="10244" max="10244" width="14" style="15" bestFit="1" customWidth="1"/>
    <col min="10245" max="10246" width="12.85546875" style="15" bestFit="1" customWidth="1"/>
    <col min="10247" max="10247" width="14" style="15" bestFit="1" customWidth="1"/>
    <col min="10248" max="10249" width="12.85546875" style="15" bestFit="1" customWidth="1"/>
    <col min="10250" max="10250" width="14" style="15" bestFit="1" customWidth="1"/>
    <col min="10251" max="10252" width="12.85546875" style="15" bestFit="1" customWidth="1"/>
    <col min="10253" max="10253" width="14" style="15" bestFit="1" customWidth="1"/>
    <col min="10254" max="10254" width="14.42578125" style="15" bestFit="1" customWidth="1"/>
    <col min="10255" max="10496" width="9.140625" style="15"/>
    <col min="10497" max="10497" width="14.42578125" style="15" customWidth="1"/>
    <col min="10498" max="10498" width="14" style="15" bestFit="1" customWidth="1"/>
    <col min="10499" max="10499" width="12.85546875" style="15" bestFit="1" customWidth="1"/>
    <col min="10500" max="10500" width="14" style="15" bestFit="1" customWidth="1"/>
    <col min="10501" max="10502" width="12.85546875" style="15" bestFit="1" customWidth="1"/>
    <col min="10503" max="10503" width="14" style="15" bestFit="1" customWidth="1"/>
    <col min="10504" max="10505" width="12.85546875" style="15" bestFit="1" customWidth="1"/>
    <col min="10506" max="10506" width="14" style="15" bestFit="1" customWidth="1"/>
    <col min="10507" max="10508" width="12.85546875" style="15" bestFit="1" customWidth="1"/>
    <col min="10509" max="10509" width="14" style="15" bestFit="1" customWidth="1"/>
    <col min="10510" max="10510" width="14.42578125" style="15" bestFit="1" customWidth="1"/>
    <col min="10511" max="10752" width="9.140625" style="15"/>
    <col min="10753" max="10753" width="14.42578125" style="15" customWidth="1"/>
    <col min="10754" max="10754" width="14" style="15" bestFit="1" customWidth="1"/>
    <col min="10755" max="10755" width="12.85546875" style="15" bestFit="1" customWidth="1"/>
    <col min="10756" max="10756" width="14" style="15" bestFit="1" customWidth="1"/>
    <col min="10757" max="10758" width="12.85546875" style="15" bestFit="1" customWidth="1"/>
    <col min="10759" max="10759" width="14" style="15" bestFit="1" customWidth="1"/>
    <col min="10760" max="10761" width="12.85546875" style="15" bestFit="1" customWidth="1"/>
    <col min="10762" max="10762" width="14" style="15" bestFit="1" customWidth="1"/>
    <col min="10763" max="10764" width="12.85546875" style="15" bestFit="1" customWidth="1"/>
    <col min="10765" max="10765" width="14" style="15" bestFit="1" customWidth="1"/>
    <col min="10766" max="10766" width="14.42578125" style="15" bestFit="1" customWidth="1"/>
    <col min="10767" max="11008" width="9.140625" style="15"/>
    <col min="11009" max="11009" width="14.42578125" style="15" customWidth="1"/>
    <col min="11010" max="11010" width="14" style="15" bestFit="1" customWidth="1"/>
    <col min="11011" max="11011" width="12.85546875" style="15" bestFit="1" customWidth="1"/>
    <col min="11012" max="11012" width="14" style="15" bestFit="1" customWidth="1"/>
    <col min="11013" max="11014" width="12.85546875" style="15" bestFit="1" customWidth="1"/>
    <col min="11015" max="11015" width="14" style="15" bestFit="1" customWidth="1"/>
    <col min="11016" max="11017" width="12.85546875" style="15" bestFit="1" customWidth="1"/>
    <col min="11018" max="11018" width="14" style="15" bestFit="1" customWidth="1"/>
    <col min="11019" max="11020" width="12.85546875" style="15" bestFit="1" customWidth="1"/>
    <col min="11021" max="11021" width="14" style="15" bestFit="1" customWidth="1"/>
    <col min="11022" max="11022" width="14.42578125" style="15" bestFit="1" customWidth="1"/>
    <col min="11023" max="11264" width="9.140625" style="15"/>
    <col min="11265" max="11265" width="14.42578125" style="15" customWidth="1"/>
    <col min="11266" max="11266" width="14" style="15" bestFit="1" customWidth="1"/>
    <col min="11267" max="11267" width="12.85546875" style="15" bestFit="1" customWidth="1"/>
    <col min="11268" max="11268" width="14" style="15" bestFit="1" customWidth="1"/>
    <col min="11269" max="11270" width="12.85546875" style="15" bestFit="1" customWidth="1"/>
    <col min="11271" max="11271" width="14" style="15" bestFit="1" customWidth="1"/>
    <col min="11272" max="11273" width="12.85546875" style="15" bestFit="1" customWidth="1"/>
    <col min="11274" max="11274" width="14" style="15" bestFit="1" customWidth="1"/>
    <col min="11275" max="11276" width="12.85546875" style="15" bestFit="1" customWidth="1"/>
    <col min="11277" max="11277" width="14" style="15" bestFit="1" customWidth="1"/>
    <col min="11278" max="11278" width="14.42578125" style="15" bestFit="1" customWidth="1"/>
    <col min="11279" max="11520" width="9.140625" style="15"/>
    <col min="11521" max="11521" width="14.42578125" style="15" customWidth="1"/>
    <col min="11522" max="11522" width="14" style="15" bestFit="1" customWidth="1"/>
    <col min="11523" max="11523" width="12.85546875" style="15" bestFit="1" customWidth="1"/>
    <col min="11524" max="11524" width="14" style="15" bestFit="1" customWidth="1"/>
    <col min="11525" max="11526" width="12.85546875" style="15" bestFit="1" customWidth="1"/>
    <col min="11527" max="11527" width="14" style="15" bestFit="1" customWidth="1"/>
    <col min="11528" max="11529" width="12.85546875" style="15" bestFit="1" customWidth="1"/>
    <col min="11530" max="11530" width="14" style="15" bestFit="1" customWidth="1"/>
    <col min="11531" max="11532" width="12.85546875" style="15" bestFit="1" customWidth="1"/>
    <col min="11533" max="11533" width="14" style="15" bestFit="1" customWidth="1"/>
    <col min="11534" max="11534" width="14.42578125" style="15" bestFit="1" customWidth="1"/>
    <col min="11535" max="11776" width="9.140625" style="15"/>
    <col min="11777" max="11777" width="14.42578125" style="15" customWidth="1"/>
    <col min="11778" max="11778" width="14" style="15" bestFit="1" customWidth="1"/>
    <col min="11779" max="11779" width="12.85546875" style="15" bestFit="1" customWidth="1"/>
    <col min="11780" max="11780" width="14" style="15" bestFit="1" customWidth="1"/>
    <col min="11781" max="11782" width="12.85546875" style="15" bestFit="1" customWidth="1"/>
    <col min="11783" max="11783" width="14" style="15" bestFit="1" customWidth="1"/>
    <col min="11784" max="11785" width="12.85546875" style="15" bestFit="1" customWidth="1"/>
    <col min="11786" max="11786" width="14" style="15" bestFit="1" customWidth="1"/>
    <col min="11787" max="11788" width="12.85546875" style="15" bestFit="1" customWidth="1"/>
    <col min="11789" max="11789" width="14" style="15" bestFit="1" customWidth="1"/>
    <col min="11790" max="11790" width="14.42578125" style="15" bestFit="1" customWidth="1"/>
    <col min="11791" max="12032" width="9.140625" style="15"/>
    <col min="12033" max="12033" width="14.42578125" style="15" customWidth="1"/>
    <col min="12034" max="12034" width="14" style="15" bestFit="1" customWidth="1"/>
    <col min="12035" max="12035" width="12.85546875" style="15" bestFit="1" customWidth="1"/>
    <col min="12036" max="12036" width="14" style="15" bestFit="1" customWidth="1"/>
    <col min="12037" max="12038" width="12.85546875" style="15" bestFit="1" customWidth="1"/>
    <col min="12039" max="12039" width="14" style="15" bestFit="1" customWidth="1"/>
    <col min="12040" max="12041" width="12.85546875" style="15" bestFit="1" customWidth="1"/>
    <col min="12042" max="12042" width="14" style="15" bestFit="1" customWidth="1"/>
    <col min="12043" max="12044" width="12.85546875" style="15" bestFit="1" customWidth="1"/>
    <col min="12045" max="12045" width="14" style="15" bestFit="1" customWidth="1"/>
    <col min="12046" max="12046" width="14.42578125" style="15" bestFit="1" customWidth="1"/>
    <col min="12047" max="12288" width="9.140625" style="15"/>
    <col min="12289" max="12289" width="14.42578125" style="15" customWidth="1"/>
    <col min="12290" max="12290" width="14" style="15" bestFit="1" customWidth="1"/>
    <col min="12291" max="12291" width="12.85546875" style="15" bestFit="1" customWidth="1"/>
    <col min="12292" max="12292" width="14" style="15" bestFit="1" customWidth="1"/>
    <col min="12293" max="12294" width="12.85546875" style="15" bestFit="1" customWidth="1"/>
    <col min="12295" max="12295" width="14" style="15" bestFit="1" customWidth="1"/>
    <col min="12296" max="12297" width="12.85546875" style="15" bestFit="1" customWidth="1"/>
    <col min="12298" max="12298" width="14" style="15" bestFit="1" customWidth="1"/>
    <col min="12299" max="12300" width="12.85546875" style="15" bestFit="1" customWidth="1"/>
    <col min="12301" max="12301" width="14" style="15" bestFit="1" customWidth="1"/>
    <col min="12302" max="12302" width="14.42578125" style="15" bestFit="1" customWidth="1"/>
    <col min="12303" max="12544" width="9.140625" style="15"/>
    <col min="12545" max="12545" width="14.42578125" style="15" customWidth="1"/>
    <col min="12546" max="12546" width="14" style="15" bestFit="1" customWidth="1"/>
    <col min="12547" max="12547" width="12.85546875" style="15" bestFit="1" customWidth="1"/>
    <col min="12548" max="12548" width="14" style="15" bestFit="1" customWidth="1"/>
    <col min="12549" max="12550" width="12.85546875" style="15" bestFit="1" customWidth="1"/>
    <col min="12551" max="12551" width="14" style="15" bestFit="1" customWidth="1"/>
    <col min="12552" max="12553" width="12.85546875" style="15" bestFit="1" customWidth="1"/>
    <col min="12554" max="12554" width="14" style="15" bestFit="1" customWidth="1"/>
    <col min="12555" max="12556" width="12.85546875" style="15" bestFit="1" customWidth="1"/>
    <col min="12557" max="12557" width="14" style="15" bestFit="1" customWidth="1"/>
    <col min="12558" max="12558" width="14.42578125" style="15" bestFit="1" customWidth="1"/>
    <col min="12559" max="12800" width="9.140625" style="15"/>
    <col min="12801" max="12801" width="14.42578125" style="15" customWidth="1"/>
    <col min="12802" max="12802" width="14" style="15" bestFit="1" customWidth="1"/>
    <col min="12803" max="12803" width="12.85546875" style="15" bestFit="1" customWidth="1"/>
    <col min="12804" max="12804" width="14" style="15" bestFit="1" customWidth="1"/>
    <col min="12805" max="12806" width="12.85546875" style="15" bestFit="1" customWidth="1"/>
    <col min="12807" max="12807" width="14" style="15" bestFit="1" customWidth="1"/>
    <col min="12808" max="12809" width="12.85546875" style="15" bestFit="1" customWidth="1"/>
    <col min="12810" max="12810" width="14" style="15" bestFit="1" customWidth="1"/>
    <col min="12811" max="12812" width="12.85546875" style="15" bestFit="1" customWidth="1"/>
    <col min="12813" max="12813" width="14" style="15" bestFit="1" customWidth="1"/>
    <col min="12814" max="12814" width="14.42578125" style="15" bestFit="1" customWidth="1"/>
    <col min="12815" max="13056" width="9.140625" style="15"/>
    <col min="13057" max="13057" width="14.42578125" style="15" customWidth="1"/>
    <col min="13058" max="13058" width="14" style="15" bestFit="1" customWidth="1"/>
    <col min="13059" max="13059" width="12.85546875" style="15" bestFit="1" customWidth="1"/>
    <col min="13060" max="13060" width="14" style="15" bestFit="1" customWidth="1"/>
    <col min="13061" max="13062" width="12.85546875" style="15" bestFit="1" customWidth="1"/>
    <col min="13063" max="13063" width="14" style="15" bestFit="1" customWidth="1"/>
    <col min="13064" max="13065" width="12.85546875" style="15" bestFit="1" customWidth="1"/>
    <col min="13066" max="13066" width="14" style="15" bestFit="1" customWidth="1"/>
    <col min="13067" max="13068" width="12.85546875" style="15" bestFit="1" customWidth="1"/>
    <col min="13069" max="13069" width="14" style="15" bestFit="1" customWidth="1"/>
    <col min="13070" max="13070" width="14.42578125" style="15" bestFit="1" customWidth="1"/>
    <col min="13071" max="13312" width="9.140625" style="15"/>
    <col min="13313" max="13313" width="14.42578125" style="15" customWidth="1"/>
    <col min="13314" max="13314" width="14" style="15" bestFit="1" customWidth="1"/>
    <col min="13315" max="13315" width="12.85546875" style="15" bestFit="1" customWidth="1"/>
    <col min="13316" max="13316" width="14" style="15" bestFit="1" customWidth="1"/>
    <col min="13317" max="13318" width="12.85546875" style="15" bestFit="1" customWidth="1"/>
    <col min="13319" max="13319" width="14" style="15" bestFit="1" customWidth="1"/>
    <col min="13320" max="13321" width="12.85546875" style="15" bestFit="1" customWidth="1"/>
    <col min="13322" max="13322" width="14" style="15" bestFit="1" customWidth="1"/>
    <col min="13323" max="13324" width="12.85546875" style="15" bestFit="1" customWidth="1"/>
    <col min="13325" max="13325" width="14" style="15" bestFit="1" customWidth="1"/>
    <col min="13326" max="13326" width="14.42578125" style="15" bestFit="1" customWidth="1"/>
    <col min="13327" max="13568" width="9.140625" style="15"/>
    <col min="13569" max="13569" width="14.42578125" style="15" customWidth="1"/>
    <col min="13570" max="13570" width="14" style="15" bestFit="1" customWidth="1"/>
    <col min="13571" max="13571" width="12.85546875" style="15" bestFit="1" customWidth="1"/>
    <col min="13572" max="13572" width="14" style="15" bestFit="1" customWidth="1"/>
    <col min="13573" max="13574" width="12.85546875" style="15" bestFit="1" customWidth="1"/>
    <col min="13575" max="13575" width="14" style="15" bestFit="1" customWidth="1"/>
    <col min="13576" max="13577" width="12.85546875" style="15" bestFit="1" customWidth="1"/>
    <col min="13578" max="13578" width="14" style="15" bestFit="1" customWidth="1"/>
    <col min="13579" max="13580" width="12.85546875" style="15" bestFit="1" customWidth="1"/>
    <col min="13581" max="13581" width="14" style="15" bestFit="1" customWidth="1"/>
    <col min="13582" max="13582" width="14.42578125" style="15" bestFit="1" customWidth="1"/>
    <col min="13583" max="13824" width="9.140625" style="15"/>
    <col min="13825" max="13825" width="14.42578125" style="15" customWidth="1"/>
    <col min="13826" max="13826" width="14" style="15" bestFit="1" customWidth="1"/>
    <col min="13827" max="13827" width="12.85546875" style="15" bestFit="1" customWidth="1"/>
    <col min="13828" max="13828" width="14" style="15" bestFit="1" customWidth="1"/>
    <col min="13829" max="13830" width="12.85546875" style="15" bestFit="1" customWidth="1"/>
    <col min="13831" max="13831" width="14" style="15" bestFit="1" customWidth="1"/>
    <col min="13832" max="13833" width="12.85546875" style="15" bestFit="1" customWidth="1"/>
    <col min="13834" max="13834" width="14" style="15" bestFit="1" customWidth="1"/>
    <col min="13835" max="13836" width="12.85546875" style="15" bestFit="1" customWidth="1"/>
    <col min="13837" max="13837" width="14" style="15" bestFit="1" customWidth="1"/>
    <col min="13838" max="13838" width="14.42578125" style="15" bestFit="1" customWidth="1"/>
    <col min="13839" max="14080" width="9.140625" style="15"/>
    <col min="14081" max="14081" width="14.42578125" style="15" customWidth="1"/>
    <col min="14082" max="14082" width="14" style="15" bestFit="1" customWidth="1"/>
    <col min="14083" max="14083" width="12.85546875" style="15" bestFit="1" customWidth="1"/>
    <col min="14084" max="14084" width="14" style="15" bestFit="1" customWidth="1"/>
    <col min="14085" max="14086" width="12.85546875" style="15" bestFit="1" customWidth="1"/>
    <col min="14087" max="14087" width="14" style="15" bestFit="1" customWidth="1"/>
    <col min="14088" max="14089" width="12.85546875" style="15" bestFit="1" customWidth="1"/>
    <col min="14090" max="14090" width="14" style="15" bestFit="1" customWidth="1"/>
    <col min="14091" max="14092" width="12.85546875" style="15" bestFit="1" customWidth="1"/>
    <col min="14093" max="14093" width="14" style="15" bestFit="1" customWidth="1"/>
    <col min="14094" max="14094" width="14.42578125" style="15" bestFit="1" customWidth="1"/>
    <col min="14095" max="14336" width="9.140625" style="15"/>
    <col min="14337" max="14337" width="14.42578125" style="15" customWidth="1"/>
    <col min="14338" max="14338" width="14" style="15" bestFit="1" customWidth="1"/>
    <col min="14339" max="14339" width="12.85546875" style="15" bestFit="1" customWidth="1"/>
    <col min="14340" max="14340" width="14" style="15" bestFit="1" customWidth="1"/>
    <col min="14341" max="14342" width="12.85546875" style="15" bestFit="1" customWidth="1"/>
    <col min="14343" max="14343" width="14" style="15" bestFit="1" customWidth="1"/>
    <col min="14344" max="14345" width="12.85546875" style="15" bestFit="1" customWidth="1"/>
    <col min="14346" max="14346" width="14" style="15" bestFit="1" customWidth="1"/>
    <col min="14347" max="14348" width="12.85546875" style="15" bestFit="1" customWidth="1"/>
    <col min="14349" max="14349" width="14" style="15" bestFit="1" customWidth="1"/>
    <col min="14350" max="14350" width="14.42578125" style="15" bestFit="1" customWidth="1"/>
    <col min="14351" max="14592" width="9.140625" style="15"/>
    <col min="14593" max="14593" width="14.42578125" style="15" customWidth="1"/>
    <col min="14594" max="14594" width="14" style="15" bestFit="1" customWidth="1"/>
    <col min="14595" max="14595" width="12.85546875" style="15" bestFit="1" customWidth="1"/>
    <col min="14596" max="14596" width="14" style="15" bestFit="1" customWidth="1"/>
    <col min="14597" max="14598" width="12.85546875" style="15" bestFit="1" customWidth="1"/>
    <col min="14599" max="14599" width="14" style="15" bestFit="1" customWidth="1"/>
    <col min="14600" max="14601" width="12.85546875" style="15" bestFit="1" customWidth="1"/>
    <col min="14602" max="14602" width="14" style="15" bestFit="1" customWidth="1"/>
    <col min="14603" max="14604" width="12.85546875" style="15" bestFit="1" customWidth="1"/>
    <col min="14605" max="14605" width="14" style="15" bestFit="1" customWidth="1"/>
    <col min="14606" max="14606" width="14.42578125" style="15" bestFit="1" customWidth="1"/>
    <col min="14607" max="14848" width="9.140625" style="15"/>
    <col min="14849" max="14849" width="14.42578125" style="15" customWidth="1"/>
    <col min="14850" max="14850" width="14" style="15" bestFit="1" customWidth="1"/>
    <col min="14851" max="14851" width="12.85546875" style="15" bestFit="1" customWidth="1"/>
    <col min="14852" max="14852" width="14" style="15" bestFit="1" customWidth="1"/>
    <col min="14853" max="14854" width="12.85546875" style="15" bestFit="1" customWidth="1"/>
    <col min="14855" max="14855" width="14" style="15" bestFit="1" customWidth="1"/>
    <col min="14856" max="14857" width="12.85546875" style="15" bestFit="1" customWidth="1"/>
    <col min="14858" max="14858" width="14" style="15" bestFit="1" customWidth="1"/>
    <col min="14859" max="14860" width="12.85546875" style="15" bestFit="1" customWidth="1"/>
    <col min="14861" max="14861" width="14" style="15" bestFit="1" customWidth="1"/>
    <col min="14862" max="14862" width="14.42578125" style="15" bestFit="1" customWidth="1"/>
    <col min="14863" max="15104" width="9.140625" style="15"/>
    <col min="15105" max="15105" width="14.42578125" style="15" customWidth="1"/>
    <col min="15106" max="15106" width="14" style="15" bestFit="1" customWidth="1"/>
    <col min="15107" max="15107" width="12.85546875" style="15" bestFit="1" customWidth="1"/>
    <col min="15108" max="15108" width="14" style="15" bestFit="1" customWidth="1"/>
    <col min="15109" max="15110" width="12.85546875" style="15" bestFit="1" customWidth="1"/>
    <col min="15111" max="15111" width="14" style="15" bestFit="1" customWidth="1"/>
    <col min="15112" max="15113" width="12.85546875" style="15" bestFit="1" customWidth="1"/>
    <col min="15114" max="15114" width="14" style="15" bestFit="1" customWidth="1"/>
    <col min="15115" max="15116" width="12.85546875" style="15" bestFit="1" customWidth="1"/>
    <col min="15117" max="15117" width="14" style="15" bestFit="1" customWidth="1"/>
    <col min="15118" max="15118" width="14.42578125" style="15" bestFit="1" customWidth="1"/>
    <col min="15119" max="15360" width="9.140625" style="15"/>
    <col min="15361" max="15361" width="14.42578125" style="15" customWidth="1"/>
    <col min="15362" max="15362" width="14" style="15" bestFit="1" customWidth="1"/>
    <col min="15363" max="15363" width="12.85546875" style="15" bestFit="1" customWidth="1"/>
    <col min="15364" max="15364" width="14" style="15" bestFit="1" customWidth="1"/>
    <col min="15365" max="15366" width="12.85546875" style="15" bestFit="1" customWidth="1"/>
    <col min="15367" max="15367" width="14" style="15" bestFit="1" customWidth="1"/>
    <col min="15368" max="15369" width="12.85546875" style="15" bestFit="1" customWidth="1"/>
    <col min="15370" max="15370" width="14" style="15" bestFit="1" customWidth="1"/>
    <col min="15371" max="15372" width="12.85546875" style="15" bestFit="1" customWidth="1"/>
    <col min="15373" max="15373" width="14" style="15" bestFit="1" customWidth="1"/>
    <col min="15374" max="15374" width="14.42578125" style="15" bestFit="1" customWidth="1"/>
    <col min="15375" max="15616" width="9.140625" style="15"/>
    <col min="15617" max="15617" width="14.42578125" style="15" customWidth="1"/>
    <col min="15618" max="15618" width="14" style="15" bestFit="1" customWidth="1"/>
    <col min="15619" max="15619" width="12.85546875" style="15" bestFit="1" customWidth="1"/>
    <col min="15620" max="15620" width="14" style="15" bestFit="1" customWidth="1"/>
    <col min="15621" max="15622" width="12.85546875" style="15" bestFit="1" customWidth="1"/>
    <col min="15623" max="15623" width="14" style="15" bestFit="1" customWidth="1"/>
    <col min="15624" max="15625" width="12.85546875" style="15" bestFit="1" customWidth="1"/>
    <col min="15626" max="15626" width="14" style="15" bestFit="1" customWidth="1"/>
    <col min="15627" max="15628" width="12.85546875" style="15" bestFit="1" customWidth="1"/>
    <col min="15629" max="15629" width="14" style="15" bestFit="1" customWidth="1"/>
    <col min="15630" max="15630" width="14.42578125" style="15" bestFit="1" customWidth="1"/>
    <col min="15631" max="15872" width="9.140625" style="15"/>
    <col min="15873" max="15873" width="14.42578125" style="15" customWidth="1"/>
    <col min="15874" max="15874" width="14" style="15" bestFit="1" customWidth="1"/>
    <col min="15875" max="15875" width="12.85546875" style="15" bestFit="1" customWidth="1"/>
    <col min="15876" max="15876" width="14" style="15" bestFit="1" customWidth="1"/>
    <col min="15877" max="15878" width="12.85546875" style="15" bestFit="1" customWidth="1"/>
    <col min="15879" max="15879" width="14" style="15" bestFit="1" customWidth="1"/>
    <col min="15880" max="15881" width="12.85546875" style="15" bestFit="1" customWidth="1"/>
    <col min="15882" max="15882" width="14" style="15" bestFit="1" customWidth="1"/>
    <col min="15883" max="15884" width="12.85546875" style="15" bestFit="1" customWidth="1"/>
    <col min="15885" max="15885" width="14" style="15" bestFit="1" customWidth="1"/>
    <col min="15886" max="15886" width="14.42578125" style="15" bestFit="1" customWidth="1"/>
    <col min="15887" max="16128" width="9.140625" style="15"/>
    <col min="16129" max="16129" width="14.42578125" style="15" customWidth="1"/>
    <col min="16130" max="16130" width="14" style="15" bestFit="1" customWidth="1"/>
    <col min="16131" max="16131" width="12.85546875" style="15" bestFit="1" customWidth="1"/>
    <col min="16132" max="16132" width="14" style="15" bestFit="1" customWidth="1"/>
    <col min="16133" max="16134" width="12.85546875" style="15" bestFit="1" customWidth="1"/>
    <col min="16135" max="16135" width="14" style="15" bestFit="1" customWidth="1"/>
    <col min="16136" max="16137" width="12.85546875" style="15" bestFit="1" customWidth="1"/>
    <col min="16138" max="16138" width="14" style="15" bestFit="1" customWidth="1"/>
    <col min="16139" max="16140" width="12.85546875" style="15" bestFit="1" customWidth="1"/>
    <col min="16141" max="16141" width="14" style="15" bestFit="1" customWidth="1"/>
    <col min="16142" max="16142" width="14.42578125" style="15" bestFit="1" customWidth="1"/>
    <col min="16143" max="16384" width="9.140625" style="15"/>
  </cols>
  <sheetData>
    <row r="2" spans="1:14" ht="20.25" x14ac:dyDescent="0.3">
      <c r="A2" s="14" t="s">
        <v>263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5" spans="1:14" x14ac:dyDescent="0.2">
      <c r="B5" s="17"/>
    </row>
    <row r="6" spans="1:14" x14ac:dyDescent="0.2">
      <c r="A6" s="15" t="s">
        <v>10</v>
      </c>
      <c r="B6" s="97">
        <v>0</v>
      </c>
      <c r="C6" s="201">
        <v>0</v>
      </c>
      <c r="D6" s="17">
        <v>0</v>
      </c>
      <c r="E6" s="17">
        <v>202913.7</v>
      </c>
      <c r="F6" s="17">
        <v>0</v>
      </c>
      <c r="G6" s="5">
        <v>150254.5</v>
      </c>
      <c r="H6" s="17">
        <v>0</v>
      </c>
      <c r="I6" s="121">
        <v>0</v>
      </c>
      <c r="J6" s="17">
        <v>120063.9</v>
      </c>
      <c r="K6" s="121">
        <v>0</v>
      </c>
      <c r="L6" s="192">
        <v>0</v>
      </c>
      <c r="M6" s="77">
        <v>115019.85</v>
      </c>
      <c r="N6" s="17">
        <f>SUM(B6:M6)</f>
        <v>588251.94999999995</v>
      </c>
    </row>
    <row r="7" spans="1:14" x14ac:dyDescent="0.2">
      <c r="A7" s="15" t="s">
        <v>11</v>
      </c>
      <c r="B7" s="97">
        <v>0</v>
      </c>
      <c r="C7" s="201">
        <v>0</v>
      </c>
      <c r="D7" s="17">
        <v>46316.6</v>
      </c>
      <c r="E7" s="17">
        <v>0</v>
      </c>
      <c r="F7" s="17">
        <v>0</v>
      </c>
      <c r="G7" s="5">
        <v>47220.9</v>
      </c>
      <c r="H7" s="17">
        <v>0</v>
      </c>
      <c r="I7" s="121">
        <v>0</v>
      </c>
      <c r="J7" s="17">
        <v>51647.65</v>
      </c>
      <c r="K7" s="121">
        <v>0</v>
      </c>
      <c r="L7" s="192">
        <v>0</v>
      </c>
      <c r="M7" s="77">
        <v>47566.75</v>
      </c>
      <c r="N7" s="17">
        <f t="shared" ref="N7:N22" si="0">SUM(B7:M7)</f>
        <v>192751.9</v>
      </c>
    </row>
    <row r="8" spans="1:14" x14ac:dyDescent="0.2">
      <c r="A8" s="15" t="s">
        <v>12</v>
      </c>
      <c r="B8" s="97">
        <v>0</v>
      </c>
      <c r="C8" s="201">
        <v>0</v>
      </c>
      <c r="D8" s="17">
        <v>8809213.1699999999</v>
      </c>
      <c r="E8" s="17">
        <v>0</v>
      </c>
      <c r="F8" s="17">
        <v>0</v>
      </c>
      <c r="G8" s="5">
        <v>9647923.0299999993</v>
      </c>
      <c r="H8" s="17">
        <v>0</v>
      </c>
      <c r="I8" s="121">
        <v>0</v>
      </c>
      <c r="J8" s="17">
        <v>7616443</v>
      </c>
      <c r="K8" s="121">
        <v>0</v>
      </c>
      <c r="L8" s="192">
        <v>0</v>
      </c>
      <c r="M8" s="77">
        <v>5353805.82</v>
      </c>
      <c r="N8" s="17">
        <f t="shared" si="0"/>
        <v>31427385.02</v>
      </c>
    </row>
    <row r="9" spans="1:14" x14ac:dyDescent="0.2">
      <c r="A9" s="15" t="s">
        <v>13</v>
      </c>
      <c r="B9" s="97">
        <v>0</v>
      </c>
      <c r="C9" s="201">
        <v>0</v>
      </c>
      <c r="D9" s="17">
        <v>273117.90000000002</v>
      </c>
      <c r="E9" s="17">
        <v>0</v>
      </c>
      <c r="F9" s="17">
        <v>0</v>
      </c>
      <c r="G9" s="5">
        <v>311138.3</v>
      </c>
      <c r="H9" s="17">
        <v>0</v>
      </c>
      <c r="I9" s="121">
        <v>0</v>
      </c>
      <c r="J9" s="17">
        <v>241608.4</v>
      </c>
      <c r="K9" s="121">
        <v>0</v>
      </c>
      <c r="L9" s="192">
        <v>0</v>
      </c>
      <c r="M9" s="77">
        <v>243364.55</v>
      </c>
      <c r="N9" s="17">
        <f t="shared" si="0"/>
        <v>1069229.1499999999</v>
      </c>
    </row>
    <row r="10" spans="1:14" x14ac:dyDescent="0.2">
      <c r="A10" s="15" t="s">
        <v>14</v>
      </c>
      <c r="B10" s="97">
        <v>134688.4</v>
      </c>
      <c r="C10" s="1">
        <v>42192.7</v>
      </c>
      <c r="D10" s="17">
        <v>31070.05</v>
      </c>
      <c r="E10" s="17">
        <v>32261.9</v>
      </c>
      <c r="F10" s="17">
        <v>35120.25</v>
      </c>
      <c r="G10" s="5">
        <v>51998.65</v>
      </c>
      <c r="H10" s="17">
        <v>22364.65</v>
      </c>
      <c r="I10" s="155">
        <v>34800.699999999997</v>
      </c>
      <c r="J10" s="17">
        <v>29396.95</v>
      </c>
      <c r="K10" s="33">
        <v>30016.799999999999</v>
      </c>
      <c r="L10" s="192">
        <v>38664.449999999997</v>
      </c>
      <c r="M10" s="77">
        <v>54714.55</v>
      </c>
      <c r="N10" s="17">
        <f t="shared" si="0"/>
        <v>537290.05000000005</v>
      </c>
    </row>
    <row r="11" spans="1:14" x14ac:dyDescent="0.2">
      <c r="A11" s="15" t="s">
        <v>15</v>
      </c>
      <c r="B11" s="97">
        <v>0</v>
      </c>
      <c r="C11" s="201">
        <v>0</v>
      </c>
      <c r="D11" s="17">
        <v>264</v>
      </c>
      <c r="E11" s="17">
        <v>0</v>
      </c>
      <c r="F11" s="17">
        <v>0</v>
      </c>
      <c r="G11" s="5">
        <v>849.75</v>
      </c>
      <c r="H11" s="17">
        <v>0</v>
      </c>
      <c r="I11" s="121">
        <v>0</v>
      </c>
      <c r="J11" s="17">
        <v>545.4</v>
      </c>
      <c r="K11" s="121">
        <v>0</v>
      </c>
      <c r="L11" s="192">
        <v>0</v>
      </c>
      <c r="M11" s="77">
        <v>529.1</v>
      </c>
      <c r="N11" s="17">
        <f t="shared" si="0"/>
        <v>2188.25</v>
      </c>
    </row>
    <row r="12" spans="1:14" x14ac:dyDescent="0.2">
      <c r="A12" s="15" t="s">
        <v>16</v>
      </c>
      <c r="B12" s="97">
        <v>78588.95</v>
      </c>
      <c r="C12" s="1">
        <v>1283.1500000000001</v>
      </c>
      <c r="D12" s="17">
        <v>1338.15</v>
      </c>
      <c r="E12" s="17">
        <v>897.05</v>
      </c>
      <c r="F12" s="17">
        <v>418.55</v>
      </c>
      <c r="G12" s="5">
        <v>593.45000000000005</v>
      </c>
      <c r="H12" s="17">
        <v>346.5</v>
      </c>
      <c r="I12" s="155">
        <v>1301.8499999999999</v>
      </c>
      <c r="J12" s="17">
        <v>877.8</v>
      </c>
      <c r="K12" s="201">
        <v>94.6</v>
      </c>
      <c r="L12" s="192">
        <v>1042.25</v>
      </c>
      <c r="M12" s="77">
        <v>254.65</v>
      </c>
      <c r="N12" s="17">
        <f t="shared" si="0"/>
        <v>87036.95</v>
      </c>
    </row>
    <row r="13" spans="1:14" x14ac:dyDescent="0.2">
      <c r="A13" s="15" t="s">
        <v>17</v>
      </c>
      <c r="B13" s="97">
        <v>0</v>
      </c>
      <c r="C13" s="201">
        <v>0</v>
      </c>
      <c r="D13" s="17">
        <v>107246.7</v>
      </c>
      <c r="E13" s="17">
        <v>0</v>
      </c>
      <c r="F13" s="17">
        <v>0</v>
      </c>
      <c r="G13" s="5">
        <v>41550.85</v>
      </c>
      <c r="H13" s="17">
        <v>0</v>
      </c>
      <c r="I13" s="121">
        <v>0</v>
      </c>
      <c r="J13" s="17">
        <v>26054.05</v>
      </c>
      <c r="K13" s="121">
        <v>0</v>
      </c>
      <c r="L13" s="192">
        <v>0</v>
      </c>
      <c r="M13" s="77">
        <v>28768.85</v>
      </c>
      <c r="N13" s="17">
        <f t="shared" si="0"/>
        <v>203620.44999999998</v>
      </c>
    </row>
    <row r="14" spans="1:14" x14ac:dyDescent="0.2">
      <c r="A14" s="15" t="s">
        <v>18</v>
      </c>
      <c r="B14" s="97">
        <v>13889.15</v>
      </c>
      <c r="C14" s="1">
        <v>3139.4</v>
      </c>
      <c r="D14" s="17">
        <v>2538.8000000000002</v>
      </c>
      <c r="E14" s="17">
        <v>1483.9</v>
      </c>
      <c r="F14" s="17">
        <v>3389.65</v>
      </c>
      <c r="G14" s="5">
        <v>2166.4499999999998</v>
      </c>
      <c r="H14" s="203">
        <v>701.8</v>
      </c>
      <c r="I14" s="121">
        <v>17899.2</v>
      </c>
      <c r="J14" s="121">
        <v>16986.2</v>
      </c>
      <c r="K14" s="201">
        <v>1095.05</v>
      </c>
      <c r="L14" s="192">
        <v>2584.4499999999998</v>
      </c>
      <c r="M14" s="77">
        <v>0</v>
      </c>
      <c r="N14" s="17">
        <f t="shared" si="0"/>
        <v>65874.05</v>
      </c>
    </row>
    <row r="15" spans="1:14" x14ac:dyDescent="0.2">
      <c r="A15" s="15" t="s">
        <v>19</v>
      </c>
      <c r="B15" s="97">
        <v>0</v>
      </c>
      <c r="C15" s="201">
        <v>0</v>
      </c>
      <c r="D15" s="17">
        <v>6106.65</v>
      </c>
      <c r="E15" s="17">
        <v>0</v>
      </c>
      <c r="F15" s="17">
        <v>0</v>
      </c>
      <c r="G15" s="5">
        <v>5431.25</v>
      </c>
      <c r="H15" s="17">
        <v>0</v>
      </c>
      <c r="I15" s="121">
        <v>0</v>
      </c>
      <c r="J15" s="17">
        <v>3915.45</v>
      </c>
      <c r="K15" s="121">
        <v>0</v>
      </c>
      <c r="L15" s="192">
        <v>0</v>
      </c>
      <c r="M15" s="77">
        <v>6796.35</v>
      </c>
      <c r="N15" s="17">
        <f t="shared" si="0"/>
        <v>22249.699999999997</v>
      </c>
    </row>
    <row r="16" spans="1:14" x14ac:dyDescent="0.2">
      <c r="A16" s="15" t="s">
        <v>20</v>
      </c>
      <c r="B16" s="97">
        <v>66538.45</v>
      </c>
      <c r="C16" s="1">
        <v>51530.6</v>
      </c>
      <c r="D16" s="17">
        <v>54955.45</v>
      </c>
      <c r="E16" s="17">
        <v>52144.4</v>
      </c>
      <c r="F16" s="17">
        <v>46110.9</v>
      </c>
      <c r="G16" s="5">
        <v>70902.149999999994</v>
      </c>
      <c r="H16" s="17">
        <v>57297.35</v>
      </c>
      <c r="I16" s="121">
        <v>48356.55</v>
      </c>
      <c r="J16" s="121">
        <v>53222.400000000001</v>
      </c>
      <c r="K16" s="33">
        <v>56183.05</v>
      </c>
      <c r="L16" s="192">
        <v>40125.25</v>
      </c>
      <c r="M16" s="77">
        <v>56857.35</v>
      </c>
      <c r="N16" s="17">
        <f t="shared" si="0"/>
        <v>654223.89999999991</v>
      </c>
    </row>
    <row r="17" spans="1:14" x14ac:dyDescent="0.2">
      <c r="A17" s="15" t="s">
        <v>21</v>
      </c>
      <c r="B17" s="97">
        <v>0</v>
      </c>
      <c r="C17" s="201">
        <v>0</v>
      </c>
      <c r="D17" s="17">
        <v>2420.6999999999998</v>
      </c>
      <c r="E17" s="17">
        <v>0</v>
      </c>
      <c r="F17" s="17">
        <v>0</v>
      </c>
      <c r="G17" s="5">
        <v>1799.05</v>
      </c>
      <c r="H17" s="17">
        <v>0</v>
      </c>
      <c r="I17" s="121">
        <v>0</v>
      </c>
      <c r="J17" s="17">
        <v>1759.05</v>
      </c>
      <c r="K17" s="121">
        <v>0</v>
      </c>
      <c r="L17" s="192">
        <v>0</v>
      </c>
      <c r="M17" s="77">
        <v>2255.6</v>
      </c>
      <c r="N17" s="17">
        <f t="shared" si="0"/>
        <v>8234.4</v>
      </c>
    </row>
    <row r="18" spans="1:14" x14ac:dyDescent="0.2">
      <c r="A18" s="15" t="s">
        <v>22</v>
      </c>
      <c r="B18" s="97">
        <v>0</v>
      </c>
      <c r="C18" s="201">
        <v>0</v>
      </c>
      <c r="D18" s="17">
        <v>114849.35</v>
      </c>
      <c r="E18" s="17">
        <v>0</v>
      </c>
      <c r="F18" s="17">
        <v>0</v>
      </c>
      <c r="G18" s="5">
        <v>128337.55</v>
      </c>
      <c r="H18" s="17">
        <v>0</v>
      </c>
      <c r="I18" s="121">
        <v>0</v>
      </c>
      <c r="J18" s="17">
        <v>109627.65</v>
      </c>
      <c r="K18" s="121">
        <v>0</v>
      </c>
      <c r="L18" s="192">
        <v>0</v>
      </c>
      <c r="M18" s="77">
        <v>91894.55</v>
      </c>
      <c r="N18" s="17">
        <f t="shared" si="0"/>
        <v>444709.10000000003</v>
      </c>
    </row>
    <row r="19" spans="1:14" x14ac:dyDescent="0.2">
      <c r="A19" s="15" t="s">
        <v>23</v>
      </c>
      <c r="B19" s="97">
        <v>0</v>
      </c>
      <c r="C19" s="201">
        <v>0</v>
      </c>
      <c r="D19" s="17">
        <v>43929.599999999999</v>
      </c>
      <c r="E19" s="17">
        <v>0</v>
      </c>
      <c r="F19" s="17">
        <v>0</v>
      </c>
      <c r="G19" s="5">
        <v>7477.25</v>
      </c>
      <c r="H19" s="17">
        <v>0</v>
      </c>
      <c r="I19" s="121">
        <v>0</v>
      </c>
      <c r="J19" s="17">
        <v>6051.1</v>
      </c>
      <c r="K19" s="121">
        <v>0</v>
      </c>
      <c r="L19" s="192">
        <v>0</v>
      </c>
      <c r="M19" s="77">
        <v>7522.35</v>
      </c>
      <c r="N19" s="17">
        <f t="shared" si="0"/>
        <v>64980.299999999996</v>
      </c>
    </row>
    <row r="20" spans="1:14" x14ac:dyDescent="0.2">
      <c r="A20" s="15" t="s">
        <v>24</v>
      </c>
      <c r="B20" s="97">
        <v>0</v>
      </c>
      <c r="C20" s="201">
        <v>0</v>
      </c>
      <c r="D20" s="17">
        <v>23180.85</v>
      </c>
      <c r="E20" s="17">
        <v>0</v>
      </c>
      <c r="F20" s="17">
        <v>0</v>
      </c>
      <c r="G20" s="5">
        <v>22081.4</v>
      </c>
      <c r="H20" s="17">
        <v>0</v>
      </c>
      <c r="I20" s="121">
        <v>0</v>
      </c>
      <c r="J20" s="17">
        <v>72355.25</v>
      </c>
      <c r="K20" s="121">
        <v>0</v>
      </c>
      <c r="L20" s="192">
        <v>0</v>
      </c>
      <c r="M20" s="77">
        <v>9217.4500000000007</v>
      </c>
      <c r="N20" s="17">
        <f t="shared" si="0"/>
        <v>126834.95</v>
      </c>
    </row>
    <row r="21" spans="1:14" x14ac:dyDescent="0.2">
      <c r="A21" s="15" t="s">
        <v>25</v>
      </c>
      <c r="B21" s="97">
        <v>572817.85</v>
      </c>
      <c r="C21" s="1">
        <v>813174.45</v>
      </c>
      <c r="D21" s="17">
        <v>849558.6</v>
      </c>
      <c r="E21" s="17">
        <v>701199.4</v>
      </c>
      <c r="F21" s="17">
        <v>694779.8</v>
      </c>
      <c r="G21" s="5">
        <v>539373.44999999995</v>
      </c>
      <c r="H21" s="17">
        <v>645669.75</v>
      </c>
      <c r="I21" s="155">
        <v>455345</v>
      </c>
      <c r="J21" s="17">
        <v>661784.75</v>
      </c>
      <c r="K21" s="201">
        <v>386445.4</v>
      </c>
      <c r="L21" s="192">
        <v>409098.25</v>
      </c>
      <c r="M21" s="77">
        <v>575458.4</v>
      </c>
      <c r="N21" s="17">
        <f t="shared" si="0"/>
        <v>7304705.1000000006</v>
      </c>
    </row>
    <row r="22" spans="1:14" x14ac:dyDescent="0.2">
      <c r="A22" s="15" t="s">
        <v>26</v>
      </c>
      <c r="B22" s="98">
        <v>0</v>
      </c>
      <c r="C22" s="193">
        <v>0</v>
      </c>
      <c r="D22" s="17">
        <v>10780.55</v>
      </c>
      <c r="E22" s="17">
        <v>0</v>
      </c>
      <c r="F22" s="17">
        <v>0</v>
      </c>
      <c r="G22" s="24">
        <v>11916.85</v>
      </c>
      <c r="H22" s="17">
        <v>0</v>
      </c>
      <c r="I22" s="121">
        <v>0</v>
      </c>
      <c r="J22" s="17">
        <v>6293.65</v>
      </c>
      <c r="K22" s="121">
        <v>0</v>
      </c>
      <c r="L22" s="193">
        <v>0</v>
      </c>
      <c r="M22" s="78">
        <v>12843.05</v>
      </c>
      <c r="N22" s="17">
        <f t="shared" si="0"/>
        <v>41834.100000000006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21"/>
      <c r="L23" s="17"/>
      <c r="M23" s="17"/>
      <c r="N23" s="17"/>
    </row>
    <row r="24" spans="1:14" ht="13.5" thickBot="1" x14ac:dyDescent="0.25">
      <c r="A24" s="15" t="s">
        <v>9</v>
      </c>
      <c r="B24" s="45">
        <f>SUM(B6:B23)</f>
        <v>866522.79999999993</v>
      </c>
      <c r="C24" s="45">
        <f t="shared" ref="C24:M24" si="1">SUM(C6:C23)</f>
        <v>911320.29999999993</v>
      </c>
      <c r="D24" s="45">
        <f t="shared" si="1"/>
        <v>10376887.119999999</v>
      </c>
      <c r="E24" s="45">
        <f t="shared" si="1"/>
        <v>990900.35000000009</v>
      </c>
      <c r="F24" s="45">
        <f t="shared" si="1"/>
        <v>779819.15</v>
      </c>
      <c r="G24" s="45">
        <f t="shared" si="1"/>
        <v>11041014.83</v>
      </c>
      <c r="H24" s="45">
        <f t="shared" si="1"/>
        <v>726380.05</v>
      </c>
      <c r="I24" s="45">
        <f t="shared" si="1"/>
        <v>557703.30000000005</v>
      </c>
      <c r="J24" s="45">
        <f t="shared" si="1"/>
        <v>9018632.6500000004</v>
      </c>
      <c r="K24" s="45">
        <f t="shared" si="1"/>
        <v>473834.9</v>
      </c>
      <c r="L24" s="45">
        <f t="shared" si="1"/>
        <v>491514.65</v>
      </c>
      <c r="M24" s="45">
        <f t="shared" si="1"/>
        <v>6606869.2199999979</v>
      </c>
      <c r="N24" s="45">
        <f>SUM(N6:N22)</f>
        <v>42841399.320000008</v>
      </c>
    </row>
    <row r="25" spans="1:14" ht="13.5" thickTop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39" spans="1:1" x14ac:dyDescent="0.2">
      <c r="A39" s="15" t="str">
        <f ca="1">CELL("filename")</f>
        <v>\\taxation\ccshared\Div - Adm Svc\Distribution &amp; Statistics\Distributions\WEB\[Consolidated_Tax_20.xlsx]CIG TAX</v>
      </c>
    </row>
  </sheetData>
  <printOptions horizontalCentered="1"/>
  <pageMargins left="0" right="0" top="0.5" bottom="0.5" header="0.5" footer="0.5"/>
  <pageSetup paperSize="5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39"/>
  <sheetViews>
    <sheetView workbookViewId="0">
      <selection activeCell="M5" sqref="M5"/>
    </sheetView>
  </sheetViews>
  <sheetFormatPr defaultRowHeight="12.75" x14ac:dyDescent="0.2"/>
  <cols>
    <col min="1" max="1" width="14.140625" style="15" customWidth="1"/>
    <col min="2" max="12" width="14" style="15" bestFit="1" customWidth="1"/>
    <col min="13" max="13" width="13.85546875" style="15" bestFit="1" customWidth="1"/>
    <col min="14" max="14" width="15" style="15" bestFit="1" customWidth="1"/>
    <col min="15" max="256" width="9.140625" style="15"/>
    <col min="257" max="257" width="14.140625" style="15" customWidth="1"/>
    <col min="258" max="268" width="14" style="15" bestFit="1" customWidth="1"/>
    <col min="269" max="269" width="13.85546875" style="15" bestFit="1" customWidth="1"/>
    <col min="270" max="270" width="15" style="15" bestFit="1" customWidth="1"/>
    <col min="271" max="512" width="9.140625" style="15"/>
    <col min="513" max="513" width="14.140625" style="15" customWidth="1"/>
    <col min="514" max="524" width="14" style="15" bestFit="1" customWidth="1"/>
    <col min="525" max="525" width="13.85546875" style="15" bestFit="1" customWidth="1"/>
    <col min="526" max="526" width="15" style="15" bestFit="1" customWidth="1"/>
    <col min="527" max="768" width="9.140625" style="15"/>
    <col min="769" max="769" width="14.140625" style="15" customWidth="1"/>
    <col min="770" max="780" width="14" style="15" bestFit="1" customWidth="1"/>
    <col min="781" max="781" width="13.85546875" style="15" bestFit="1" customWidth="1"/>
    <col min="782" max="782" width="15" style="15" bestFit="1" customWidth="1"/>
    <col min="783" max="1024" width="9.140625" style="15"/>
    <col min="1025" max="1025" width="14.140625" style="15" customWidth="1"/>
    <col min="1026" max="1036" width="14" style="15" bestFit="1" customWidth="1"/>
    <col min="1037" max="1037" width="13.85546875" style="15" bestFit="1" customWidth="1"/>
    <col min="1038" max="1038" width="15" style="15" bestFit="1" customWidth="1"/>
    <col min="1039" max="1280" width="9.140625" style="15"/>
    <col min="1281" max="1281" width="14.140625" style="15" customWidth="1"/>
    <col min="1282" max="1292" width="14" style="15" bestFit="1" customWidth="1"/>
    <col min="1293" max="1293" width="13.85546875" style="15" bestFit="1" customWidth="1"/>
    <col min="1294" max="1294" width="15" style="15" bestFit="1" customWidth="1"/>
    <col min="1295" max="1536" width="9.140625" style="15"/>
    <col min="1537" max="1537" width="14.140625" style="15" customWidth="1"/>
    <col min="1538" max="1548" width="14" style="15" bestFit="1" customWidth="1"/>
    <col min="1549" max="1549" width="13.85546875" style="15" bestFit="1" customWidth="1"/>
    <col min="1550" max="1550" width="15" style="15" bestFit="1" customWidth="1"/>
    <col min="1551" max="1792" width="9.140625" style="15"/>
    <col min="1793" max="1793" width="14.140625" style="15" customWidth="1"/>
    <col min="1794" max="1804" width="14" style="15" bestFit="1" customWidth="1"/>
    <col min="1805" max="1805" width="13.85546875" style="15" bestFit="1" customWidth="1"/>
    <col min="1806" max="1806" width="15" style="15" bestFit="1" customWidth="1"/>
    <col min="1807" max="2048" width="9.140625" style="15"/>
    <col min="2049" max="2049" width="14.140625" style="15" customWidth="1"/>
    <col min="2050" max="2060" width="14" style="15" bestFit="1" customWidth="1"/>
    <col min="2061" max="2061" width="13.85546875" style="15" bestFit="1" customWidth="1"/>
    <col min="2062" max="2062" width="15" style="15" bestFit="1" customWidth="1"/>
    <col min="2063" max="2304" width="9.140625" style="15"/>
    <col min="2305" max="2305" width="14.140625" style="15" customWidth="1"/>
    <col min="2306" max="2316" width="14" style="15" bestFit="1" customWidth="1"/>
    <col min="2317" max="2317" width="13.85546875" style="15" bestFit="1" customWidth="1"/>
    <col min="2318" max="2318" width="15" style="15" bestFit="1" customWidth="1"/>
    <col min="2319" max="2560" width="9.140625" style="15"/>
    <col min="2561" max="2561" width="14.140625" style="15" customWidth="1"/>
    <col min="2562" max="2572" width="14" style="15" bestFit="1" customWidth="1"/>
    <col min="2573" max="2573" width="13.85546875" style="15" bestFit="1" customWidth="1"/>
    <col min="2574" max="2574" width="15" style="15" bestFit="1" customWidth="1"/>
    <col min="2575" max="2816" width="9.140625" style="15"/>
    <col min="2817" max="2817" width="14.140625" style="15" customWidth="1"/>
    <col min="2818" max="2828" width="14" style="15" bestFit="1" customWidth="1"/>
    <col min="2829" max="2829" width="13.85546875" style="15" bestFit="1" customWidth="1"/>
    <col min="2830" max="2830" width="15" style="15" bestFit="1" customWidth="1"/>
    <col min="2831" max="3072" width="9.140625" style="15"/>
    <col min="3073" max="3073" width="14.140625" style="15" customWidth="1"/>
    <col min="3074" max="3084" width="14" style="15" bestFit="1" customWidth="1"/>
    <col min="3085" max="3085" width="13.85546875" style="15" bestFit="1" customWidth="1"/>
    <col min="3086" max="3086" width="15" style="15" bestFit="1" customWidth="1"/>
    <col min="3087" max="3328" width="9.140625" style="15"/>
    <col min="3329" max="3329" width="14.140625" style="15" customWidth="1"/>
    <col min="3330" max="3340" width="14" style="15" bestFit="1" customWidth="1"/>
    <col min="3341" max="3341" width="13.85546875" style="15" bestFit="1" customWidth="1"/>
    <col min="3342" max="3342" width="15" style="15" bestFit="1" customWidth="1"/>
    <col min="3343" max="3584" width="9.140625" style="15"/>
    <col min="3585" max="3585" width="14.140625" style="15" customWidth="1"/>
    <col min="3586" max="3596" width="14" style="15" bestFit="1" customWidth="1"/>
    <col min="3597" max="3597" width="13.85546875" style="15" bestFit="1" customWidth="1"/>
    <col min="3598" max="3598" width="15" style="15" bestFit="1" customWidth="1"/>
    <col min="3599" max="3840" width="9.140625" style="15"/>
    <col min="3841" max="3841" width="14.140625" style="15" customWidth="1"/>
    <col min="3842" max="3852" width="14" style="15" bestFit="1" customWidth="1"/>
    <col min="3853" max="3853" width="13.85546875" style="15" bestFit="1" customWidth="1"/>
    <col min="3854" max="3854" width="15" style="15" bestFit="1" customWidth="1"/>
    <col min="3855" max="4096" width="9.140625" style="15"/>
    <col min="4097" max="4097" width="14.140625" style="15" customWidth="1"/>
    <col min="4098" max="4108" width="14" style="15" bestFit="1" customWidth="1"/>
    <col min="4109" max="4109" width="13.85546875" style="15" bestFit="1" customWidth="1"/>
    <col min="4110" max="4110" width="15" style="15" bestFit="1" customWidth="1"/>
    <col min="4111" max="4352" width="9.140625" style="15"/>
    <col min="4353" max="4353" width="14.140625" style="15" customWidth="1"/>
    <col min="4354" max="4364" width="14" style="15" bestFit="1" customWidth="1"/>
    <col min="4365" max="4365" width="13.85546875" style="15" bestFit="1" customWidth="1"/>
    <col min="4366" max="4366" width="15" style="15" bestFit="1" customWidth="1"/>
    <col min="4367" max="4608" width="9.140625" style="15"/>
    <col min="4609" max="4609" width="14.140625" style="15" customWidth="1"/>
    <col min="4610" max="4620" width="14" style="15" bestFit="1" customWidth="1"/>
    <col min="4621" max="4621" width="13.85546875" style="15" bestFit="1" customWidth="1"/>
    <col min="4622" max="4622" width="15" style="15" bestFit="1" customWidth="1"/>
    <col min="4623" max="4864" width="9.140625" style="15"/>
    <col min="4865" max="4865" width="14.140625" style="15" customWidth="1"/>
    <col min="4866" max="4876" width="14" style="15" bestFit="1" customWidth="1"/>
    <col min="4877" max="4877" width="13.85546875" style="15" bestFit="1" customWidth="1"/>
    <col min="4878" max="4878" width="15" style="15" bestFit="1" customWidth="1"/>
    <col min="4879" max="5120" width="9.140625" style="15"/>
    <col min="5121" max="5121" width="14.140625" style="15" customWidth="1"/>
    <col min="5122" max="5132" width="14" style="15" bestFit="1" customWidth="1"/>
    <col min="5133" max="5133" width="13.85546875" style="15" bestFit="1" customWidth="1"/>
    <col min="5134" max="5134" width="15" style="15" bestFit="1" customWidth="1"/>
    <col min="5135" max="5376" width="9.140625" style="15"/>
    <col min="5377" max="5377" width="14.140625" style="15" customWidth="1"/>
    <col min="5378" max="5388" width="14" style="15" bestFit="1" customWidth="1"/>
    <col min="5389" max="5389" width="13.85546875" style="15" bestFit="1" customWidth="1"/>
    <col min="5390" max="5390" width="15" style="15" bestFit="1" customWidth="1"/>
    <col min="5391" max="5632" width="9.140625" style="15"/>
    <col min="5633" max="5633" width="14.140625" style="15" customWidth="1"/>
    <col min="5634" max="5644" width="14" style="15" bestFit="1" customWidth="1"/>
    <col min="5645" max="5645" width="13.85546875" style="15" bestFit="1" customWidth="1"/>
    <col min="5646" max="5646" width="15" style="15" bestFit="1" customWidth="1"/>
    <col min="5647" max="5888" width="9.140625" style="15"/>
    <col min="5889" max="5889" width="14.140625" style="15" customWidth="1"/>
    <col min="5890" max="5900" width="14" style="15" bestFit="1" customWidth="1"/>
    <col min="5901" max="5901" width="13.85546875" style="15" bestFit="1" customWidth="1"/>
    <col min="5902" max="5902" width="15" style="15" bestFit="1" customWidth="1"/>
    <col min="5903" max="6144" width="9.140625" style="15"/>
    <col min="6145" max="6145" width="14.140625" style="15" customWidth="1"/>
    <col min="6146" max="6156" width="14" style="15" bestFit="1" customWidth="1"/>
    <col min="6157" max="6157" width="13.85546875" style="15" bestFit="1" customWidth="1"/>
    <col min="6158" max="6158" width="15" style="15" bestFit="1" customWidth="1"/>
    <col min="6159" max="6400" width="9.140625" style="15"/>
    <col min="6401" max="6401" width="14.140625" style="15" customWidth="1"/>
    <col min="6402" max="6412" width="14" style="15" bestFit="1" customWidth="1"/>
    <col min="6413" max="6413" width="13.85546875" style="15" bestFit="1" customWidth="1"/>
    <col min="6414" max="6414" width="15" style="15" bestFit="1" customWidth="1"/>
    <col min="6415" max="6656" width="9.140625" style="15"/>
    <col min="6657" max="6657" width="14.140625" style="15" customWidth="1"/>
    <col min="6658" max="6668" width="14" style="15" bestFit="1" customWidth="1"/>
    <col min="6669" max="6669" width="13.85546875" style="15" bestFit="1" customWidth="1"/>
    <col min="6670" max="6670" width="15" style="15" bestFit="1" customWidth="1"/>
    <col min="6671" max="6912" width="9.140625" style="15"/>
    <col min="6913" max="6913" width="14.140625" style="15" customWidth="1"/>
    <col min="6914" max="6924" width="14" style="15" bestFit="1" customWidth="1"/>
    <col min="6925" max="6925" width="13.85546875" style="15" bestFit="1" customWidth="1"/>
    <col min="6926" max="6926" width="15" style="15" bestFit="1" customWidth="1"/>
    <col min="6927" max="7168" width="9.140625" style="15"/>
    <col min="7169" max="7169" width="14.140625" style="15" customWidth="1"/>
    <col min="7170" max="7180" width="14" style="15" bestFit="1" customWidth="1"/>
    <col min="7181" max="7181" width="13.85546875" style="15" bestFit="1" customWidth="1"/>
    <col min="7182" max="7182" width="15" style="15" bestFit="1" customWidth="1"/>
    <col min="7183" max="7424" width="9.140625" style="15"/>
    <col min="7425" max="7425" width="14.140625" style="15" customWidth="1"/>
    <col min="7426" max="7436" width="14" style="15" bestFit="1" customWidth="1"/>
    <col min="7437" max="7437" width="13.85546875" style="15" bestFit="1" customWidth="1"/>
    <col min="7438" max="7438" width="15" style="15" bestFit="1" customWidth="1"/>
    <col min="7439" max="7680" width="9.140625" style="15"/>
    <col min="7681" max="7681" width="14.140625" style="15" customWidth="1"/>
    <col min="7682" max="7692" width="14" style="15" bestFit="1" customWidth="1"/>
    <col min="7693" max="7693" width="13.85546875" style="15" bestFit="1" customWidth="1"/>
    <col min="7694" max="7694" width="15" style="15" bestFit="1" customWidth="1"/>
    <col min="7695" max="7936" width="9.140625" style="15"/>
    <col min="7937" max="7937" width="14.140625" style="15" customWidth="1"/>
    <col min="7938" max="7948" width="14" style="15" bestFit="1" customWidth="1"/>
    <col min="7949" max="7949" width="13.85546875" style="15" bestFit="1" customWidth="1"/>
    <col min="7950" max="7950" width="15" style="15" bestFit="1" customWidth="1"/>
    <col min="7951" max="8192" width="9.140625" style="15"/>
    <col min="8193" max="8193" width="14.140625" style="15" customWidth="1"/>
    <col min="8194" max="8204" width="14" style="15" bestFit="1" customWidth="1"/>
    <col min="8205" max="8205" width="13.85546875" style="15" bestFit="1" customWidth="1"/>
    <col min="8206" max="8206" width="15" style="15" bestFit="1" customWidth="1"/>
    <col min="8207" max="8448" width="9.140625" style="15"/>
    <col min="8449" max="8449" width="14.140625" style="15" customWidth="1"/>
    <col min="8450" max="8460" width="14" style="15" bestFit="1" customWidth="1"/>
    <col min="8461" max="8461" width="13.85546875" style="15" bestFit="1" customWidth="1"/>
    <col min="8462" max="8462" width="15" style="15" bestFit="1" customWidth="1"/>
    <col min="8463" max="8704" width="9.140625" style="15"/>
    <col min="8705" max="8705" width="14.140625" style="15" customWidth="1"/>
    <col min="8706" max="8716" width="14" style="15" bestFit="1" customWidth="1"/>
    <col min="8717" max="8717" width="13.85546875" style="15" bestFit="1" customWidth="1"/>
    <col min="8718" max="8718" width="15" style="15" bestFit="1" customWidth="1"/>
    <col min="8719" max="8960" width="9.140625" style="15"/>
    <col min="8961" max="8961" width="14.140625" style="15" customWidth="1"/>
    <col min="8962" max="8972" width="14" style="15" bestFit="1" customWidth="1"/>
    <col min="8973" max="8973" width="13.85546875" style="15" bestFit="1" customWidth="1"/>
    <col min="8974" max="8974" width="15" style="15" bestFit="1" customWidth="1"/>
    <col min="8975" max="9216" width="9.140625" style="15"/>
    <col min="9217" max="9217" width="14.140625" style="15" customWidth="1"/>
    <col min="9218" max="9228" width="14" style="15" bestFit="1" customWidth="1"/>
    <col min="9229" max="9229" width="13.85546875" style="15" bestFit="1" customWidth="1"/>
    <col min="9230" max="9230" width="15" style="15" bestFit="1" customWidth="1"/>
    <col min="9231" max="9472" width="9.140625" style="15"/>
    <col min="9473" max="9473" width="14.140625" style="15" customWidth="1"/>
    <col min="9474" max="9484" width="14" style="15" bestFit="1" customWidth="1"/>
    <col min="9485" max="9485" width="13.85546875" style="15" bestFit="1" customWidth="1"/>
    <col min="9486" max="9486" width="15" style="15" bestFit="1" customWidth="1"/>
    <col min="9487" max="9728" width="9.140625" style="15"/>
    <col min="9729" max="9729" width="14.140625" style="15" customWidth="1"/>
    <col min="9730" max="9740" width="14" style="15" bestFit="1" customWidth="1"/>
    <col min="9741" max="9741" width="13.85546875" style="15" bestFit="1" customWidth="1"/>
    <col min="9742" max="9742" width="15" style="15" bestFit="1" customWidth="1"/>
    <col min="9743" max="9984" width="9.140625" style="15"/>
    <col min="9985" max="9985" width="14.140625" style="15" customWidth="1"/>
    <col min="9986" max="9996" width="14" style="15" bestFit="1" customWidth="1"/>
    <col min="9997" max="9997" width="13.85546875" style="15" bestFit="1" customWidth="1"/>
    <col min="9998" max="9998" width="15" style="15" bestFit="1" customWidth="1"/>
    <col min="9999" max="10240" width="9.140625" style="15"/>
    <col min="10241" max="10241" width="14.140625" style="15" customWidth="1"/>
    <col min="10242" max="10252" width="14" style="15" bestFit="1" customWidth="1"/>
    <col min="10253" max="10253" width="13.85546875" style="15" bestFit="1" customWidth="1"/>
    <col min="10254" max="10254" width="15" style="15" bestFit="1" customWidth="1"/>
    <col min="10255" max="10496" width="9.140625" style="15"/>
    <col min="10497" max="10497" width="14.140625" style="15" customWidth="1"/>
    <col min="10498" max="10508" width="14" style="15" bestFit="1" customWidth="1"/>
    <col min="10509" max="10509" width="13.85546875" style="15" bestFit="1" customWidth="1"/>
    <col min="10510" max="10510" width="15" style="15" bestFit="1" customWidth="1"/>
    <col min="10511" max="10752" width="9.140625" style="15"/>
    <col min="10753" max="10753" width="14.140625" style="15" customWidth="1"/>
    <col min="10754" max="10764" width="14" style="15" bestFit="1" customWidth="1"/>
    <col min="10765" max="10765" width="13.85546875" style="15" bestFit="1" customWidth="1"/>
    <col min="10766" max="10766" width="15" style="15" bestFit="1" customWidth="1"/>
    <col min="10767" max="11008" width="9.140625" style="15"/>
    <col min="11009" max="11009" width="14.140625" style="15" customWidth="1"/>
    <col min="11010" max="11020" width="14" style="15" bestFit="1" customWidth="1"/>
    <col min="11021" max="11021" width="13.85546875" style="15" bestFit="1" customWidth="1"/>
    <col min="11022" max="11022" width="15" style="15" bestFit="1" customWidth="1"/>
    <col min="11023" max="11264" width="9.140625" style="15"/>
    <col min="11265" max="11265" width="14.140625" style="15" customWidth="1"/>
    <col min="11266" max="11276" width="14" style="15" bestFit="1" customWidth="1"/>
    <col min="11277" max="11277" width="13.85546875" style="15" bestFit="1" customWidth="1"/>
    <col min="11278" max="11278" width="15" style="15" bestFit="1" customWidth="1"/>
    <col min="11279" max="11520" width="9.140625" style="15"/>
    <col min="11521" max="11521" width="14.140625" style="15" customWidth="1"/>
    <col min="11522" max="11532" width="14" style="15" bestFit="1" customWidth="1"/>
    <col min="11533" max="11533" width="13.85546875" style="15" bestFit="1" customWidth="1"/>
    <col min="11534" max="11534" width="15" style="15" bestFit="1" customWidth="1"/>
    <col min="11535" max="11776" width="9.140625" style="15"/>
    <col min="11777" max="11777" width="14.140625" style="15" customWidth="1"/>
    <col min="11778" max="11788" width="14" style="15" bestFit="1" customWidth="1"/>
    <col min="11789" max="11789" width="13.85546875" style="15" bestFit="1" customWidth="1"/>
    <col min="11790" max="11790" width="15" style="15" bestFit="1" customWidth="1"/>
    <col min="11791" max="12032" width="9.140625" style="15"/>
    <col min="12033" max="12033" width="14.140625" style="15" customWidth="1"/>
    <col min="12034" max="12044" width="14" style="15" bestFit="1" customWidth="1"/>
    <col min="12045" max="12045" width="13.85546875" style="15" bestFit="1" customWidth="1"/>
    <col min="12046" max="12046" width="15" style="15" bestFit="1" customWidth="1"/>
    <col min="12047" max="12288" width="9.140625" style="15"/>
    <col min="12289" max="12289" width="14.140625" style="15" customWidth="1"/>
    <col min="12290" max="12300" width="14" style="15" bestFit="1" customWidth="1"/>
    <col min="12301" max="12301" width="13.85546875" style="15" bestFit="1" customWidth="1"/>
    <col min="12302" max="12302" width="15" style="15" bestFit="1" customWidth="1"/>
    <col min="12303" max="12544" width="9.140625" style="15"/>
    <col min="12545" max="12545" width="14.140625" style="15" customWidth="1"/>
    <col min="12546" max="12556" width="14" style="15" bestFit="1" customWidth="1"/>
    <col min="12557" max="12557" width="13.85546875" style="15" bestFit="1" customWidth="1"/>
    <col min="12558" max="12558" width="15" style="15" bestFit="1" customWidth="1"/>
    <col min="12559" max="12800" width="9.140625" style="15"/>
    <col min="12801" max="12801" width="14.140625" style="15" customWidth="1"/>
    <col min="12802" max="12812" width="14" style="15" bestFit="1" customWidth="1"/>
    <col min="12813" max="12813" width="13.85546875" style="15" bestFit="1" customWidth="1"/>
    <col min="12814" max="12814" width="15" style="15" bestFit="1" customWidth="1"/>
    <col min="12815" max="13056" width="9.140625" style="15"/>
    <col min="13057" max="13057" width="14.140625" style="15" customWidth="1"/>
    <col min="13058" max="13068" width="14" style="15" bestFit="1" customWidth="1"/>
    <col min="13069" max="13069" width="13.85546875" style="15" bestFit="1" customWidth="1"/>
    <col min="13070" max="13070" width="15" style="15" bestFit="1" customWidth="1"/>
    <col min="13071" max="13312" width="9.140625" style="15"/>
    <col min="13313" max="13313" width="14.140625" style="15" customWidth="1"/>
    <col min="13314" max="13324" width="14" style="15" bestFit="1" customWidth="1"/>
    <col min="13325" max="13325" width="13.85546875" style="15" bestFit="1" customWidth="1"/>
    <col min="13326" max="13326" width="15" style="15" bestFit="1" customWidth="1"/>
    <col min="13327" max="13568" width="9.140625" style="15"/>
    <col min="13569" max="13569" width="14.140625" style="15" customWidth="1"/>
    <col min="13570" max="13580" width="14" style="15" bestFit="1" customWidth="1"/>
    <col min="13581" max="13581" width="13.85546875" style="15" bestFit="1" customWidth="1"/>
    <col min="13582" max="13582" width="15" style="15" bestFit="1" customWidth="1"/>
    <col min="13583" max="13824" width="9.140625" style="15"/>
    <col min="13825" max="13825" width="14.140625" style="15" customWidth="1"/>
    <col min="13826" max="13836" width="14" style="15" bestFit="1" customWidth="1"/>
    <col min="13837" max="13837" width="13.85546875" style="15" bestFit="1" customWidth="1"/>
    <col min="13838" max="13838" width="15" style="15" bestFit="1" customWidth="1"/>
    <col min="13839" max="14080" width="9.140625" style="15"/>
    <col min="14081" max="14081" width="14.140625" style="15" customWidth="1"/>
    <col min="14082" max="14092" width="14" style="15" bestFit="1" customWidth="1"/>
    <col min="14093" max="14093" width="13.85546875" style="15" bestFit="1" customWidth="1"/>
    <col min="14094" max="14094" width="15" style="15" bestFit="1" customWidth="1"/>
    <col min="14095" max="14336" width="9.140625" style="15"/>
    <col min="14337" max="14337" width="14.140625" style="15" customWidth="1"/>
    <col min="14338" max="14348" width="14" style="15" bestFit="1" customWidth="1"/>
    <col min="14349" max="14349" width="13.85546875" style="15" bestFit="1" customWidth="1"/>
    <col min="14350" max="14350" width="15" style="15" bestFit="1" customWidth="1"/>
    <col min="14351" max="14592" width="9.140625" style="15"/>
    <col min="14593" max="14593" width="14.140625" style="15" customWidth="1"/>
    <col min="14594" max="14604" width="14" style="15" bestFit="1" customWidth="1"/>
    <col min="14605" max="14605" width="13.85546875" style="15" bestFit="1" customWidth="1"/>
    <col min="14606" max="14606" width="15" style="15" bestFit="1" customWidth="1"/>
    <col min="14607" max="14848" width="9.140625" style="15"/>
    <col min="14849" max="14849" width="14.140625" style="15" customWidth="1"/>
    <col min="14850" max="14860" width="14" style="15" bestFit="1" customWidth="1"/>
    <col min="14861" max="14861" width="13.85546875" style="15" bestFit="1" customWidth="1"/>
    <col min="14862" max="14862" width="15" style="15" bestFit="1" customWidth="1"/>
    <col min="14863" max="15104" width="9.140625" style="15"/>
    <col min="15105" max="15105" width="14.140625" style="15" customWidth="1"/>
    <col min="15106" max="15116" width="14" style="15" bestFit="1" customWidth="1"/>
    <col min="15117" max="15117" width="13.85546875" style="15" bestFit="1" customWidth="1"/>
    <col min="15118" max="15118" width="15" style="15" bestFit="1" customWidth="1"/>
    <col min="15119" max="15360" width="9.140625" style="15"/>
    <col min="15361" max="15361" width="14.140625" style="15" customWidth="1"/>
    <col min="15362" max="15372" width="14" style="15" bestFit="1" customWidth="1"/>
    <col min="15373" max="15373" width="13.85546875" style="15" bestFit="1" customWidth="1"/>
    <col min="15374" max="15374" width="15" style="15" bestFit="1" customWidth="1"/>
    <col min="15375" max="15616" width="9.140625" style="15"/>
    <col min="15617" max="15617" width="14.140625" style="15" customWidth="1"/>
    <col min="15618" max="15628" width="14" style="15" bestFit="1" customWidth="1"/>
    <col min="15629" max="15629" width="13.85546875" style="15" bestFit="1" customWidth="1"/>
    <col min="15630" max="15630" width="15" style="15" bestFit="1" customWidth="1"/>
    <col min="15631" max="15872" width="9.140625" style="15"/>
    <col min="15873" max="15873" width="14.140625" style="15" customWidth="1"/>
    <col min="15874" max="15884" width="14" style="15" bestFit="1" customWidth="1"/>
    <col min="15885" max="15885" width="13.85546875" style="15" bestFit="1" customWidth="1"/>
    <col min="15886" max="15886" width="15" style="15" bestFit="1" customWidth="1"/>
    <col min="15887" max="16128" width="9.140625" style="15"/>
    <col min="16129" max="16129" width="14.140625" style="15" customWidth="1"/>
    <col min="16130" max="16140" width="14" style="15" bestFit="1" customWidth="1"/>
    <col min="16141" max="16141" width="13.85546875" style="15" bestFit="1" customWidth="1"/>
    <col min="16142" max="16142" width="15" style="15" bestFit="1" customWidth="1"/>
    <col min="16143" max="16384" width="9.140625" style="15"/>
  </cols>
  <sheetData>
    <row r="2" spans="1:14" ht="20.25" x14ac:dyDescent="0.3">
      <c r="A2" s="14" t="s">
        <v>264</v>
      </c>
    </row>
    <row r="4" spans="1:14" s="16" customFormat="1" x14ac:dyDescent="0.2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x14ac:dyDescent="0.2">
      <c r="A6" s="15" t="s">
        <v>10</v>
      </c>
      <c r="B6" s="99">
        <v>281834.65999999997</v>
      </c>
      <c r="C6" s="116">
        <v>266654.01</v>
      </c>
      <c r="D6" s="17">
        <v>267177.73</v>
      </c>
      <c r="E6" s="17">
        <v>255151.2</v>
      </c>
      <c r="F6" s="17">
        <v>233795.5</v>
      </c>
      <c r="G6" s="17">
        <v>276164.84000000003</v>
      </c>
      <c r="H6" s="146">
        <v>266334.67</v>
      </c>
      <c r="I6" s="17">
        <v>230782.24</v>
      </c>
      <c r="J6" s="17">
        <v>209530.42</v>
      </c>
      <c r="K6" s="176">
        <v>103948.44</v>
      </c>
      <c r="L6" s="194">
        <v>211036.28</v>
      </c>
      <c r="M6" s="87">
        <v>362958.99</v>
      </c>
      <c r="N6" s="17">
        <f>SUM(B6:M6)</f>
        <v>2965368.9799999995</v>
      </c>
    </row>
    <row r="7" spans="1:14" x14ac:dyDescent="0.2">
      <c r="A7" s="15" t="s">
        <v>11</v>
      </c>
      <c r="B7" s="99">
        <v>104596.88</v>
      </c>
      <c r="C7" s="116">
        <v>128718.54</v>
      </c>
      <c r="D7" s="17">
        <v>119156.46</v>
      </c>
      <c r="E7" s="17">
        <v>129985.66</v>
      </c>
      <c r="F7" s="17">
        <v>96430.49</v>
      </c>
      <c r="G7" s="17">
        <v>135351.79</v>
      </c>
      <c r="H7" s="146">
        <v>170188.72</v>
      </c>
      <c r="I7" s="17">
        <v>89705.59</v>
      </c>
      <c r="J7" s="17">
        <v>151421.04</v>
      </c>
      <c r="K7" s="176">
        <v>36075.410000000003</v>
      </c>
      <c r="L7" s="194">
        <v>104172.7</v>
      </c>
      <c r="M7" s="87">
        <v>204848.23</v>
      </c>
      <c r="N7" s="17">
        <f t="shared" ref="N7:N22" si="0">SUM(B7:M7)</f>
        <v>1470651.5099999998</v>
      </c>
    </row>
    <row r="8" spans="1:14" x14ac:dyDescent="0.2">
      <c r="A8" s="15" t="s">
        <v>12</v>
      </c>
      <c r="B8" s="99">
        <v>10985283.560000001</v>
      </c>
      <c r="C8" s="116">
        <v>11638729.49</v>
      </c>
      <c r="D8" s="17">
        <v>11581978.66</v>
      </c>
      <c r="E8" s="17">
        <v>10865521.550000001</v>
      </c>
      <c r="F8" s="17">
        <v>10229418.42</v>
      </c>
      <c r="G8" s="17">
        <v>12119810.08</v>
      </c>
      <c r="H8" s="146">
        <v>12222947.57</v>
      </c>
      <c r="I8" s="17">
        <v>10242196.82</v>
      </c>
      <c r="J8" s="17">
        <v>9015101.3000000007</v>
      </c>
      <c r="K8" s="176">
        <v>3779986.15</v>
      </c>
      <c r="L8" s="194">
        <v>7108904.2599999998</v>
      </c>
      <c r="M8" s="87">
        <v>15023863.120000001</v>
      </c>
      <c r="N8" s="17">
        <f t="shared" si="0"/>
        <v>124813740.98000002</v>
      </c>
    </row>
    <row r="9" spans="1:14" x14ac:dyDescent="0.2">
      <c r="A9" s="15" t="s">
        <v>13</v>
      </c>
      <c r="B9" s="99">
        <v>286062.28999999998</v>
      </c>
      <c r="C9" s="116">
        <v>291249.52</v>
      </c>
      <c r="D9" s="17">
        <v>282661.49</v>
      </c>
      <c r="E9" s="17">
        <v>300574.95</v>
      </c>
      <c r="F9" s="17">
        <v>247334.1</v>
      </c>
      <c r="G9" s="17">
        <v>278531.62</v>
      </c>
      <c r="H9" s="146">
        <v>271402.31</v>
      </c>
      <c r="I9" s="17">
        <v>220619.07</v>
      </c>
      <c r="J9" s="17">
        <v>215399.87</v>
      </c>
      <c r="K9" s="176">
        <v>114335.19</v>
      </c>
      <c r="L9" s="194">
        <v>219880.93</v>
      </c>
      <c r="M9" s="87">
        <v>393257.88</v>
      </c>
      <c r="N9" s="17">
        <f t="shared" si="0"/>
        <v>3121309.22</v>
      </c>
    </row>
    <row r="10" spans="1:14" x14ac:dyDescent="0.2">
      <c r="A10" s="15" t="s">
        <v>14</v>
      </c>
      <c r="B10" s="99">
        <v>362386.84</v>
      </c>
      <c r="C10" s="116">
        <v>416174.24</v>
      </c>
      <c r="D10" s="17">
        <v>447389.51</v>
      </c>
      <c r="E10" s="17">
        <v>402698.43</v>
      </c>
      <c r="F10" s="17">
        <v>297019.36</v>
      </c>
      <c r="G10" s="17">
        <v>447392.51</v>
      </c>
      <c r="H10" s="146">
        <v>477689.46</v>
      </c>
      <c r="I10" s="17">
        <v>273328.45</v>
      </c>
      <c r="J10" s="17">
        <v>446373.67</v>
      </c>
      <c r="K10" s="176">
        <v>145830.10999999999</v>
      </c>
      <c r="L10" s="194">
        <v>332948.45</v>
      </c>
      <c r="M10" s="87">
        <v>697219.46</v>
      </c>
      <c r="N10" s="17">
        <f t="shared" si="0"/>
        <v>4746450.49</v>
      </c>
    </row>
    <row r="11" spans="1:14" x14ac:dyDescent="0.2">
      <c r="A11" s="15" t="s">
        <v>15</v>
      </c>
      <c r="B11" s="99">
        <v>4651.33</v>
      </c>
      <c r="C11" s="116">
        <v>13779.72</v>
      </c>
      <c r="D11" s="17">
        <v>11896.65</v>
      </c>
      <c r="E11" s="17">
        <v>18420.240000000002</v>
      </c>
      <c r="F11" s="17">
        <v>6718.26</v>
      </c>
      <c r="G11" s="17">
        <v>27793.47</v>
      </c>
      <c r="H11" s="146">
        <v>37745.97</v>
      </c>
      <c r="I11" s="17">
        <v>3928.7</v>
      </c>
      <c r="J11" s="17">
        <v>31468.84</v>
      </c>
      <c r="K11" s="176">
        <v>2188</v>
      </c>
      <c r="L11" s="194">
        <v>18767.75</v>
      </c>
      <c r="M11" s="87">
        <v>29696.800000000003</v>
      </c>
      <c r="N11" s="17">
        <f t="shared" si="0"/>
        <v>207055.73000000004</v>
      </c>
    </row>
    <row r="12" spans="1:14" x14ac:dyDescent="0.2">
      <c r="A12" s="15" t="s">
        <v>16</v>
      </c>
      <c r="B12" s="99">
        <v>12717.63</v>
      </c>
      <c r="C12" s="116">
        <v>29351.61</v>
      </c>
      <c r="D12" s="17">
        <v>21871.14</v>
      </c>
      <c r="E12" s="17">
        <v>32430.58</v>
      </c>
      <c r="F12" s="17">
        <v>15078.92</v>
      </c>
      <c r="G12" s="17">
        <v>44105.47</v>
      </c>
      <c r="H12" s="146">
        <v>55572.31</v>
      </c>
      <c r="I12" s="17">
        <v>10702.7</v>
      </c>
      <c r="J12" s="17">
        <v>49250.09</v>
      </c>
      <c r="K12" s="176">
        <v>3237.63</v>
      </c>
      <c r="L12" s="194">
        <v>29195.89</v>
      </c>
      <c r="M12" s="87">
        <v>52933.470000000008</v>
      </c>
      <c r="N12" s="17">
        <f t="shared" si="0"/>
        <v>356447.44</v>
      </c>
    </row>
    <row r="13" spans="1:14" x14ac:dyDescent="0.2">
      <c r="A13" s="15" t="s">
        <v>17</v>
      </c>
      <c r="B13" s="99">
        <v>110456.25</v>
      </c>
      <c r="C13" s="116">
        <v>153212.06</v>
      </c>
      <c r="D13" s="17">
        <v>148361.25</v>
      </c>
      <c r="E13" s="17">
        <v>154163.84</v>
      </c>
      <c r="F13" s="17">
        <v>98969.48</v>
      </c>
      <c r="G13" s="17">
        <v>195481.95</v>
      </c>
      <c r="H13" s="146">
        <v>223695.21</v>
      </c>
      <c r="I13" s="17">
        <v>91191.45</v>
      </c>
      <c r="J13" s="17">
        <v>211647.63</v>
      </c>
      <c r="K13" s="176">
        <v>45296.61</v>
      </c>
      <c r="L13" s="194">
        <v>138548.98000000001</v>
      </c>
      <c r="M13" s="87">
        <v>264845.08</v>
      </c>
      <c r="N13" s="17">
        <f t="shared" si="0"/>
        <v>1835869.7900000003</v>
      </c>
    </row>
    <row r="14" spans="1:14" x14ac:dyDescent="0.2">
      <c r="A14" s="15" t="s">
        <v>18</v>
      </c>
      <c r="B14" s="99">
        <v>48504.87</v>
      </c>
      <c r="C14" s="116">
        <v>66529.649999999994</v>
      </c>
      <c r="D14" s="17">
        <v>71199.789999999994</v>
      </c>
      <c r="E14" s="17">
        <v>75128.45</v>
      </c>
      <c r="F14" s="17">
        <v>57345.93</v>
      </c>
      <c r="G14" s="17">
        <v>98051.13</v>
      </c>
      <c r="H14" s="146">
        <v>102687.64</v>
      </c>
      <c r="I14" s="17">
        <v>32361.38</v>
      </c>
      <c r="J14" s="17">
        <v>99381.74</v>
      </c>
      <c r="K14" s="176">
        <v>16931.54</v>
      </c>
      <c r="L14" s="194">
        <v>70235.23</v>
      </c>
      <c r="M14" s="87">
        <v>126563.88</v>
      </c>
      <c r="N14" s="17">
        <f t="shared" si="0"/>
        <v>864921.23</v>
      </c>
    </row>
    <row r="15" spans="1:14" x14ac:dyDescent="0.2">
      <c r="A15" s="15" t="s">
        <v>19</v>
      </c>
      <c r="B15" s="99">
        <v>26264.19</v>
      </c>
      <c r="C15" s="116">
        <v>41072.53</v>
      </c>
      <c r="D15" s="17">
        <v>34852.449999999997</v>
      </c>
      <c r="E15" s="17">
        <v>43980.45</v>
      </c>
      <c r="F15" s="17">
        <v>26740.01</v>
      </c>
      <c r="G15" s="17">
        <v>56944.79</v>
      </c>
      <c r="H15" s="146">
        <v>67580.69</v>
      </c>
      <c r="I15" s="17">
        <v>17772.28</v>
      </c>
      <c r="J15" s="17">
        <v>55743.62</v>
      </c>
      <c r="K15" s="176">
        <v>7396.94</v>
      </c>
      <c r="L15" s="194">
        <v>35659.26</v>
      </c>
      <c r="M15" s="87">
        <v>71573.62000000001</v>
      </c>
      <c r="N15" s="17">
        <f t="shared" si="0"/>
        <v>485580.83</v>
      </c>
    </row>
    <row r="16" spans="1:14" x14ac:dyDescent="0.2">
      <c r="A16" s="15" t="s">
        <v>20</v>
      </c>
      <c r="B16" s="99">
        <v>329552.95</v>
      </c>
      <c r="C16" s="116">
        <v>330709.65000000002</v>
      </c>
      <c r="D16" s="17">
        <v>314463.90999999997</v>
      </c>
      <c r="E16" s="17">
        <v>309970.71999999997</v>
      </c>
      <c r="F16" s="17">
        <v>277668.52</v>
      </c>
      <c r="G16" s="17">
        <v>302231.26</v>
      </c>
      <c r="H16" s="146">
        <v>337111.73</v>
      </c>
      <c r="I16" s="17">
        <v>250418.76</v>
      </c>
      <c r="J16" s="17">
        <v>290464.7</v>
      </c>
      <c r="K16" s="176">
        <v>127451.58</v>
      </c>
      <c r="L16" s="194">
        <v>266942.24</v>
      </c>
      <c r="M16" s="87">
        <v>491755.50000000006</v>
      </c>
      <c r="N16" s="17">
        <f t="shared" si="0"/>
        <v>3628741.5200000005</v>
      </c>
    </row>
    <row r="17" spans="1:14" x14ac:dyDescent="0.2">
      <c r="A17" s="15" t="s">
        <v>21</v>
      </c>
      <c r="B17" s="99">
        <v>29946.27</v>
      </c>
      <c r="C17" s="116">
        <v>37402.949999999997</v>
      </c>
      <c r="D17" s="17">
        <v>31411.68</v>
      </c>
      <c r="E17" s="17">
        <v>43692.22</v>
      </c>
      <c r="F17" s="17">
        <v>22905.29</v>
      </c>
      <c r="G17" s="17">
        <v>52070.74</v>
      </c>
      <c r="H17" s="146">
        <v>63521.2</v>
      </c>
      <c r="I17" s="17">
        <v>19854.43</v>
      </c>
      <c r="J17" s="17">
        <v>58932.25</v>
      </c>
      <c r="K17" s="176">
        <v>6893.88</v>
      </c>
      <c r="L17" s="194">
        <v>31333.38</v>
      </c>
      <c r="M17" s="87">
        <v>73727.100000000006</v>
      </c>
      <c r="N17" s="17">
        <f t="shared" si="0"/>
        <v>471691.39</v>
      </c>
    </row>
    <row r="18" spans="1:14" x14ac:dyDescent="0.2">
      <c r="A18" s="15" t="s">
        <v>22</v>
      </c>
      <c r="B18" s="99">
        <v>247900.38</v>
      </c>
      <c r="C18" s="116">
        <v>271375</v>
      </c>
      <c r="D18" s="17">
        <v>258636.5</v>
      </c>
      <c r="E18" s="17">
        <v>275740.62</v>
      </c>
      <c r="F18" s="17">
        <v>227219.5</v>
      </c>
      <c r="G18" s="17">
        <v>267892.02</v>
      </c>
      <c r="H18" s="146">
        <v>311210.02</v>
      </c>
      <c r="I18" s="17">
        <v>205122.44</v>
      </c>
      <c r="J18" s="17">
        <v>253080.56</v>
      </c>
      <c r="K18" s="176">
        <v>95154.6</v>
      </c>
      <c r="L18" s="194">
        <v>196811.74</v>
      </c>
      <c r="M18" s="87">
        <v>385602.06</v>
      </c>
      <c r="N18" s="17">
        <f t="shared" si="0"/>
        <v>2995745.44</v>
      </c>
    </row>
    <row r="19" spans="1:14" x14ac:dyDescent="0.2">
      <c r="A19" s="15" t="s">
        <v>23</v>
      </c>
      <c r="B19" s="99">
        <v>18956.990000000002</v>
      </c>
      <c r="C19" s="116">
        <v>51730.43</v>
      </c>
      <c r="D19" s="17">
        <v>42039.8</v>
      </c>
      <c r="E19" s="17">
        <v>59316.01</v>
      </c>
      <c r="F19" s="17">
        <v>34561.769999999997</v>
      </c>
      <c r="G19" s="17">
        <v>86775.3</v>
      </c>
      <c r="H19" s="146">
        <v>107475.42</v>
      </c>
      <c r="I19" s="17">
        <v>20165.79</v>
      </c>
      <c r="J19" s="17">
        <v>99180.479999999996</v>
      </c>
      <c r="K19" s="176">
        <v>7406.56</v>
      </c>
      <c r="L19" s="194">
        <v>56001.919999999998</v>
      </c>
      <c r="M19" s="87">
        <v>100380.15</v>
      </c>
      <c r="N19" s="17">
        <f t="shared" si="0"/>
        <v>683990.62</v>
      </c>
    </row>
    <row r="20" spans="1:14" x14ac:dyDescent="0.2">
      <c r="A20" s="15" t="s">
        <v>24</v>
      </c>
      <c r="B20" s="99">
        <v>32026.799999999999</v>
      </c>
      <c r="C20" s="116">
        <v>38711.89</v>
      </c>
      <c r="D20" s="17">
        <v>37786.720000000001</v>
      </c>
      <c r="E20" s="17">
        <v>38040.86</v>
      </c>
      <c r="F20" s="17">
        <v>28607.9</v>
      </c>
      <c r="G20" s="17">
        <v>35198.54</v>
      </c>
      <c r="H20" s="146">
        <v>37048.660000000003</v>
      </c>
      <c r="I20" s="17">
        <v>27669.35</v>
      </c>
      <c r="J20" s="17">
        <v>30714.61</v>
      </c>
      <c r="K20" s="176">
        <v>14531.46</v>
      </c>
      <c r="L20" s="194">
        <v>27246.66</v>
      </c>
      <c r="M20" s="87">
        <v>40837.629999999997</v>
      </c>
      <c r="N20" s="17">
        <f t="shared" si="0"/>
        <v>388421.08</v>
      </c>
    </row>
    <row r="21" spans="1:14" x14ac:dyDescent="0.2">
      <c r="A21" s="15" t="s">
        <v>25</v>
      </c>
      <c r="B21" s="99">
        <v>2922446.16</v>
      </c>
      <c r="C21" s="116">
        <v>3039148.07</v>
      </c>
      <c r="D21" s="17">
        <v>2920304.1799999997</v>
      </c>
      <c r="E21" s="17">
        <v>2903218.4699999997</v>
      </c>
      <c r="F21" s="17">
        <v>2613692.3199999998</v>
      </c>
      <c r="G21" s="17">
        <v>3002505.65</v>
      </c>
      <c r="H21" s="146">
        <v>3134847.6799999997</v>
      </c>
      <c r="I21" s="17">
        <v>2595836.91</v>
      </c>
      <c r="J21" s="17">
        <v>2463159.75</v>
      </c>
      <c r="K21" s="176">
        <v>1025762.68</v>
      </c>
      <c r="L21" s="194">
        <v>2020430.77</v>
      </c>
      <c r="M21" s="87">
        <v>4087792.4299999997</v>
      </c>
      <c r="N21" s="17">
        <f t="shared" si="0"/>
        <v>32729145.069999997</v>
      </c>
    </row>
    <row r="22" spans="1:14" x14ac:dyDescent="0.2">
      <c r="A22" s="15" t="s">
        <v>26</v>
      </c>
      <c r="B22" s="100">
        <v>57669.82</v>
      </c>
      <c r="C22" s="117">
        <v>89419.8</v>
      </c>
      <c r="D22" s="43">
        <v>77455.460000000006</v>
      </c>
      <c r="E22" s="43">
        <v>88638.65</v>
      </c>
      <c r="F22" s="43">
        <v>59119.1</v>
      </c>
      <c r="G22" s="43">
        <v>119424.64</v>
      </c>
      <c r="H22" s="147">
        <v>135700.34</v>
      </c>
      <c r="I22" s="43">
        <v>44483.42</v>
      </c>
      <c r="J22" s="43">
        <v>123705.15</v>
      </c>
      <c r="K22" s="177">
        <v>17064.93</v>
      </c>
      <c r="L22" s="195">
        <v>77462.009999999995</v>
      </c>
      <c r="M22" s="88">
        <v>150925.97</v>
      </c>
      <c r="N22" s="43">
        <f t="shared" si="0"/>
        <v>1041069.29</v>
      </c>
    </row>
    <row r="23" spans="1:14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5" t="s">
        <v>9</v>
      </c>
      <c r="B24" s="17">
        <f>SUM(B6:B23)</f>
        <v>15861257.869999999</v>
      </c>
      <c r="C24" s="17">
        <f t="shared" ref="C24:M24" si="1">SUM(C6:C23)</f>
        <v>16903969.16</v>
      </c>
      <c r="D24" s="17">
        <f t="shared" si="1"/>
        <v>16668643.380000001</v>
      </c>
      <c r="E24" s="17">
        <f t="shared" si="1"/>
        <v>15996672.899999997</v>
      </c>
      <c r="F24" s="17">
        <f t="shared" si="1"/>
        <v>14572624.869999997</v>
      </c>
      <c r="G24" s="17">
        <f t="shared" si="1"/>
        <v>17545725.800000001</v>
      </c>
      <c r="H24" s="17">
        <f t="shared" si="1"/>
        <v>18022759.600000005</v>
      </c>
      <c r="I24" s="17">
        <f t="shared" si="1"/>
        <v>14376139.779999996</v>
      </c>
      <c r="J24" s="17">
        <f t="shared" si="1"/>
        <v>13804555.720000001</v>
      </c>
      <c r="K24" s="17">
        <f t="shared" si="1"/>
        <v>5549491.709999999</v>
      </c>
      <c r="L24" s="17">
        <f t="shared" si="1"/>
        <v>10945578.450000001</v>
      </c>
      <c r="M24" s="17">
        <f t="shared" si="1"/>
        <v>22558781.370000001</v>
      </c>
      <c r="N24" s="17">
        <f>SUM(N6:N22)</f>
        <v>182806200.60999998</v>
      </c>
    </row>
    <row r="25" spans="1:14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39" spans="1:1" x14ac:dyDescent="0.2">
      <c r="A39" s="15" t="str">
        <f ca="1">CELL("filename")</f>
        <v>\\taxation\ccshared\Div - Adm Svc\Distribution &amp; Statistics\Distributions\WEB\[Consolidated_Tax_20.xlsx]CIG TAX</v>
      </c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2"/>
  <sheetViews>
    <sheetView zoomScaleNormal="100" workbookViewId="0">
      <pane xSplit="1" topLeftCell="E1" activePane="topRight" state="frozen"/>
      <selection pane="topRight" activeCell="N4" sqref="N4"/>
    </sheetView>
  </sheetViews>
  <sheetFormatPr defaultRowHeight="12" x14ac:dyDescent="0.2"/>
  <cols>
    <col min="1" max="1" width="43.28515625" style="46" bestFit="1" customWidth="1"/>
    <col min="2" max="2" width="16.5703125" style="46" customWidth="1"/>
    <col min="3" max="3" width="13.42578125" style="68" bestFit="1" customWidth="1"/>
    <col min="4" max="4" width="14.5703125" style="46" bestFit="1" customWidth="1"/>
    <col min="5" max="6" width="13.5703125" style="46" customWidth="1"/>
    <col min="7" max="7" width="14.5703125" style="46" bestFit="1" customWidth="1"/>
    <col min="8" max="8" width="13.5703125" style="46" customWidth="1"/>
    <col min="9" max="9" width="13.7109375" style="47" customWidth="1"/>
    <col min="10" max="10" width="14.5703125" style="46" customWidth="1"/>
    <col min="11" max="11" width="13.42578125" style="68" customWidth="1"/>
    <col min="12" max="12" width="13.5703125" style="68" customWidth="1"/>
    <col min="13" max="13" width="14.5703125" style="46" bestFit="1" customWidth="1"/>
    <col min="14" max="14" width="16.140625" style="46" customWidth="1"/>
    <col min="15" max="15" width="13.5703125" style="46" bestFit="1" customWidth="1"/>
    <col min="16" max="16" width="12.42578125" style="46" bestFit="1" customWidth="1"/>
    <col min="17" max="256" width="9.140625" style="46"/>
    <col min="257" max="257" width="31.28515625" style="46" customWidth="1"/>
    <col min="258" max="258" width="16.5703125" style="46" bestFit="1" customWidth="1"/>
    <col min="259" max="259" width="13.42578125" style="46" bestFit="1" customWidth="1"/>
    <col min="260" max="265" width="13.5703125" style="46" bestFit="1" customWidth="1"/>
    <col min="266" max="267" width="13.42578125" style="46" bestFit="1" customWidth="1"/>
    <col min="268" max="269" width="13.5703125" style="46" bestFit="1" customWidth="1"/>
    <col min="270" max="270" width="16.140625" style="46" bestFit="1" customWidth="1"/>
    <col min="271" max="271" width="13.5703125" style="46" bestFit="1" customWidth="1"/>
    <col min="272" max="512" width="9.140625" style="46"/>
    <col min="513" max="513" width="31.28515625" style="46" customWidth="1"/>
    <col min="514" max="514" width="16.5703125" style="46" bestFit="1" customWidth="1"/>
    <col min="515" max="515" width="13.42578125" style="46" bestFit="1" customWidth="1"/>
    <col min="516" max="521" width="13.5703125" style="46" bestFit="1" customWidth="1"/>
    <col min="522" max="523" width="13.42578125" style="46" bestFit="1" customWidth="1"/>
    <col min="524" max="525" width="13.5703125" style="46" bestFit="1" customWidth="1"/>
    <col min="526" max="526" width="16.140625" style="46" bestFit="1" customWidth="1"/>
    <col min="527" max="527" width="13.5703125" style="46" bestFit="1" customWidth="1"/>
    <col min="528" max="768" width="9.140625" style="46"/>
    <col min="769" max="769" width="31.28515625" style="46" customWidth="1"/>
    <col min="770" max="770" width="16.5703125" style="46" bestFit="1" customWidth="1"/>
    <col min="771" max="771" width="13.42578125" style="46" bestFit="1" customWidth="1"/>
    <col min="772" max="777" width="13.5703125" style="46" bestFit="1" customWidth="1"/>
    <col min="778" max="779" width="13.42578125" style="46" bestFit="1" customWidth="1"/>
    <col min="780" max="781" width="13.5703125" style="46" bestFit="1" customWidth="1"/>
    <col min="782" max="782" width="16.140625" style="46" bestFit="1" customWidth="1"/>
    <col min="783" max="783" width="13.5703125" style="46" bestFit="1" customWidth="1"/>
    <col min="784" max="1024" width="9.140625" style="46"/>
    <col min="1025" max="1025" width="31.28515625" style="46" customWidth="1"/>
    <col min="1026" max="1026" width="16.5703125" style="46" bestFit="1" customWidth="1"/>
    <col min="1027" max="1027" width="13.42578125" style="46" bestFit="1" customWidth="1"/>
    <col min="1028" max="1033" width="13.5703125" style="46" bestFit="1" customWidth="1"/>
    <col min="1034" max="1035" width="13.42578125" style="46" bestFit="1" customWidth="1"/>
    <col min="1036" max="1037" width="13.5703125" style="46" bestFit="1" customWidth="1"/>
    <col min="1038" max="1038" width="16.140625" style="46" bestFit="1" customWidth="1"/>
    <col min="1039" max="1039" width="13.5703125" style="46" bestFit="1" customWidth="1"/>
    <col min="1040" max="1280" width="9.140625" style="46"/>
    <col min="1281" max="1281" width="31.28515625" style="46" customWidth="1"/>
    <col min="1282" max="1282" width="16.5703125" style="46" bestFit="1" customWidth="1"/>
    <col min="1283" max="1283" width="13.42578125" style="46" bestFit="1" customWidth="1"/>
    <col min="1284" max="1289" width="13.5703125" style="46" bestFit="1" customWidth="1"/>
    <col min="1290" max="1291" width="13.42578125" style="46" bestFit="1" customWidth="1"/>
    <col min="1292" max="1293" width="13.5703125" style="46" bestFit="1" customWidth="1"/>
    <col min="1294" max="1294" width="16.140625" style="46" bestFit="1" customWidth="1"/>
    <col min="1295" max="1295" width="13.5703125" style="46" bestFit="1" customWidth="1"/>
    <col min="1296" max="1536" width="9.140625" style="46"/>
    <col min="1537" max="1537" width="31.28515625" style="46" customWidth="1"/>
    <col min="1538" max="1538" width="16.5703125" style="46" bestFit="1" customWidth="1"/>
    <col min="1539" max="1539" width="13.42578125" style="46" bestFit="1" customWidth="1"/>
    <col min="1540" max="1545" width="13.5703125" style="46" bestFit="1" customWidth="1"/>
    <col min="1546" max="1547" width="13.42578125" style="46" bestFit="1" customWidth="1"/>
    <col min="1548" max="1549" width="13.5703125" style="46" bestFit="1" customWidth="1"/>
    <col min="1550" max="1550" width="16.140625" style="46" bestFit="1" customWidth="1"/>
    <col min="1551" max="1551" width="13.5703125" style="46" bestFit="1" customWidth="1"/>
    <col min="1552" max="1792" width="9.140625" style="46"/>
    <col min="1793" max="1793" width="31.28515625" style="46" customWidth="1"/>
    <col min="1794" max="1794" width="16.5703125" style="46" bestFit="1" customWidth="1"/>
    <col min="1795" max="1795" width="13.42578125" style="46" bestFit="1" customWidth="1"/>
    <col min="1796" max="1801" width="13.5703125" style="46" bestFit="1" customWidth="1"/>
    <col min="1802" max="1803" width="13.42578125" style="46" bestFit="1" customWidth="1"/>
    <col min="1804" max="1805" width="13.5703125" style="46" bestFit="1" customWidth="1"/>
    <col min="1806" max="1806" width="16.140625" style="46" bestFit="1" customWidth="1"/>
    <col min="1807" max="1807" width="13.5703125" style="46" bestFit="1" customWidth="1"/>
    <col min="1808" max="2048" width="9.140625" style="46"/>
    <col min="2049" max="2049" width="31.28515625" style="46" customWidth="1"/>
    <col min="2050" max="2050" width="16.5703125" style="46" bestFit="1" customWidth="1"/>
    <col min="2051" max="2051" width="13.42578125" style="46" bestFit="1" customWidth="1"/>
    <col min="2052" max="2057" width="13.5703125" style="46" bestFit="1" customWidth="1"/>
    <col min="2058" max="2059" width="13.42578125" style="46" bestFit="1" customWidth="1"/>
    <col min="2060" max="2061" width="13.5703125" style="46" bestFit="1" customWidth="1"/>
    <col min="2062" max="2062" width="16.140625" style="46" bestFit="1" customWidth="1"/>
    <col min="2063" max="2063" width="13.5703125" style="46" bestFit="1" customWidth="1"/>
    <col min="2064" max="2304" width="9.140625" style="46"/>
    <col min="2305" max="2305" width="31.28515625" style="46" customWidth="1"/>
    <col min="2306" max="2306" width="16.5703125" style="46" bestFit="1" customWidth="1"/>
    <col min="2307" max="2307" width="13.42578125" style="46" bestFit="1" customWidth="1"/>
    <col min="2308" max="2313" width="13.5703125" style="46" bestFit="1" customWidth="1"/>
    <col min="2314" max="2315" width="13.42578125" style="46" bestFit="1" customWidth="1"/>
    <col min="2316" max="2317" width="13.5703125" style="46" bestFit="1" customWidth="1"/>
    <col min="2318" max="2318" width="16.140625" style="46" bestFit="1" customWidth="1"/>
    <col min="2319" max="2319" width="13.5703125" style="46" bestFit="1" customWidth="1"/>
    <col min="2320" max="2560" width="9.140625" style="46"/>
    <col min="2561" max="2561" width="31.28515625" style="46" customWidth="1"/>
    <col min="2562" max="2562" width="16.5703125" style="46" bestFit="1" customWidth="1"/>
    <col min="2563" max="2563" width="13.42578125" style="46" bestFit="1" customWidth="1"/>
    <col min="2564" max="2569" width="13.5703125" style="46" bestFit="1" customWidth="1"/>
    <col min="2570" max="2571" width="13.42578125" style="46" bestFit="1" customWidth="1"/>
    <col min="2572" max="2573" width="13.5703125" style="46" bestFit="1" customWidth="1"/>
    <col min="2574" max="2574" width="16.140625" style="46" bestFit="1" customWidth="1"/>
    <col min="2575" max="2575" width="13.5703125" style="46" bestFit="1" customWidth="1"/>
    <col min="2576" max="2816" width="9.140625" style="46"/>
    <col min="2817" max="2817" width="31.28515625" style="46" customWidth="1"/>
    <col min="2818" max="2818" width="16.5703125" style="46" bestFit="1" customWidth="1"/>
    <col min="2819" max="2819" width="13.42578125" style="46" bestFit="1" customWidth="1"/>
    <col min="2820" max="2825" width="13.5703125" style="46" bestFit="1" customWidth="1"/>
    <col min="2826" max="2827" width="13.42578125" style="46" bestFit="1" customWidth="1"/>
    <col min="2828" max="2829" width="13.5703125" style="46" bestFit="1" customWidth="1"/>
    <col min="2830" max="2830" width="16.140625" style="46" bestFit="1" customWidth="1"/>
    <col min="2831" max="2831" width="13.5703125" style="46" bestFit="1" customWidth="1"/>
    <col min="2832" max="3072" width="9.140625" style="46"/>
    <col min="3073" max="3073" width="31.28515625" style="46" customWidth="1"/>
    <col min="3074" max="3074" width="16.5703125" style="46" bestFit="1" customWidth="1"/>
    <col min="3075" max="3075" width="13.42578125" style="46" bestFit="1" customWidth="1"/>
    <col min="3076" max="3081" width="13.5703125" style="46" bestFit="1" customWidth="1"/>
    <col min="3082" max="3083" width="13.42578125" style="46" bestFit="1" customWidth="1"/>
    <col min="3084" max="3085" width="13.5703125" style="46" bestFit="1" customWidth="1"/>
    <col min="3086" max="3086" width="16.140625" style="46" bestFit="1" customWidth="1"/>
    <col min="3087" max="3087" width="13.5703125" style="46" bestFit="1" customWidth="1"/>
    <col min="3088" max="3328" width="9.140625" style="46"/>
    <col min="3329" max="3329" width="31.28515625" style="46" customWidth="1"/>
    <col min="3330" max="3330" width="16.5703125" style="46" bestFit="1" customWidth="1"/>
    <col min="3331" max="3331" width="13.42578125" style="46" bestFit="1" customWidth="1"/>
    <col min="3332" max="3337" width="13.5703125" style="46" bestFit="1" customWidth="1"/>
    <col min="3338" max="3339" width="13.42578125" style="46" bestFit="1" customWidth="1"/>
    <col min="3340" max="3341" width="13.5703125" style="46" bestFit="1" customWidth="1"/>
    <col min="3342" max="3342" width="16.140625" style="46" bestFit="1" customWidth="1"/>
    <col min="3343" max="3343" width="13.5703125" style="46" bestFit="1" customWidth="1"/>
    <col min="3344" max="3584" width="9.140625" style="46"/>
    <col min="3585" max="3585" width="31.28515625" style="46" customWidth="1"/>
    <col min="3586" max="3586" width="16.5703125" style="46" bestFit="1" customWidth="1"/>
    <col min="3587" max="3587" width="13.42578125" style="46" bestFit="1" customWidth="1"/>
    <col min="3588" max="3593" width="13.5703125" style="46" bestFit="1" customWidth="1"/>
    <col min="3594" max="3595" width="13.42578125" style="46" bestFit="1" customWidth="1"/>
    <col min="3596" max="3597" width="13.5703125" style="46" bestFit="1" customWidth="1"/>
    <col min="3598" max="3598" width="16.140625" style="46" bestFit="1" customWidth="1"/>
    <col min="3599" max="3599" width="13.5703125" style="46" bestFit="1" customWidth="1"/>
    <col min="3600" max="3840" width="9.140625" style="46"/>
    <col min="3841" max="3841" width="31.28515625" style="46" customWidth="1"/>
    <col min="3842" max="3842" width="16.5703125" style="46" bestFit="1" customWidth="1"/>
    <col min="3843" max="3843" width="13.42578125" style="46" bestFit="1" customWidth="1"/>
    <col min="3844" max="3849" width="13.5703125" style="46" bestFit="1" customWidth="1"/>
    <col min="3850" max="3851" width="13.42578125" style="46" bestFit="1" customWidth="1"/>
    <col min="3852" max="3853" width="13.5703125" style="46" bestFit="1" customWidth="1"/>
    <col min="3854" max="3854" width="16.140625" style="46" bestFit="1" customWidth="1"/>
    <col min="3855" max="3855" width="13.5703125" style="46" bestFit="1" customWidth="1"/>
    <col min="3856" max="4096" width="9.140625" style="46"/>
    <col min="4097" max="4097" width="31.28515625" style="46" customWidth="1"/>
    <col min="4098" max="4098" width="16.5703125" style="46" bestFit="1" customWidth="1"/>
    <col min="4099" max="4099" width="13.42578125" style="46" bestFit="1" customWidth="1"/>
    <col min="4100" max="4105" width="13.5703125" style="46" bestFit="1" customWidth="1"/>
    <col min="4106" max="4107" width="13.42578125" style="46" bestFit="1" customWidth="1"/>
    <col min="4108" max="4109" width="13.5703125" style="46" bestFit="1" customWidth="1"/>
    <col min="4110" max="4110" width="16.140625" style="46" bestFit="1" customWidth="1"/>
    <col min="4111" max="4111" width="13.5703125" style="46" bestFit="1" customWidth="1"/>
    <col min="4112" max="4352" width="9.140625" style="46"/>
    <col min="4353" max="4353" width="31.28515625" style="46" customWidth="1"/>
    <col min="4354" max="4354" width="16.5703125" style="46" bestFit="1" customWidth="1"/>
    <col min="4355" max="4355" width="13.42578125" style="46" bestFit="1" customWidth="1"/>
    <col min="4356" max="4361" width="13.5703125" style="46" bestFit="1" customWidth="1"/>
    <col min="4362" max="4363" width="13.42578125" style="46" bestFit="1" customWidth="1"/>
    <col min="4364" max="4365" width="13.5703125" style="46" bestFit="1" customWidth="1"/>
    <col min="4366" max="4366" width="16.140625" style="46" bestFit="1" customWidth="1"/>
    <col min="4367" max="4367" width="13.5703125" style="46" bestFit="1" customWidth="1"/>
    <col min="4368" max="4608" width="9.140625" style="46"/>
    <col min="4609" max="4609" width="31.28515625" style="46" customWidth="1"/>
    <col min="4610" max="4610" width="16.5703125" style="46" bestFit="1" customWidth="1"/>
    <col min="4611" max="4611" width="13.42578125" style="46" bestFit="1" customWidth="1"/>
    <col min="4612" max="4617" width="13.5703125" style="46" bestFit="1" customWidth="1"/>
    <col min="4618" max="4619" width="13.42578125" style="46" bestFit="1" customWidth="1"/>
    <col min="4620" max="4621" width="13.5703125" style="46" bestFit="1" customWidth="1"/>
    <col min="4622" max="4622" width="16.140625" style="46" bestFit="1" customWidth="1"/>
    <col min="4623" max="4623" width="13.5703125" style="46" bestFit="1" customWidth="1"/>
    <col min="4624" max="4864" width="9.140625" style="46"/>
    <col min="4865" max="4865" width="31.28515625" style="46" customWidth="1"/>
    <col min="4866" max="4866" width="16.5703125" style="46" bestFit="1" customWidth="1"/>
    <col min="4867" max="4867" width="13.42578125" style="46" bestFit="1" customWidth="1"/>
    <col min="4868" max="4873" width="13.5703125" style="46" bestFit="1" customWidth="1"/>
    <col min="4874" max="4875" width="13.42578125" style="46" bestFit="1" customWidth="1"/>
    <col min="4876" max="4877" width="13.5703125" style="46" bestFit="1" customWidth="1"/>
    <col min="4878" max="4878" width="16.140625" style="46" bestFit="1" customWidth="1"/>
    <col min="4879" max="4879" width="13.5703125" style="46" bestFit="1" customWidth="1"/>
    <col min="4880" max="5120" width="9.140625" style="46"/>
    <col min="5121" max="5121" width="31.28515625" style="46" customWidth="1"/>
    <col min="5122" max="5122" width="16.5703125" style="46" bestFit="1" customWidth="1"/>
    <col min="5123" max="5123" width="13.42578125" style="46" bestFit="1" customWidth="1"/>
    <col min="5124" max="5129" width="13.5703125" style="46" bestFit="1" customWidth="1"/>
    <col min="5130" max="5131" width="13.42578125" style="46" bestFit="1" customWidth="1"/>
    <col min="5132" max="5133" width="13.5703125" style="46" bestFit="1" customWidth="1"/>
    <col min="5134" max="5134" width="16.140625" style="46" bestFit="1" customWidth="1"/>
    <col min="5135" max="5135" width="13.5703125" style="46" bestFit="1" customWidth="1"/>
    <col min="5136" max="5376" width="9.140625" style="46"/>
    <col min="5377" max="5377" width="31.28515625" style="46" customWidth="1"/>
    <col min="5378" max="5378" width="16.5703125" style="46" bestFit="1" customWidth="1"/>
    <col min="5379" max="5379" width="13.42578125" style="46" bestFit="1" customWidth="1"/>
    <col min="5380" max="5385" width="13.5703125" style="46" bestFit="1" customWidth="1"/>
    <col min="5386" max="5387" width="13.42578125" style="46" bestFit="1" customWidth="1"/>
    <col min="5388" max="5389" width="13.5703125" style="46" bestFit="1" customWidth="1"/>
    <col min="5390" max="5390" width="16.140625" style="46" bestFit="1" customWidth="1"/>
    <col min="5391" max="5391" width="13.5703125" style="46" bestFit="1" customWidth="1"/>
    <col min="5392" max="5632" width="9.140625" style="46"/>
    <col min="5633" max="5633" width="31.28515625" style="46" customWidth="1"/>
    <col min="5634" max="5634" width="16.5703125" style="46" bestFit="1" customWidth="1"/>
    <col min="5635" max="5635" width="13.42578125" style="46" bestFit="1" customWidth="1"/>
    <col min="5636" max="5641" width="13.5703125" style="46" bestFit="1" customWidth="1"/>
    <col min="5642" max="5643" width="13.42578125" style="46" bestFit="1" customWidth="1"/>
    <col min="5644" max="5645" width="13.5703125" style="46" bestFit="1" customWidth="1"/>
    <col min="5646" max="5646" width="16.140625" style="46" bestFit="1" customWidth="1"/>
    <col min="5647" max="5647" width="13.5703125" style="46" bestFit="1" customWidth="1"/>
    <col min="5648" max="5888" width="9.140625" style="46"/>
    <col min="5889" max="5889" width="31.28515625" style="46" customWidth="1"/>
    <col min="5890" max="5890" width="16.5703125" style="46" bestFit="1" customWidth="1"/>
    <col min="5891" max="5891" width="13.42578125" style="46" bestFit="1" customWidth="1"/>
    <col min="5892" max="5897" width="13.5703125" style="46" bestFit="1" customWidth="1"/>
    <col min="5898" max="5899" width="13.42578125" style="46" bestFit="1" customWidth="1"/>
    <col min="5900" max="5901" width="13.5703125" style="46" bestFit="1" customWidth="1"/>
    <col min="5902" max="5902" width="16.140625" style="46" bestFit="1" customWidth="1"/>
    <col min="5903" max="5903" width="13.5703125" style="46" bestFit="1" customWidth="1"/>
    <col min="5904" max="6144" width="9.140625" style="46"/>
    <col min="6145" max="6145" width="31.28515625" style="46" customWidth="1"/>
    <col min="6146" max="6146" width="16.5703125" style="46" bestFit="1" customWidth="1"/>
    <col min="6147" max="6147" width="13.42578125" style="46" bestFit="1" customWidth="1"/>
    <col min="6148" max="6153" width="13.5703125" style="46" bestFit="1" customWidth="1"/>
    <col min="6154" max="6155" width="13.42578125" style="46" bestFit="1" customWidth="1"/>
    <col min="6156" max="6157" width="13.5703125" style="46" bestFit="1" customWidth="1"/>
    <col min="6158" max="6158" width="16.140625" style="46" bestFit="1" customWidth="1"/>
    <col min="6159" max="6159" width="13.5703125" style="46" bestFit="1" customWidth="1"/>
    <col min="6160" max="6400" width="9.140625" style="46"/>
    <col min="6401" max="6401" width="31.28515625" style="46" customWidth="1"/>
    <col min="6402" max="6402" width="16.5703125" style="46" bestFit="1" customWidth="1"/>
    <col min="6403" max="6403" width="13.42578125" style="46" bestFit="1" customWidth="1"/>
    <col min="6404" max="6409" width="13.5703125" style="46" bestFit="1" customWidth="1"/>
    <col min="6410" max="6411" width="13.42578125" style="46" bestFit="1" customWidth="1"/>
    <col min="6412" max="6413" width="13.5703125" style="46" bestFit="1" customWidth="1"/>
    <col min="6414" max="6414" width="16.140625" style="46" bestFit="1" customWidth="1"/>
    <col min="6415" max="6415" width="13.5703125" style="46" bestFit="1" customWidth="1"/>
    <col min="6416" max="6656" width="9.140625" style="46"/>
    <col min="6657" max="6657" width="31.28515625" style="46" customWidth="1"/>
    <col min="6658" max="6658" width="16.5703125" style="46" bestFit="1" customWidth="1"/>
    <col min="6659" max="6659" width="13.42578125" style="46" bestFit="1" customWidth="1"/>
    <col min="6660" max="6665" width="13.5703125" style="46" bestFit="1" customWidth="1"/>
    <col min="6666" max="6667" width="13.42578125" style="46" bestFit="1" customWidth="1"/>
    <col min="6668" max="6669" width="13.5703125" style="46" bestFit="1" customWidth="1"/>
    <col min="6670" max="6670" width="16.140625" style="46" bestFit="1" customWidth="1"/>
    <col min="6671" max="6671" width="13.5703125" style="46" bestFit="1" customWidth="1"/>
    <col min="6672" max="6912" width="9.140625" style="46"/>
    <col min="6913" max="6913" width="31.28515625" style="46" customWidth="1"/>
    <col min="6914" max="6914" width="16.5703125" style="46" bestFit="1" customWidth="1"/>
    <col min="6915" max="6915" width="13.42578125" style="46" bestFit="1" customWidth="1"/>
    <col min="6916" max="6921" width="13.5703125" style="46" bestFit="1" customWidth="1"/>
    <col min="6922" max="6923" width="13.42578125" style="46" bestFit="1" customWidth="1"/>
    <col min="6924" max="6925" width="13.5703125" style="46" bestFit="1" customWidth="1"/>
    <col min="6926" max="6926" width="16.140625" style="46" bestFit="1" customWidth="1"/>
    <col min="6927" max="6927" width="13.5703125" style="46" bestFit="1" customWidth="1"/>
    <col min="6928" max="7168" width="9.140625" style="46"/>
    <col min="7169" max="7169" width="31.28515625" style="46" customWidth="1"/>
    <col min="7170" max="7170" width="16.5703125" style="46" bestFit="1" customWidth="1"/>
    <col min="7171" max="7171" width="13.42578125" style="46" bestFit="1" customWidth="1"/>
    <col min="7172" max="7177" width="13.5703125" style="46" bestFit="1" customWidth="1"/>
    <col min="7178" max="7179" width="13.42578125" style="46" bestFit="1" customWidth="1"/>
    <col min="7180" max="7181" width="13.5703125" style="46" bestFit="1" customWidth="1"/>
    <col min="7182" max="7182" width="16.140625" style="46" bestFit="1" customWidth="1"/>
    <col min="7183" max="7183" width="13.5703125" style="46" bestFit="1" customWidth="1"/>
    <col min="7184" max="7424" width="9.140625" style="46"/>
    <col min="7425" max="7425" width="31.28515625" style="46" customWidth="1"/>
    <col min="7426" max="7426" width="16.5703125" style="46" bestFit="1" customWidth="1"/>
    <col min="7427" max="7427" width="13.42578125" style="46" bestFit="1" customWidth="1"/>
    <col min="7428" max="7433" width="13.5703125" style="46" bestFit="1" customWidth="1"/>
    <col min="7434" max="7435" width="13.42578125" style="46" bestFit="1" customWidth="1"/>
    <col min="7436" max="7437" width="13.5703125" style="46" bestFit="1" customWidth="1"/>
    <col min="7438" max="7438" width="16.140625" style="46" bestFit="1" customWidth="1"/>
    <col min="7439" max="7439" width="13.5703125" style="46" bestFit="1" customWidth="1"/>
    <col min="7440" max="7680" width="9.140625" style="46"/>
    <col min="7681" max="7681" width="31.28515625" style="46" customWidth="1"/>
    <col min="7682" max="7682" width="16.5703125" style="46" bestFit="1" customWidth="1"/>
    <col min="7683" max="7683" width="13.42578125" style="46" bestFit="1" customWidth="1"/>
    <col min="7684" max="7689" width="13.5703125" style="46" bestFit="1" customWidth="1"/>
    <col min="7690" max="7691" width="13.42578125" style="46" bestFit="1" customWidth="1"/>
    <col min="7692" max="7693" width="13.5703125" style="46" bestFit="1" customWidth="1"/>
    <col min="7694" max="7694" width="16.140625" style="46" bestFit="1" customWidth="1"/>
    <col min="7695" max="7695" width="13.5703125" style="46" bestFit="1" customWidth="1"/>
    <col min="7696" max="7936" width="9.140625" style="46"/>
    <col min="7937" max="7937" width="31.28515625" style="46" customWidth="1"/>
    <col min="7938" max="7938" width="16.5703125" style="46" bestFit="1" customWidth="1"/>
    <col min="7939" max="7939" width="13.42578125" style="46" bestFit="1" customWidth="1"/>
    <col min="7940" max="7945" width="13.5703125" style="46" bestFit="1" customWidth="1"/>
    <col min="7946" max="7947" width="13.42578125" style="46" bestFit="1" customWidth="1"/>
    <col min="7948" max="7949" width="13.5703125" style="46" bestFit="1" customWidth="1"/>
    <col min="7950" max="7950" width="16.140625" style="46" bestFit="1" customWidth="1"/>
    <col min="7951" max="7951" width="13.5703125" style="46" bestFit="1" customWidth="1"/>
    <col min="7952" max="8192" width="9.140625" style="46"/>
    <col min="8193" max="8193" width="31.28515625" style="46" customWidth="1"/>
    <col min="8194" max="8194" width="16.5703125" style="46" bestFit="1" customWidth="1"/>
    <col min="8195" max="8195" width="13.42578125" style="46" bestFit="1" customWidth="1"/>
    <col min="8196" max="8201" width="13.5703125" style="46" bestFit="1" customWidth="1"/>
    <col min="8202" max="8203" width="13.42578125" style="46" bestFit="1" customWidth="1"/>
    <col min="8204" max="8205" width="13.5703125" style="46" bestFit="1" customWidth="1"/>
    <col min="8206" max="8206" width="16.140625" style="46" bestFit="1" customWidth="1"/>
    <col min="8207" max="8207" width="13.5703125" style="46" bestFit="1" customWidth="1"/>
    <col min="8208" max="8448" width="9.140625" style="46"/>
    <col min="8449" max="8449" width="31.28515625" style="46" customWidth="1"/>
    <col min="8450" max="8450" width="16.5703125" style="46" bestFit="1" customWidth="1"/>
    <col min="8451" max="8451" width="13.42578125" style="46" bestFit="1" customWidth="1"/>
    <col min="8452" max="8457" width="13.5703125" style="46" bestFit="1" customWidth="1"/>
    <col min="8458" max="8459" width="13.42578125" style="46" bestFit="1" customWidth="1"/>
    <col min="8460" max="8461" width="13.5703125" style="46" bestFit="1" customWidth="1"/>
    <col min="8462" max="8462" width="16.140625" style="46" bestFit="1" customWidth="1"/>
    <col min="8463" max="8463" width="13.5703125" style="46" bestFit="1" customWidth="1"/>
    <col min="8464" max="8704" width="9.140625" style="46"/>
    <col min="8705" max="8705" width="31.28515625" style="46" customWidth="1"/>
    <col min="8706" max="8706" width="16.5703125" style="46" bestFit="1" customWidth="1"/>
    <col min="8707" max="8707" width="13.42578125" style="46" bestFit="1" customWidth="1"/>
    <col min="8708" max="8713" width="13.5703125" style="46" bestFit="1" customWidth="1"/>
    <col min="8714" max="8715" width="13.42578125" style="46" bestFit="1" customWidth="1"/>
    <col min="8716" max="8717" width="13.5703125" style="46" bestFit="1" customWidth="1"/>
    <col min="8718" max="8718" width="16.140625" style="46" bestFit="1" customWidth="1"/>
    <col min="8719" max="8719" width="13.5703125" style="46" bestFit="1" customWidth="1"/>
    <col min="8720" max="8960" width="9.140625" style="46"/>
    <col min="8961" max="8961" width="31.28515625" style="46" customWidth="1"/>
    <col min="8962" max="8962" width="16.5703125" style="46" bestFit="1" customWidth="1"/>
    <col min="8963" max="8963" width="13.42578125" style="46" bestFit="1" customWidth="1"/>
    <col min="8964" max="8969" width="13.5703125" style="46" bestFit="1" customWidth="1"/>
    <col min="8970" max="8971" width="13.42578125" style="46" bestFit="1" customWidth="1"/>
    <col min="8972" max="8973" width="13.5703125" style="46" bestFit="1" customWidth="1"/>
    <col min="8974" max="8974" width="16.140625" style="46" bestFit="1" customWidth="1"/>
    <col min="8975" max="8975" width="13.5703125" style="46" bestFit="1" customWidth="1"/>
    <col min="8976" max="9216" width="9.140625" style="46"/>
    <col min="9217" max="9217" width="31.28515625" style="46" customWidth="1"/>
    <col min="9218" max="9218" width="16.5703125" style="46" bestFit="1" customWidth="1"/>
    <col min="9219" max="9219" width="13.42578125" style="46" bestFit="1" customWidth="1"/>
    <col min="9220" max="9225" width="13.5703125" style="46" bestFit="1" customWidth="1"/>
    <col min="9226" max="9227" width="13.42578125" style="46" bestFit="1" customWidth="1"/>
    <col min="9228" max="9229" width="13.5703125" style="46" bestFit="1" customWidth="1"/>
    <col min="9230" max="9230" width="16.140625" style="46" bestFit="1" customWidth="1"/>
    <col min="9231" max="9231" width="13.5703125" style="46" bestFit="1" customWidth="1"/>
    <col min="9232" max="9472" width="9.140625" style="46"/>
    <col min="9473" max="9473" width="31.28515625" style="46" customWidth="1"/>
    <col min="9474" max="9474" width="16.5703125" style="46" bestFit="1" customWidth="1"/>
    <col min="9475" max="9475" width="13.42578125" style="46" bestFit="1" customWidth="1"/>
    <col min="9476" max="9481" width="13.5703125" style="46" bestFit="1" customWidth="1"/>
    <col min="9482" max="9483" width="13.42578125" style="46" bestFit="1" customWidth="1"/>
    <col min="9484" max="9485" width="13.5703125" style="46" bestFit="1" customWidth="1"/>
    <col min="9486" max="9486" width="16.140625" style="46" bestFit="1" customWidth="1"/>
    <col min="9487" max="9487" width="13.5703125" style="46" bestFit="1" customWidth="1"/>
    <col min="9488" max="9728" width="9.140625" style="46"/>
    <col min="9729" max="9729" width="31.28515625" style="46" customWidth="1"/>
    <col min="9730" max="9730" width="16.5703125" style="46" bestFit="1" customWidth="1"/>
    <col min="9731" max="9731" width="13.42578125" style="46" bestFit="1" customWidth="1"/>
    <col min="9732" max="9737" width="13.5703125" style="46" bestFit="1" customWidth="1"/>
    <col min="9738" max="9739" width="13.42578125" style="46" bestFit="1" customWidth="1"/>
    <col min="9740" max="9741" width="13.5703125" style="46" bestFit="1" customWidth="1"/>
    <col min="9742" max="9742" width="16.140625" style="46" bestFit="1" customWidth="1"/>
    <col min="9743" max="9743" width="13.5703125" style="46" bestFit="1" customWidth="1"/>
    <col min="9744" max="9984" width="9.140625" style="46"/>
    <col min="9985" max="9985" width="31.28515625" style="46" customWidth="1"/>
    <col min="9986" max="9986" width="16.5703125" style="46" bestFit="1" customWidth="1"/>
    <col min="9987" max="9987" width="13.42578125" style="46" bestFit="1" customWidth="1"/>
    <col min="9988" max="9993" width="13.5703125" style="46" bestFit="1" customWidth="1"/>
    <col min="9994" max="9995" width="13.42578125" style="46" bestFit="1" customWidth="1"/>
    <col min="9996" max="9997" width="13.5703125" style="46" bestFit="1" customWidth="1"/>
    <col min="9998" max="9998" width="16.140625" style="46" bestFit="1" customWidth="1"/>
    <col min="9999" max="9999" width="13.5703125" style="46" bestFit="1" customWidth="1"/>
    <col min="10000" max="10240" width="9.140625" style="46"/>
    <col min="10241" max="10241" width="31.28515625" style="46" customWidth="1"/>
    <col min="10242" max="10242" width="16.5703125" style="46" bestFit="1" customWidth="1"/>
    <col min="10243" max="10243" width="13.42578125" style="46" bestFit="1" customWidth="1"/>
    <col min="10244" max="10249" width="13.5703125" style="46" bestFit="1" customWidth="1"/>
    <col min="10250" max="10251" width="13.42578125" style="46" bestFit="1" customWidth="1"/>
    <col min="10252" max="10253" width="13.5703125" style="46" bestFit="1" customWidth="1"/>
    <col min="10254" max="10254" width="16.140625" style="46" bestFit="1" customWidth="1"/>
    <col min="10255" max="10255" width="13.5703125" style="46" bestFit="1" customWidth="1"/>
    <col min="10256" max="10496" width="9.140625" style="46"/>
    <col min="10497" max="10497" width="31.28515625" style="46" customWidth="1"/>
    <col min="10498" max="10498" width="16.5703125" style="46" bestFit="1" customWidth="1"/>
    <col min="10499" max="10499" width="13.42578125" style="46" bestFit="1" customWidth="1"/>
    <col min="10500" max="10505" width="13.5703125" style="46" bestFit="1" customWidth="1"/>
    <col min="10506" max="10507" width="13.42578125" style="46" bestFit="1" customWidth="1"/>
    <col min="10508" max="10509" width="13.5703125" style="46" bestFit="1" customWidth="1"/>
    <col min="10510" max="10510" width="16.140625" style="46" bestFit="1" customWidth="1"/>
    <col min="10511" max="10511" width="13.5703125" style="46" bestFit="1" customWidth="1"/>
    <col min="10512" max="10752" width="9.140625" style="46"/>
    <col min="10753" max="10753" width="31.28515625" style="46" customWidth="1"/>
    <col min="10754" max="10754" width="16.5703125" style="46" bestFit="1" customWidth="1"/>
    <col min="10755" max="10755" width="13.42578125" style="46" bestFit="1" customWidth="1"/>
    <col min="10756" max="10761" width="13.5703125" style="46" bestFit="1" customWidth="1"/>
    <col min="10762" max="10763" width="13.42578125" style="46" bestFit="1" customWidth="1"/>
    <col min="10764" max="10765" width="13.5703125" style="46" bestFit="1" customWidth="1"/>
    <col min="10766" max="10766" width="16.140625" style="46" bestFit="1" customWidth="1"/>
    <col min="10767" max="10767" width="13.5703125" style="46" bestFit="1" customWidth="1"/>
    <col min="10768" max="11008" width="9.140625" style="46"/>
    <col min="11009" max="11009" width="31.28515625" style="46" customWidth="1"/>
    <col min="11010" max="11010" width="16.5703125" style="46" bestFit="1" customWidth="1"/>
    <col min="11011" max="11011" width="13.42578125" style="46" bestFit="1" customWidth="1"/>
    <col min="11012" max="11017" width="13.5703125" style="46" bestFit="1" customWidth="1"/>
    <col min="11018" max="11019" width="13.42578125" style="46" bestFit="1" customWidth="1"/>
    <col min="11020" max="11021" width="13.5703125" style="46" bestFit="1" customWidth="1"/>
    <col min="11022" max="11022" width="16.140625" style="46" bestFit="1" customWidth="1"/>
    <col min="11023" max="11023" width="13.5703125" style="46" bestFit="1" customWidth="1"/>
    <col min="11024" max="11264" width="9.140625" style="46"/>
    <col min="11265" max="11265" width="31.28515625" style="46" customWidth="1"/>
    <col min="11266" max="11266" width="16.5703125" style="46" bestFit="1" customWidth="1"/>
    <col min="11267" max="11267" width="13.42578125" style="46" bestFit="1" customWidth="1"/>
    <col min="11268" max="11273" width="13.5703125" style="46" bestFit="1" customWidth="1"/>
    <col min="11274" max="11275" width="13.42578125" style="46" bestFit="1" customWidth="1"/>
    <col min="11276" max="11277" width="13.5703125" style="46" bestFit="1" customWidth="1"/>
    <col min="11278" max="11278" width="16.140625" style="46" bestFit="1" customWidth="1"/>
    <col min="11279" max="11279" width="13.5703125" style="46" bestFit="1" customWidth="1"/>
    <col min="11280" max="11520" width="9.140625" style="46"/>
    <col min="11521" max="11521" width="31.28515625" style="46" customWidth="1"/>
    <col min="11522" max="11522" width="16.5703125" style="46" bestFit="1" customWidth="1"/>
    <col min="11523" max="11523" width="13.42578125" style="46" bestFit="1" customWidth="1"/>
    <col min="11524" max="11529" width="13.5703125" style="46" bestFit="1" customWidth="1"/>
    <col min="11530" max="11531" width="13.42578125" style="46" bestFit="1" customWidth="1"/>
    <col min="11532" max="11533" width="13.5703125" style="46" bestFit="1" customWidth="1"/>
    <col min="11534" max="11534" width="16.140625" style="46" bestFit="1" customWidth="1"/>
    <col min="11535" max="11535" width="13.5703125" style="46" bestFit="1" customWidth="1"/>
    <col min="11536" max="11776" width="9.140625" style="46"/>
    <col min="11777" max="11777" width="31.28515625" style="46" customWidth="1"/>
    <col min="11778" max="11778" width="16.5703125" style="46" bestFit="1" customWidth="1"/>
    <col min="11779" max="11779" width="13.42578125" style="46" bestFit="1" customWidth="1"/>
    <col min="11780" max="11785" width="13.5703125" style="46" bestFit="1" customWidth="1"/>
    <col min="11786" max="11787" width="13.42578125" style="46" bestFit="1" customWidth="1"/>
    <col min="11788" max="11789" width="13.5703125" style="46" bestFit="1" customWidth="1"/>
    <col min="11790" max="11790" width="16.140625" style="46" bestFit="1" customWidth="1"/>
    <col min="11791" max="11791" width="13.5703125" style="46" bestFit="1" customWidth="1"/>
    <col min="11792" max="12032" width="9.140625" style="46"/>
    <col min="12033" max="12033" width="31.28515625" style="46" customWidth="1"/>
    <col min="12034" max="12034" width="16.5703125" style="46" bestFit="1" customWidth="1"/>
    <col min="12035" max="12035" width="13.42578125" style="46" bestFit="1" customWidth="1"/>
    <col min="12036" max="12041" width="13.5703125" style="46" bestFit="1" customWidth="1"/>
    <col min="12042" max="12043" width="13.42578125" style="46" bestFit="1" customWidth="1"/>
    <col min="12044" max="12045" width="13.5703125" style="46" bestFit="1" customWidth="1"/>
    <col min="12046" max="12046" width="16.140625" style="46" bestFit="1" customWidth="1"/>
    <col min="12047" max="12047" width="13.5703125" style="46" bestFit="1" customWidth="1"/>
    <col min="12048" max="12288" width="9.140625" style="46"/>
    <col min="12289" max="12289" width="31.28515625" style="46" customWidth="1"/>
    <col min="12290" max="12290" width="16.5703125" style="46" bestFit="1" customWidth="1"/>
    <col min="12291" max="12291" width="13.42578125" style="46" bestFit="1" customWidth="1"/>
    <col min="12292" max="12297" width="13.5703125" style="46" bestFit="1" customWidth="1"/>
    <col min="12298" max="12299" width="13.42578125" style="46" bestFit="1" customWidth="1"/>
    <col min="12300" max="12301" width="13.5703125" style="46" bestFit="1" customWidth="1"/>
    <col min="12302" max="12302" width="16.140625" style="46" bestFit="1" customWidth="1"/>
    <col min="12303" max="12303" width="13.5703125" style="46" bestFit="1" customWidth="1"/>
    <col min="12304" max="12544" width="9.140625" style="46"/>
    <col min="12545" max="12545" width="31.28515625" style="46" customWidth="1"/>
    <col min="12546" max="12546" width="16.5703125" style="46" bestFit="1" customWidth="1"/>
    <col min="12547" max="12547" width="13.42578125" style="46" bestFit="1" customWidth="1"/>
    <col min="12548" max="12553" width="13.5703125" style="46" bestFit="1" customWidth="1"/>
    <col min="12554" max="12555" width="13.42578125" style="46" bestFit="1" customWidth="1"/>
    <col min="12556" max="12557" width="13.5703125" style="46" bestFit="1" customWidth="1"/>
    <col min="12558" max="12558" width="16.140625" style="46" bestFit="1" customWidth="1"/>
    <col min="12559" max="12559" width="13.5703125" style="46" bestFit="1" customWidth="1"/>
    <col min="12560" max="12800" width="9.140625" style="46"/>
    <col min="12801" max="12801" width="31.28515625" style="46" customWidth="1"/>
    <col min="12802" max="12802" width="16.5703125" style="46" bestFit="1" customWidth="1"/>
    <col min="12803" max="12803" width="13.42578125" style="46" bestFit="1" customWidth="1"/>
    <col min="12804" max="12809" width="13.5703125" style="46" bestFit="1" customWidth="1"/>
    <col min="12810" max="12811" width="13.42578125" style="46" bestFit="1" customWidth="1"/>
    <col min="12812" max="12813" width="13.5703125" style="46" bestFit="1" customWidth="1"/>
    <col min="12814" max="12814" width="16.140625" style="46" bestFit="1" customWidth="1"/>
    <col min="12815" max="12815" width="13.5703125" style="46" bestFit="1" customWidth="1"/>
    <col min="12816" max="13056" width="9.140625" style="46"/>
    <col min="13057" max="13057" width="31.28515625" style="46" customWidth="1"/>
    <col min="13058" max="13058" width="16.5703125" style="46" bestFit="1" customWidth="1"/>
    <col min="13059" max="13059" width="13.42578125" style="46" bestFit="1" customWidth="1"/>
    <col min="13060" max="13065" width="13.5703125" style="46" bestFit="1" customWidth="1"/>
    <col min="13066" max="13067" width="13.42578125" style="46" bestFit="1" customWidth="1"/>
    <col min="13068" max="13069" width="13.5703125" style="46" bestFit="1" customWidth="1"/>
    <col min="13070" max="13070" width="16.140625" style="46" bestFit="1" customWidth="1"/>
    <col min="13071" max="13071" width="13.5703125" style="46" bestFit="1" customWidth="1"/>
    <col min="13072" max="13312" width="9.140625" style="46"/>
    <col min="13313" max="13313" width="31.28515625" style="46" customWidth="1"/>
    <col min="13314" max="13314" width="16.5703125" style="46" bestFit="1" customWidth="1"/>
    <col min="13315" max="13315" width="13.42578125" style="46" bestFit="1" customWidth="1"/>
    <col min="13316" max="13321" width="13.5703125" style="46" bestFit="1" customWidth="1"/>
    <col min="13322" max="13323" width="13.42578125" style="46" bestFit="1" customWidth="1"/>
    <col min="13324" max="13325" width="13.5703125" style="46" bestFit="1" customWidth="1"/>
    <col min="13326" max="13326" width="16.140625" style="46" bestFit="1" customWidth="1"/>
    <col min="13327" max="13327" width="13.5703125" style="46" bestFit="1" customWidth="1"/>
    <col min="13328" max="13568" width="9.140625" style="46"/>
    <col min="13569" max="13569" width="31.28515625" style="46" customWidth="1"/>
    <col min="13570" max="13570" width="16.5703125" style="46" bestFit="1" customWidth="1"/>
    <col min="13571" max="13571" width="13.42578125" style="46" bestFit="1" customWidth="1"/>
    <col min="13572" max="13577" width="13.5703125" style="46" bestFit="1" customWidth="1"/>
    <col min="13578" max="13579" width="13.42578125" style="46" bestFit="1" customWidth="1"/>
    <col min="13580" max="13581" width="13.5703125" style="46" bestFit="1" customWidth="1"/>
    <col min="13582" max="13582" width="16.140625" style="46" bestFit="1" customWidth="1"/>
    <col min="13583" max="13583" width="13.5703125" style="46" bestFit="1" customWidth="1"/>
    <col min="13584" max="13824" width="9.140625" style="46"/>
    <col min="13825" max="13825" width="31.28515625" style="46" customWidth="1"/>
    <col min="13826" max="13826" width="16.5703125" style="46" bestFit="1" customWidth="1"/>
    <col min="13827" max="13827" width="13.42578125" style="46" bestFit="1" customWidth="1"/>
    <col min="13828" max="13833" width="13.5703125" style="46" bestFit="1" customWidth="1"/>
    <col min="13834" max="13835" width="13.42578125" style="46" bestFit="1" customWidth="1"/>
    <col min="13836" max="13837" width="13.5703125" style="46" bestFit="1" customWidth="1"/>
    <col min="13838" max="13838" width="16.140625" style="46" bestFit="1" customWidth="1"/>
    <col min="13839" max="13839" width="13.5703125" style="46" bestFit="1" customWidth="1"/>
    <col min="13840" max="14080" width="9.140625" style="46"/>
    <col min="14081" max="14081" width="31.28515625" style="46" customWidth="1"/>
    <col min="14082" max="14082" width="16.5703125" style="46" bestFit="1" customWidth="1"/>
    <col min="14083" max="14083" width="13.42578125" style="46" bestFit="1" customWidth="1"/>
    <col min="14084" max="14089" width="13.5703125" style="46" bestFit="1" customWidth="1"/>
    <col min="14090" max="14091" width="13.42578125" style="46" bestFit="1" customWidth="1"/>
    <col min="14092" max="14093" width="13.5703125" style="46" bestFit="1" customWidth="1"/>
    <col min="14094" max="14094" width="16.140625" style="46" bestFit="1" customWidth="1"/>
    <col min="14095" max="14095" width="13.5703125" style="46" bestFit="1" customWidth="1"/>
    <col min="14096" max="14336" width="9.140625" style="46"/>
    <col min="14337" max="14337" width="31.28515625" style="46" customWidth="1"/>
    <col min="14338" max="14338" width="16.5703125" style="46" bestFit="1" customWidth="1"/>
    <col min="14339" max="14339" width="13.42578125" style="46" bestFit="1" customWidth="1"/>
    <col min="14340" max="14345" width="13.5703125" style="46" bestFit="1" customWidth="1"/>
    <col min="14346" max="14347" width="13.42578125" style="46" bestFit="1" customWidth="1"/>
    <col min="14348" max="14349" width="13.5703125" style="46" bestFit="1" customWidth="1"/>
    <col min="14350" max="14350" width="16.140625" style="46" bestFit="1" customWidth="1"/>
    <col min="14351" max="14351" width="13.5703125" style="46" bestFit="1" customWidth="1"/>
    <col min="14352" max="14592" width="9.140625" style="46"/>
    <col min="14593" max="14593" width="31.28515625" style="46" customWidth="1"/>
    <col min="14594" max="14594" width="16.5703125" style="46" bestFit="1" customWidth="1"/>
    <col min="14595" max="14595" width="13.42578125" style="46" bestFit="1" customWidth="1"/>
    <col min="14596" max="14601" width="13.5703125" style="46" bestFit="1" customWidth="1"/>
    <col min="14602" max="14603" width="13.42578125" style="46" bestFit="1" customWidth="1"/>
    <col min="14604" max="14605" width="13.5703125" style="46" bestFit="1" customWidth="1"/>
    <col min="14606" max="14606" width="16.140625" style="46" bestFit="1" customWidth="1"/>
    <col min="14607" max="14607" width="13.5703125" style="46" bestFit="1" customWidth="1"/>
    <col min="14608" max="14848" width="9.140625" style="46"/>
    <col min="14849" max="14849" width="31.28515625" style="46" customWidth="1"/>
    <col min="14850" max="14850" width="16.5703125" style="46" bestFit="1" customWidth="1"/>
    <col min="14851" max="14851" width="13.42578125" style="46" bestFit="1" customWidth="1"/>
    <col min="14852" max="14857" width="13.5703125" style="46" bestFit="1" customWidth="1"/>
    <col min="14858" max="14859" width="13.42578125" style="46" bestFit="1" customWidth="1"/>
    <col min="14860" max="14861" width="13.5703125" style="46" bestFit="1" customWidth="1"/>
    <col min="14862" max="14862" width="16.140625" style="46" bestFit="1" customWidth="1"/>
    <col min="14863" max="14863" width="13.5703125" style="46" bestFit="1" customWidth="1"/>
    <col min="14864" max="15104" width="9.140625" style="46"/>
    <col min="15105" max="15105" width="31.28515625" style="46" customWidth="1"/>
    <col min="15106" max="15106" width="16.5703125" style="46" bestFit="1" customWidth="1"/>
    <col min="15107" max="15107" width="13.42578125" style="46" bestFit="1" customWidth="1"/>
    <col min="15108" max="15113" width="13.5703125" style="46" bestFit="1" customWidth="1"/>
    <col min="15114" max="15115" width="13.42578125" style="46" bestFit="1" customWidth="1"/>
    <col min="15116" max="15117" width="13.5703125" style="46" bestFit="1" customWidth="1"/>
    <col min="15118" max="15118" width="16.140625" style="46" bestFit="1" customWidth="1"/>
    <col min="15119" max="15119" width="13.5703125" style="46" bestFit="1" customWidth="1"/>
    <col min="15120" max="15360" width="9.140625" style="46"/>
    <col min="15361" max="15361" width="31.28515625" style="46" customWidth="1"/>
    <col min="15362" max="15362" width="16.5703125" style="46" bestFit="1" customWidth="1"/>
    <col min="15363" max="15363" width="13.42578125" style="46" bestFit="1" customWidth="1"/>
    <col min="15364" max="15369" width="13.5703125" style="46" bestFit="1" customWidth="1"/>
    <col min="15370" max="15371" width="13.42578125" style="46" bestFit="1" customWidth="1"/>
    <col min="15372" max="15373" width="13.5703125" style="46" bestFit="1" customWidth="1"/>
    <col min="15374" max="15374" width="16.140625" style="46" bestFit="1" customWidth="1"/>
    <col min="15375" max="15375" width="13.5703125" style="46" bestFit="1" customWidth="1"/>
    <col min="15376" max="15616" width="9.140625" style="46"/>
    <col min="15617" max="15617" width="31.28515625" style="46" customWidth="1"/>
    <col min="15618" max="15618" width="16.5703125" style="46" bestFit="1" customWidth="1"/>
    <col min="15619" max="15619" width="13.42578125" style="46" bestFit="1" customWidth="1"/>
    <col min="15620" max="15625" width="13.5703125" style="46" bestFit="1" customWidth="1"/>
    <col min="15626" max="15627" width="13.42578125" style="46" bestFit="1" customWidth="1"/>
    <col min="15628" max="15629" width="13.5703125" style="46" bestFit="1" customWidth="1"/>
    <col min="15630" max="15630" width="16.140625" style="46" bestFit="1" customWidth="1"/>
    <col min="15631" max="15631" width="13.5703125" style="46" bestFit="1" customWidth="1"/>
    <col min="15632" max="15872" width="9.140625" style="46"/>
    <col min="15873" max="15873" width="31.28515625" style="46" customWidth="1"/>
    <col min="15874" max="15874" width="16.5703125" style="46" bestFit="1" customWidth="1"/>
    <col min="15875" max="15875" width="13.42578125" style="46" bestFit="1" customWidth="1"/>
    <col min="15876" max="15881" width="13.5703125" style="46" bestFit="1" customWidth="1"/>
    <col min="15882" max="15883" width="13.42578125" style="46" bestFit="1" customWidth="1"/>
    <col min="15884" max="15885" width="13.5703125" style="46" bestFit="1" customWidth="1"/>
    <col min="15886" max="15886" width="16.140625" style="46" bestFit="1" customWidth="1"/>
    <col min="15887" max="15887" width="13.5703125" style="46" bestFit="1" customWidth="1"/>
    <col min="15888" max="16128" width="9.140625" style="46"/>
    <col min="16129" max="16129" width="31.28515625" style="46" customWidth="1"/>
    <col min="16130" max="16130" width="16.5703125" style="46" bestFit="1" customWidth="1"/>
    <col min="16131" max="16131" width="13.42578125" style="46" bestFit="1" customWidth="1"/>
    <col min="16132" max="16137" width="13.5703125" style="46" bestFit="1" customWidth="1"/>
    <col min="16138" max="16139" width="13.42578125" style="46" bestFit="1" customWidth="1"/>
    <col min="16140" max="16141" width="13.5703125" style="46" bestFit="1" customWidth="1"/>
    <col min="16142" max="16142" width="16.140625" style="46" bestFit="1" customWidth="1"/>
    <col min="16143" max="16143" width="13.5703125" style="46" bestFit="1" customWidth="1"/>
    <col min="16144" max="16384" width="9.140625" style="46"/>
  </cols>
  <sheetData>
    <row r="1" spans="1:15" ht="12.75" x14ac:dyDescent="0.2">
      <c r="B1" s="101"/>
      <c r="F1" s="124"/>
      <c r="G1" s="131"/>
      <c r="H1" s="148"/>
      <c r="I1" s="156"/>
      <c r="J1" s="162"/>
      <c r="K1" s="178"/>
      <c r="M1" s="72"/>
      <c r="N1" s="48" t="s">
        <v>39</v>
      </c>
    </row>
    <row r="2" spans="1:15" x14ac:dyDescent="0.2">
      <c r="A2" s="49" t="s">
        <v>61</v>
      </c>
      <c r="B2" s="102" t="s">
        <v>27</v>
      </c>
      <c r="C2" s="206" t="s">
        <v>28</v>
      </c>
      <c r="D2" s="50" t="s">
        <v>29</v>
      </c>
      <c r="E2" s="50" t="s">
        <v>30</v>
      </c>
      <c r="F2" s="125" t="s">
        <v>31</v>
      </c>
      <c r="G2" s="132" t="s">
        <v>32</v>
      </c>
      <c r="H2" s="149" t="s">
        <v>33</v>
      </c>
      <c r="I2" s="157" t="s">
        <v>34</v>
      </c>
      <c r="J2" s="163" t="s">
        <v>35</v>
      </c>
      <c r="K2" s="179" t="s">
        <v>36</v>
      </c>
      <c r="L2" s="206" t="s">
        <v>37</v>
      </c>
      <c r="M2" s="73" t="s">
        <v>38</v>
      </c>
      <c r="N2" s="50" t="s">
        <v>9</v>
      </c>
    </row>
    <row r="3" spans="1:15" ht="12.75" x14ac:dyDescent="0.2">
      <c r="A3" s="47"/>
      <c r="B3" s="101"/>
      <c r="F3" s="124"/>
      <c r="G3" s="131"/>
      <c r="H3" s="148"/>
      <c r="I3" s="156"/>
      <c r="J3" s="162"/>
      <c r="K3" s="178"/>
      <c r="M3" s="72"/>
    </row>
    <row r="4" spans="1:15" ht="12.75" x14ac:dyDescent="0.2">
      <c r="A4" s="51" t="s">
        <v>62</v>
      </c>
      <c r="B4" s="101"/>
      <c r="F4" s="124"/>
      <c r="G4" s="131"/>
      <c r="H4" s="148"/>
      <c r="I4" s="156"/>
      <c r="J4" s="162"/>
      <c r="K4" s="178"/>
      <c r="M4" s="72"/>
    </row>
    <row r="5" spans="1:15" x14ac:dyDescent="0.2">
      <c r="A5" s="52" t="s">
        <v>10</v>
      </c>
      <c r="B5" s="103">
        <v>2867162.42</v>
      </c>
      <c r="C5" s="207">
        <v>2779787.95</v>
      </c>
      <c r="D5" s="47">
        <v>2829193.12</v>
      </c>
      <c r="E5" s="47">
        <v>3032225.72</v>
      </c>
      <c r="F5" s="126">
        <v>2755860.53</v>
      </c>
      <c r="G5" s="133">
        <v>3297662.75</v>
      </c>
      <c r="H5" s="150">
        <v>2493170.85</v>
      </c>
      <c r="I5" s="158">
        <v>2356208.2799999998</v>
      </c>
      <c r="J5" s="164">
        <v>2525793.62</v>
      </c>
      <c r="K5" s="180">
        <v>2494434.83</v>
      </c>
      <c r="L5" s="207">
        <v>3377110.44</v>
      </c>
      <c r="M5" s="74">
        <v>3762735.97</v>
      </c>
      <c r="N5" s="47">
        <f>SUM(B5:M5)</f>
        <v>34571346.480000012</v>
      </c>
    </row>
    <row r="6" spans="1:15" x14ac:dyDescent="0.2">
      <c r="A6" s="52"/>
      <c r="B6" s="103"/>
      <c r="C6" s="207"/>
      <c r="D6" s="47"/>
      <c r="E6" s="47"/>
      <c r="F6" s="126"/>
      <c r="G6" s="133"/>
      <c r="H6" s="150"/>
      <c r="I6" s="158"/>
      <c r="J6" s="164"/>
      <c r="K6" s="180"/>
      <c r="L6" s="207"/>
      <c r="M6" s="74"/>
      <c r="N6" s="47"/>
    </row>
    <row r="7" spans="1:15" x14ac:dyDescent="0.2">
      <c r="A7" s="51" t="s">
        <v>63</v>
      </c>
      <c r="B7" s="103"/>
      <c r="C7" s="207"/>
      <c r="D7" s="47"/>
      <c r="E7" s="47"/>
      <c r="F7" s="126"/>
      <c r="G7" s="133"/>
      <c r="H7" s="150"/>
      <c r="I7" s="158"/>
      <c r="J7" s="164"/>
      <c r="K7" s="180"/>
      <c r="L7" s="207"/>
      <c r="M7" s="74"/>
      <c r="N7" s="47"/>
    </row>
    <row r="8" spans="1:15" x14ac:dyDescent="0.2">
      <c r="A8" s="52" t="s">
        <v>64</v>
      </c>
      <c r="B8" s="103">
        <v>3679.17</v>
      </c>
      <c r="C8" s="207">
        <v>3567.63</v>
      </c>
      <c r="D8" s="47">
        <v>3630.7</v>
      </c>
      <c r="E8" s="47">
        <v>3889.88</v>
      </c>
      <c r="F8" s="126">
        <v>3537.09</v>
      </c>
      <c r="G8" s="133">
        <v>4228.72</v>
      </c>
      <c r="H8" s="150">
        <v>3200.44</v>
      </c>
      <c r="I8" s="158">
        <v>3024.63</v>
      </c>
      <c r="J8" s="164">
        <v>3242.32</v>
      </c>
      <c r="K8" s="180">
        <v>3202.07</v>
      </c>
      <c r="L8" s="207">
        <v>4335.1400000000003</v>
      </c>
      <c r="M8" s="74">
        <v>4823.3599999999997</v>
      </c>
      <c r="N8" s="47">
        <f>SUM(B8:M8)</f>
        <v>44361.15</v>
      </c>
    </row>
    <row r="9" spans="1:15" x14ac:dyDescent="0.2">
      <c r="A9" s="52" t="s">
        <v>65</v>
      </c>
      <c r="B9" s="103">
        <v>0</v>
      </c>
      <c r="C9" s="207">
        <v>0</v>
      </c>
      <c r="D9" s="47">
        <v>0</v>
      </c>
      <c r="E9" s="47">
        <v>0</v>
      </c>
      <c r="F9" s="126">
        <v>0</v>
      </c>
      <c r="G9" s="133">
        <v>0</v>
      </c>
      <c r="H9" s="150">
        <v>0</v>
      </c>
      <c r="I9" s="158">
        <v>0</v>
      </c>
      <c r="J9" s="164">
        <v>0</v>
      </c>
      <c r="K9" s="180">
        <v>0</v>
      </c>
      <c r="L9" s="207">
        <v>0</v>
      </c>
      <c r="M9" s="74">
        <v>0</v>
      </c>
      <c r="N9" s="47">
        <f>SUM(B9:M9)</f>
        <v>0</v>
      </c>
    </row>
    <row r="10" spans="1:15" x14ac:dyDescent="0.2">
      <c r="A10" s="52"/>
      <c r="B10" s="103"/>
      <c r="C10" s="207"/>
      <c r="D10" s="47"/>
      <c r="E10" s="47"/>
      <c r="F10" s="126"/>
      <c r="G10" s="133"/>
      <c r="H10" s="150"/>
      <c r="I10" s="158"/>
      <c r="J10" s="164"/>
      <c r="K10" s="180"/>
      <c r="L10" s="207"/>
      <c r="M10" s="74"/>
      <c r="N10" s="47"/>
    </row>
    <row r="11" spans="1:15" x14ac:dyDescent="0.2">
      <c r="A11" s="53" t="s">
        <v>66</v>
      </c>
      <c r="B11" s="104">
        <v>2870841.59</v>
      </c>
      <c r="C11" s="69">
        <v>2783355.58</v>
      </c>
      <c r="D11" s="54">
        <v>2832823.8200000003</v>
      </c>
      <c r="E11" s="54">
        <v>3036115.6</v>
      </c>
      <c r="F11" s="127">
        <v>2759397.6199999996</v>
      </c>
      <c r="G11" s="134">
        <v>3301891.47</v>
      </c>
      <c r="H11" s="151">
        <v>2496371.29</v>
      </c>
      <c r="I11" s="159">
        <v>2359232.9099999997</v>
      </c>
      <c r="J11" s="165">
        <v>2529035.94</v>
      </c>
      <c r="K11" s="181">
        <v>2497636.9</v>
      </c>
      <c r="L11" s="69">
        <v>3381445.58</v>
      </c>
      <c r="M11" s="75">
        <v>3767559.33</v>
      </c>
      <c r="N11" s="54">
        <f>SUM(B11:M11)</f>
        <v>34615707.629999995</v>
      </c>
      <c r="O11" s="47"/>
    </row>
    <row r="12" spans="1:15" x14ac:dyDescent="0.2">
      <c r="A12" s="53"/>
      <c r="B12" s="103"/>
      <c r="C12" s="207"/>
      <c r="D12" s="47"/>
      <c r="E12" s="47"/>
      <c r="F12" s="126"/>
      <c r="G12" s="133"/>
      <c r="H12" s="150"/>
      <c r="I12" s="158"/>
      <c r="J12" s="164"/>
      <c r="K12" s="180"/>
      <c r="L12" s="207"/>
      <c r="M12" s="74"/>
      <c r="N12" s="47"/>
    </row>
    <row r="13" spans="1:15" x14ac:dyDescent="0.2">
      <c r="A13" s="51" t="s">
        <v>67</v>
      </c>
      <c r="B13" s="103"/>
      <c r="C13" s="207"/>
      <c r="D13" s="47"/>
      <c r="E13" s="47"/>
      <c r="F13" s="126"/>
      <c r="G13" s="133"/>
      <c r="H13" s="150"/>
      <c r="I13" s="158"/>
      <c r="J13" s="164"/>
      <c r="K13" s="180"/>
      <c r="L13" s="207"/>
      <c r="M13" s="74"/>
      <c r="N13" s="47"/>
    </row>
    <row r="14" spans="1:15" x14ac:dyDescent="0.2">
      <c r="A14" s="51" t="s">
        <v>68</v>
      </c>
      <c r="B14" s="103"/>
      <c r="C14" s="207"/>
      <c r="D14" s="47"/>
      <c r="E14" s="47"/>
      <c r="F14" s="126"/>
      <c r="G14" s="133"/>
      <c r="H14" s="150"/>
      <c r="I14" s="158"/>
      <c r="J14" s="164"/>
      <c r="K14" s="180"/>
      <c r="L14" s="207"/>
      <c r="M14" s="74"/>
      <c r="N14" s="47"/>
    </row>
    <row r="15" spans="1:15" x14ac:dyDescent="0.2">
      <c r="A15" s="52" t="s">
        <v>69</v>
      </c>
      <c r="B15" s="103">
        <v>564714.23999999987</v>
      </c>
      <c r="C15" s="207">
        <v>598958.31999999995</v>
      </c>
      <c r="D15" s="47">
        <v>575358.49999999988</v>
      </c>
      <c r="E15" s="47">
        <v>556111.76</v>
      </c>
      <c r="F15" s="126">
        <v>591234.31000000006</v>
      </c>
      <c r="G15" s="133">
        <v>720689.44</v>
      </c>
      <c r="H15" s="150">
        <v>565583.4</v>
      </c>
      <c r="I15" s="158">
        <v>458492.04</v>
      </c>
      <c r="J15" s="164">
        <v>637275.23</v>
      </c>
      <c r="K15" s="180">
        <v>489134.69</v>
      </c>
      <c r="L15" s="207">
        <v>644633.07999999996</v>
      </c>
      <c r="M15" s="74">
        <v>734893.33</v>
      </c>
      <c r="N15" s="47">
        <f t="shared" ref="N15:N78" si="0">SUM(B15:M15)</f>
        <v>7137078.3399999989</v>
      </c>
    </row>
    <row r="16" spans="1:15" x14ac:dyDescent="0.2">
      <c r="A16" s="52"/>
      <c r="B16" s="103"/>
      <c r="C16" s="207"/>
      <c r="D16" s="47"/>
      <c r="E16" s="47"/>
      <c r="F16" s="126"/>
      <c r="G16" s="133"/>
      <c r="H16" s="150"/>
      <c r="I16" s="158"/>
      <c r="J16" s="164"/>
      <c r="K16" s="180"/>
      <c r="L16" s="207"/>
      <c r="M16" s="74"/>
      <c r="N16" s="47"/>
    </row>
    <row r="17" spans="1:14" x14ac:dyDescent="0.2">
      <c r="A17" s="52" t="s">
        <v>70</v>
      </c>
      <c r="B17" s="103">
        <v>161818.03</v>
      </c>
      <c r="C17" s="207">
        <v>171712.89</v>
      </c>
      <c r="D17" s="47">
        <v>164891.53</v>
      </c>
      <c r="E17" s="47">
        <v>159353.01</v>
      </c>
      <c r="F17" s="126">
        <v>169454.88</v>
      </c>
      <c r="G17" s="133">
        <v>206933.87</v>
      </c>
      <c r="H17" s="150">
        <v>162067.09</v>
      </c>
      <c r="I17" s="158">
        <v>131380.22</v>
      </c>
      <c r="J17" s="164">
        <v>182799.85</v>
      </c>
      <c r="K17" s="180">
        <v>140160.82999999999</v>
      </c>
      <c r="L17" s="207">
        <v>184718.66</v>
      </c>
      <c r="M17" s="74">
        <v>210746.61</v>
      </c>
      <c r="N17" s="47">
        <f t="shared" si="0"/>
        <v>2046037.4700000002</v>
      </c>
    </row>
    <row r="18" spans="1:14" x14ac:dyDescent="0.2">
      <c r="A18" s="52"/>
      <c r="B18" s="103"/>
      <c r="C18" s="207"/>
      <c r="D18" s="47"/>
      <c r="E18" s="47"/>
      <c r="F18" s="126"/>
      <c r="G18" s="133"/>
      <c r="H18" s="150"/>
      <c r="I18" s="158"/>
      <c r="J18" s="164"/>
      <c r="K18" s="180"/>
      <c r="L18" s="207"/>
      <c r="M18" s="74"/>
      <c r="N18" s="47"/>
    </row>
    <row r="19" spans="1:14" x14ac:dyDescent="0.2">
      <c r="A19" s="51" t="s">
        <v>63</v>
      </c>
      <c r="B19" s="103"/>
      <c r="C19" s="207"/>
      <c r="D19" s="47"/>
      <c r="E19" s="47"/>
      <c r="F19" s="126"/>
      <c r="G19" s="133"/>
      <c r="H19" s="150"/>
      <c r="I19" s="158"/>
      <c r="J19" s="164"/>
      <c r="K19" s="180"/>
      <c r="L19" s="207"/>
      <c r="M19" s="74"/>
      <c r="N19" s="47"/>
    </row>
    <row r="20" spans="1:14" x14ac:dyDescent="0.2">
      <c r="A20" s="52" t="s">
        <v>64</v>
      </c>
      <c r="B20" s="103">
        <v>850</v>
      </c>
      <c r="C20" s="207">
        <v>901.44</v>
      </c>
      <c r="D20" s="47">
        <v>866</v>
      </c>
      <c r="E20" s="47">
        <v>837.06</v>
      </c>
      <c r="F20" s="126">
        <v>889.87</v>
      </c>
      <c r="G20" s="133">
        <v>1084.23</v>
      </c>
      <c r="H20" s="150">
        <v>851.31</v>
      </c>
      <c r="I20" s="158">
        <v>690.12</v>
      </c>
      <c r="J20" s="164">
        <v>958.98</v>
      </c>
      <c r="K20" s="180">
        <v>736.24</v>
      </c>
      <c r="L20" s="207">
        <v>970.3</v>
      </c>
      <c r="M20" s="74">
        <v>1105.94</v>
      </c>
      <c r="N20" s="47">
        <f t="shared" si="0"/>
        <v>10741.49</v>
      </c>
    </row>
    <row r="21" spans="1:14" x14ac:dyDescent="0.2">
      <c r="A21" s="52" t="s">
        <v>71</v>
      </c>
      <c r="B21" s="103">
        <v>28269.06</v>
      </c>
      <c r="C21" s="207">
        <v>29979.75</v>
      </c>
      <c r="D21" s="47">
        <v>28800.9</v>
      </c>
      <c r="E21" s="47">
        <v>27838.43</v>
      </c>
      <c r="F21" s="126">
        <v>29595.02</v>
      </c>
      <c r="G21" s="133">
        <v>36058.9</v>
      </c>
      <c r="H21" s="150">
        <v>28312.57</v>
      </c>
      <c r="I21" s="158">
        <v>22951.68</v>
      </c>
      <c r="J21" s="164">
        <v>31893.24</v>
      </c>
      <c r="K21" s="180">
        <v>24485.62</v>
      </c>
      <c r="L21" s="207">
        <v>32269.73</v>
      </c>
      <c r="M21" s="74">
        <v>36781.01</v>
      </c>
      <c r="N21" s="47">
        <f t="shared" si="0"/>
        <v>357235.91</v>
      </c>
    </row>
    <row r="22" spans="1:14" x14ac:dyDescent="0.2">
      <c r="A22" s="52"/>
      <c r="B22" s="103"/>
      <c r="C22" s="207"/>
      <c r="D22" s="47"/>
      <c r="E22" s="47"/>
      <c r="F22" s="126"/>
      <c r="G22" s="133"/>
      <c r="H22" s="150"/>
      <c r="I22" s="158"/>
      <c r="J22" s="164"/>
      <c r="K22" s="180"/>
      <c r="L22" s="207"/>
      <c r="M22" s="74"/>
      <c r="N22" s="47"/>
    </row>
    <row r="23" spans="1:14" x14ac:dyDescent="0.2">
      <c r="A23" s="53" t="s">
        <v>72</v>
      </c>
      <c r="B23" s="104">
        <v>755651.33</v>
      </c>
      <c r="C23" s="69">
        <v>801552.39999999991</v>
      </c>
      <c r="D23" s="54">
        <v>769916.92999999993</v>
      </c>
      <c r="E23" s="54">
        <v>744140.26000000013</v>
      </c>
      <c r="F23" s="127">
        <v>791174.08000000007</v>
      </c>
      <c r="G23" s="151">
        <v>964766.44</v>
      </c>
      <c r="H23" s="151">
        <v>756814.37</v>
      </c>
      <c r="I23" s="159">
        <v>613514.06000000006</v>
      </c>
      <c r="J23" s="165">
        <v>852927.29999999993</v>
      </c>
      <c r="K23" s="181">
        <v>654517.38</v>
      </c>
      <c r="L23" s="69">
        <v>862591.77</v>
      </c>
      <c r="M23" s="69">
        <v>983526.8899999999</v>
      </c>
      <c r="N23" s="54">
        <f t="shared" si="0"/>
        <v>9551093.2100000009</v>
      </c>
    </row>
    <row r="24" spans="1:14" x14ac:dyDescent="0.2">
      <c r="A24" s="55"/>
      <c r="B24" s="103"/>
      <c r="C24" s="207"/>
      <c r="D24" s="47"/>
      <c r="E24" s="47"/>
      <c r="F24" s="126"/>
      <c r="G24" s="133"/>
      <c r="H24" s="150"/>
      <c r="I24" s="158"/>
      <c r="J24" s="164"/>
      <c r="K24" s="180"/>
      <c r="L24" s="207"/>
      <c r="M24" s="74"/>
      <c r="N24" s="47"/>
    </row>
    <row r="25" spans="1:14" x14ac:dyDescent="0.2">
      <c r="A25" s="51" t="s">
        <v>73</v>
      </c>
      <c r="B25" s="103"/>
      <c r="C25" s="207"/>
      <c r="D25" s="47"/>
      <c r="E25" s="47"/>
      <c r="F25" s="126"/>
      <c r="G25" s="133"/>
      <c r="H25" s="150"/>
      <c r="I25" s="158"/>
      <c r="J25" s="164"/>
      <c r="K25" s="180"/>
      <c r="L25" s="207"/>
      <c r="M25" s="74"/>
      <c r="N25" s="47"/>
    </row>
    <row r="26" spans="1:14" x14ac:dyDescent="0.2">
      <c r="A26" s="51" t="s">
        <v>74</v>
      </c>
      <c r="B26" s="103"/>
      <c r="C26" s="207"/>
      <c r="D26" s="47"/>
      <c r="E26" s="47"/>
      <c r="F26" s="126"/>
      <c r="G26" s="133"/>
      <c r="H26" s="150"/>
      <c r="I26" s="158"/>
      <c r="J26" s="164"/>
      <c r="K26" s="180"/>
      <c r="L26" s="207"/>
      <c r="M26" s="74"/>
      <c r="N26" s="47"/>
    </row>
    <row r="27" spans="1:14" x14ac:dyDescent="0.2">
      <c r="A27" s="52" t="s">
        <v>75</v>
      </c>
      <c r="B27" s="103">
        <v>862.17</v>
      </c>
      <c r="C27" s="207">
        <v>862.17</v>
      </c>
      <c r="D27" s="47">
        <v>862.17</v>
      </c>
      <c r="E27" s="47">
        <v>862.17</v>
      </c>
      <c r="F27" s="126">
        <v>862.17</v>
      </c>
      <c r="G27" s="133">
        <v>862.17</v>
      </c>
      <c r="H27" s="150">
        <v>862.17</v>
      </c>
      <c r="I27" s="158">
        <v>862.17</v>
      </c>
      <c r="J27" s="164">
        <v>862.17</v>
      </c>
      <c r="K27" s="180">
        <v>862.17</v>
      </c>
      <c r="L27" s="207">
        <v>862.17</v>
      </c>
      <c r="M27" s="74">
        <v>862.17</v>
      </c>
      <c r="N27" s="47">
        <f t="shared" si="0"/>
        <v>10346.039999999999</v>
      </c>
    </row>
    <row r="28" spans="1:14" x14ac:dyDescent="0.2">
      <c r="A28" s="51" t="s">
        <v>68</v>
      </c>
      <c r="B28" s="103"/>
      <c r="C28" s="207"/>
      <c r="D28" s="47"/>
      <c r="E28" s="47"/>
      <c r="F28" s="126"/>
      <c r="G28" s="133"/>
      <c r="H28" s="150"/>
      <c r="I28" s="158"/>
      <c r="J28" s="164"/>
      <c r="K28" s="180"/>
      <c r="L28" s="207"/>
      <c r="M28" s="74"/>
      <c r="N28" s="47"/>
    </row>
    <row r="29" spans="1:14" x14ac:dyDescent="0.2">
      <c r="A29" s="52" t="s">
        <v>76</v>
      </c>
      <c r="B29" s="103">
        <v>33824488.416733347</v>
      </c>
      <c r="C29" s="207">
        <v>34997940.606733359</v>
      </c>
      <c r="D29" s="47">
        <v>37981355.49673333</v>
      </c>
      <c r="E29" s="47">
        <v>34959209.80673334</v>
      </c>
      <c r="F29" s="126">
        <v>35198493.312523767</v>
      </c>
      <c r="G29" s="133">
        <v>45318872.202523798</v>
      </c>
      <c r="H29" s="150">
        <v>34031221.45252382</v>
      </c>
      <c r="I29" s="158">
        <v>30698740.922523845</v>
      </c>
      <c r="J29" s="164">
        <v>30621917.182523791</v>
      </c>
      <c r="K29" s="180">
        <v>20720664.64252381</v>
      </c>
      <c r="L29" s="207">
        <v>25486448.3525238</v>
      </c>
      <c r="M29" s="89">
        <v>35140558.592523806</v>
      </c>
      <c r="N29" s="47">
        <f t="shared" si="0"/>
        <v>398979910.98712385</v>
      </c>
    </row>
    <row r="30" spans="1:14" x14ac:dyDescent="0.2">
      <c r="A30" s="52"/>
      <c r="B30" s="103"/>
      <c r="C30" s="207"/>
      <c r="D30" s="47"/>
      <c r="E30" s="47"/>
      <c r="F30" s="126"/>
      <c r="G30" s="133"/>
      <c r="H30" s="150"/>
      <c r="I30" s="158"/>
      <c r="J30" s="164"/>
      <c r="K30" s="180"/>
      <c r="L30" s="207"/>
      <c r="M30" s="74"/>
      <c r="N30" s="47"/>
    </row>
    <row r="31" spans="1:14" x14ac:dyDescent="0.2">
      <c r="A31" s="52" t="s">
        <v>77</v>
      </c>
      <c r="B31" s="103">
        <v>956453.87</v>
      </c>
      <c r="C31" s="207">
        <v>989635.53</v>
      </c>
      <c r="D31" s="47">
        <v>1059678.33</v>
      </c>
      <c r="E31" s="47">
        <v>988540.34</v>
      </c>
      <c r="F31" s="126">
        <v>995306.55</v>
      </c>
      <c r="G31" s="133">
        <v>1186594.17</v>
      </c>
      <c r="H31" s="150">
        <v>962299.65</v>
      </c>
      <c r="I31" s="158">
        <v>868067.22</v>
      </c>
      <c r="J31" s="164">
        <v>865894.87</v>
      </c>
      <c r="K31" s="180">
        <v>585917.5</v>
      </c>
      <c r="L31" s="207">
        <v>720679.4</v>
      </c>
      <c r="M31" s="74">
        <v>993668.34</v>
      </c>
      <c r="N31" s="47">
        <f t="shared" si="0"/>
        <v>11172735.77</v>
      </c>
    </row>
    <row r="32" spans="1:14" x14ac:dyDescent="0.2">
      <c r="A32" s="52" t="s">
        <v>78</v>
      </c>
      <c r="B32" s="103">
        <v>9692440.1500000004</v>
      </c>
      <c r="C32" s="207">
        <v>10028694.01</v>
      </c>
      <c r="D32" s="47">
        <v>10922518.52</v>
      </c>
      <c r="E32" s="47">
        <v>10017595.66</v>
      </c>
      <c r="F32" s="126">
        <v>10086162.59</v>
      </c>
      <c r="G32" s="133">
        <v>13244098.220000001</v>
      </c>
      <c r="H32" s="150">
        <v>9751679.6999999993</v>
      </c>
      <c r="I32" s="158">
        <v>8796754.1600000001</v>
      </c>
      <c r="J32" s="164">
        <v>8774740.2400000002</v>
      </c>
      <c r="K32" s="180">
        <v>5937526.6699999999</v>
      </c>
      <c r="L32" s="207">
        <v>7303166.6299999999</v>
      </c>
      <c r="M32" s="74">
        <v>10069561.33</v>
      </c>
      <c r="N32" s="47">
        <f t="shared" si="0"/>
        <v>114624937.88</v>
      </c>
    </row>
    <row r="33" spans="1:14" x14ac:dyDescent="0.2">
      <c r="A33" s="52" t="s">
        <v>79</v>
      </c>
      <c r="B33" s="103">
        <v>26406230.73</v>
      </c>
      <c r="C33" s="207">
        <v>27322325.850000001</v>
      </c>
      <c r="D33" s="47">
        <v>29582780.98</v>
      </c>
      <c r="E33" s="47">
        <v>27292089.32</v>
      </c>
      <c r="F33" s="126">
        <v>27478894.100000001</v>
      </c>
      <c r="G33" s="133">
        <v>34924808.689999998</v>
      </c>
      <c r="H33" s="150">
        <v>26567623.850000001</v>
      </c>
      <c r="I33" s="158">
        <v>23966010.239999998</v>
      </c>
      <c r="J33" s="164">
        <v>23906035.190000001</v>
      </c>
      <c r="K33" s="180">
        <v>16176287.57</v>
      </c>
      <c r="L33" s="207">
        <v>19896857.760000002</v>
      </c>
      <c r="M33" s="74">
        <v>27433665.390000001</v>
      </c>
      <c r="N33" s="47">
        <f t="shared" si="0"/>
        <v>310953609.66999996</v>
      </c>
    </row>
    <row r="34" spans="1:14" x14ac:dyDescent="0.2">
      <c r="A34" s="52" t="s">
        <v>80</v>
      </c>
      <c r="B34" s="103">
        <v>745573.93</v>
      </c>
      <c r="C34" s="207">
        <v>771439.67</v>
      </c>
      <c r="D34" s="47">
        <v>845734.41</v>
      </c>
      <c r="E34" s="47">
        <v>770585.95</v>
      </c>
      <c r="F34" s="126">
        <v>775860.34</v>
      </c>
      <c r="G34" s="133">
        <v>1055482.3600000001</v>
      </c>
      <c r="H34" s="150">
        <v>750130.83</v>
      </c>
      <c r="I34" s="158">
        <v>676674.86</v>
      </c>
      <c r="J34" s="164">
        <v>674981.48</v>
      </c>
      <c r="K34" s="180">
        <v>456733.81</v>
      </c>
      <c r="L34" s="207">
        <v>561783.27</v>
      </c>
      <c r="M34" s="74">
        <v>774583.32</v>
      </c>
      <c r="N34" s="47">
        <f t="shared" si="0"/>
        <v>8859564.2300000004</v>
      </c>
    </row>
    <row r="35" spans="1:14" x14ac:dyDescent="0.2">
      <c r="A35" s="52" t="s">
        <v>81</v>
      </c>
      <c r="B35" s="103">
        <v>4989548.83</v>
      </c>
      <c r="C35" s="207">
        <v>5162648.18</v>
      </c>
      <c r="D35" s="47">
        <v>5659735.9900000002</v>
      </c>
      <c r="E35" s="47">
        <v>5156934.88</v>
      </c>
      <c r="F35" s="126">
        <v>5192232.3</v>
      </c>
      <c r="G35" s="133">
        <v>7062801.4400000004</v>
      </c>
      <c r="H35" s="150">
        <v>5020044.62</v>
      </c>
      <c r="I35" s="158">
        <v>4528460.71</v>
      </c>
      <c r="J35" s="164">
        <v>4517128.22</v>
      </c>
      <c r="K35" s="180">
        <v>3056565.61</v>
      </c>
      <c r="L35" s="207">
        <v>3759580.25</v>
      </c>
      <c r="M35" s="74">
        <v>5183686.17</v>
      </c>
      <c r="N35" s="47">
        <f t="shared" si="0"/>
        <v>59289367.200000003</v>
      </c>
    </row>
    <row r="36" spans="1:14" x14ac:dyDescent="0.2">
      <c r="A36" s="56"/>
      <c r="B36" s="103"/>
      <c r="C36" s="207"/>
      <c r="D36" s="47"/>
      <c r="E36" s="47"/>
      <c r="F36" s="126"/>
      <c r="G36" s="133"/>
      <c r="H36" s="150"/>
      <c r="I36" s="158"/>
      <c r="J36" s="164"/>
      <c r="K36" s="180"/>
      <c r="L36" s="207"/>
      <c r="M36" s="74"/>
      <c r="N36" s="47"/>
    </row>
    <row r="37" spans="1:14" x14ac:dyDescent="0.2">
      <c r="A37" s="52" t="s">
        <v>82</v>
      </c>
      <c r="B37" s="103">
        <v>49861.33</v>
      </c>
      <c r="C37" s="207">
        <v>51591.14</v>
      </c>
      <c r="D37" s="47">
        <v>54042.43</v>
      </c>
      <c r="E37" s="47">
        <v>51534.04</v>
      </c>
      <c r="F37" s="126">
        <v>51886.77</v>
      </c>
      <c r="G37" s="133">
        <v>53906.1</v>
      </c>
      <c r="H37" s="150">
        <v>50166.080000000002</v>
      </c>
      <c r="I37" s="158">
        <v>45253.599999999999</v>
      </c>
      <c r="J37" s="164">
        <v>45140.36</v>
      </c>
      <c r="K37" s="180">
        <v>30544.73</v>
      </c>
      <c r="L37" s="207">
        <v>37570.06</v>
      </c>
      <c r="M37" s="74">
        <v>51801.37</v>
      </c>
      <c r="N37" s="47">
        <f t="shared" si="0"/>
        <v>573298.01</v>
      </c>
    </row>
    <row r="38" spans="1:14" x14ac:dyDescent="0.2">
      <c r="A38" s="52" t="s">
        <v>83</v>
      </c>
      <c r="B38" s="103">
        <v>477703.79</v>
      </c>
      <c r="C38" s="207">
        <v>494276.47</v>
      </c>
      <c r="D38" s="47">
        <v>545946.96</v>
      </c>
      <c r="E38" s="47">
        <v>493729.47</v>
      </c>
      <c r="F38" s="126">
        <v>497108.88</v>
      </c>
      <c r="G38" s="133">
        <v>703227.54</v>
      </c>
      <c r="H38" s="150">
        <v>480623.48</v>
      </c>
      <c r="I38" s="158">
        <v>433558.8</v>
      </c>
      <c r="J38" s="164">
        <v>432473.82</v>
      </c>
      <c r="K38" s="180">
        <v>292638.27</v>
      </c>
      <c r="L38" s="207">
        <v>359945.51</v>
      </c>
      <c r="M38" s="74">
        <v>496290.66</v>
      </c>
      <c r="N38" s="47">
        <f t="shared" si="0"/>
        <v>5707523.6500000004</v>
      </c>
    </row>
    <row r="39" spans="1:14" x14ac:dyDescent="0.2">
      <c r="A39" s="52" t="s">
        <v>84</v>
      </c>
      <c r="B39" s="103">
        <v>0</v>
      </c>
      <c r="C39" s="207">
        <v>0</v>
      </c>
      <c r="D39" s="47">
        <v>0</v>
      </c>
      <c r="E39" s="47">
        <v>0</v>
      </c>
      <c r="F39" s="126">
        <v>0</v>
      </c>
      <c r="G39" s="133">
        <v>0</v>
      </c>
      <c r="H39" s="150">
        <v>0</v>
      </c>
      <c r="I39" s="158">
        <v>0</v>
      </c>
      <c r="J39" s="164">
        <v>0</v>
      </c>
      <c r="K39" s="180">
        <v>0</v>
      </c>
      <c r="L39" s="207">
        <v>0</v>
      </c>
      <c r="M39" s="74">
        <v>0</v>
      </c>
      <c r="N39" s="47">
        <f t="shared" si="0"/>
        <v>0</v>
      </c>
    </row>
    <row r="40" spans="1:14" x14ac:dyDescent="0.2">
      <c r="A40" s="52" t="s">
        <v>85</v>
      </c>
      <c r="B40" s="103">
        <v>691254.74</v>
      </c>
      <c r="C40" s="207">
        <v>715236.01</v>
      </c>
      <c r="D40" s="47">
        <v>771991.59</v>
      </c>
      <c r="E40" s="47">
        <v>714444.49</v>
      </c>
      <c r="F40" s="126">
        <v>719334.61</v>
      </c>
      <c r="G40" s="133">
        <v>898228.89</v>
      </c>
      <c r="H40" s="150">
        <v>695479.64</v>
      </c>
      <c r="I40" s="158">
        <v>627375.35</v>
      </c>
      <c r="J40" s="164">
        <v>625805.34</v>
      </c>
      <c r="K40" s="180">
        <v>423458.22</v>
      </c>
      <c r="L40" s="207">
        <v>520854.24</v>
      </c>
      <c r="M40" s="74">
        <v>718150.63</v>
      </c>
      <c r="N40" s="47">
        <f t="shared" si="0"/>
        <v>8121613.7499999991</v>
      </c>
    </row>
    <row r="41" spans="1:14" x14ac:dyDescent="0.2">
      <c r="A41" s="52" t="s">
        <v>86</v>
      </c>
      <c r="B41" s="103">
        <v>68500.63</v>
      </c>
      <c r="C41" s="207">
        <v>70877.08</v>
      </c>
      <c r="D41" s="47">
        <v>75815.960000000006</v>
      </c>
      <c r="E41" s="47">
        <v>70798.649999999994</v>
      </c>
      <c r="F41" s="126">
        <v>71283.240000000005</v>
      </c>
      <c r="G41" s="133">
        <v>84469.29</v>
      </c>
      <c r="H41" s="150">
        <v>68919.3</v>
      </c>
      <c r="I41" s="158">
        <v>62170.44</v>
      </c>
      <c r="J41" s="164">
        <v>62014.85</v>
      </c>
      <c r="K41" s="180">
        <v>41963.05</v>
      </c>
      <c r="L41" s="207">
        <v>51614.61</v>
      </c>
      <c r="M41" s="74">
        <v>71165.91</v>
      </c>
      <c r="N41" s="47">
        <f t="shared" si="0"/>
        <v>799593.01000000013</v>
      </c>
    </row>
    <row r="42" spans="1:14" x14ac:dyDescent="0.2">
      <c r="A42" s="52" t="s">
        <v>87</v>
      </c>
      <c r="B42" s="103">
        <v>6516192.3200000003</v>
      </c>
      <c r="C42" s="207">
        <v>6742254.5800000001</v>
      </c>
      <c r="D42" s="47">
        <v>7194472.9299999997</v>
      </c>
      <c r="E42" s="47">
        <v>6734793.1900000004</v>
      </c>
      <c r="F42" s="126">
        <v>6780890.4900000002</v>
      </c>
      <c r="G42" s="133">
        <v>7918617.6299999999</v>
      </c>
      <c r="H42" s="150">
        <v>6556018.8600000003</v>
      </c>
      <c r="I42" s="158">
        <v>5914025.8799999999</v>
      </c>
      <c r="J42" s="164">
        <v>5899226</v>
      </c>
      <c r="K42" s="180">
        <v>3991777.62</v>
      </c>
      <c r="L42" s="207">
        <v>4909892.41</v>
      </c>
      <c r="M42" s="74">
        <v>6769729.5199999996</v>
      </c>
      <c r="N42" s="47">
        <f t="shared" si="0"/>
        <v>75927891.429999992</v>
      </c>
    </row>
    <row r="43" spans="1:14" x14ac:dyDescent="0.2">
      <c r="A43" s="52" t="s">
        <v>88</v>
      </c>
      <c r="B43" s="103">
        <v>34159.56</v>
      </c>
      <c r="C43" s="207">
        <v>35344.639999999999</v>
      </c>
      <c r="D43" s="47">
        <v>37456.480000000003</v>
      </c>
      <c r="E43" s="47">
        <v>35305.519999999997</v>
      </c>
      <c r="F43" s="126">
        <v>35547.18</v>
      </c>
      <c r="G43" s="133">
        <v>39796.480000000003</v>
      </c>
      <c r="H43" s="150">
        <v>34368.339999999997</v>
      </c>
      <c r="I43" s="158">
        <v>31002.85</v>
      </c>
      <c r="J43" s="164">
        <v>30925.27</v>
      </c>
      <c r="K43" s="180">
        <v>20925.93</v>
      </c>
      <c r="L43" s="207">
        <v>25738.92</v>
      </c>
      <c r="M43" s="74">
        <v>35488.67</v>
      </c>
      <c r="N43" s="47">
        <f t="shared" si="0"/>
        <v>396059.83999999997</v>
      </c>
    </row>
    <row r="44" spans="1:14" x14ac:dyDescent="0.2">
      <c r="A44" s="52" t="s">
        <v>89</v>
      </c>
      <c r="B44" s="103">
        <v>2162671.35</v>
      </c>
      <c r="C44" s="207">
        <v>2237699.5699999998</v>
      </c>
      <c r="D44" s="47">
        <v>2450081.02</v>
      </c>
      <c r="E44" s="47">
        <v>2235223.2000000002</v>
      </c>
      <c r="F44" s="126">
        <v>2250522.52</v>
      </c>
      <c r="G44" s="133">
        <v>3040916.53</v>
      </c>
      <c r="H44" s="150">
        <v>2175889.4500000002</v>
      </c>
      <c r="I44" s="158">
        <v>1962817.19</v>
      </c>
      <c r="J44" s="164">
        <v>1957905.23</v>
      </c>
      <c r="K44" s="180">
        <v>1324838.5900000001</v>
      </c>
      <c r="L44" s="207">
        <v>1629553.44</v>
      </c>
      <c r="M44" s="74">
        <v>2246818.2799999998</v>
      </c>
      <c r="N44" s="47">
        <f t="shared" si="0"/>
        <v>25674936.370000005</v>
      </c>
    </row>
    <row r="45" spans="1:14" x14ac:dyDescent="0.2">
      <c r="A45" s="52" t="s">
        <v>90</v>
      </c>
      <c r="B45" s="103">
        <v>15652.39</v>
      </c>
      <c r="C45" s="207">
        <v>16195.41</v>
      </c>
      <c r="D45" s="47">
        <v>17825.02</v>
      </c>
      <c r="E45" s="47">
        <v>16177.48</v>
      </c>
      <c r="F45" s="126">
        <v>16288.21</v>
      </c>
      <c r="G45" s="133">
        <v>22621.65</v>
      </c>
      <c r="H45" s="150">
        <v>15748.05</v>
      </c>
      <c r="I45" s="158">
        <v>14205.94</v>
      </c>
      <c r="J45" s="164">
        <v>14170.39</v>
      </c>
      <c r="K45" s="180">
        <v>9588.5499999999993</v>
      </c>
      <c r="L45" s="207">
        <v>11793.93</v>
      </c>
      <c r="M45" s="74">
        <v>16261.4</v>
      </c>
      <c r="N45" s="47">
        <f t="shared" si="0"/>
        <v>186528.41999999995</v>
      </c>
    </row>
    <row r="46" spans="1:14" x14ac:dyDescent="0.2">
      <c r="A46" s="52" t="s">
        <v>91</v>
      </c>
      <c r="B46" s="103">
        <v>1051169.24</v>
      </c>
      <c r="C46" s="207">
        <v>1087636.81</v>
      </c>
      <c r="D46" s="47">
        <v>1181767.93</v>
      </c>
      <c r="E46" s="47">
        <v>1086433.1599999999</v>
      </c>
      <c r="F46" s="126">
        <v>1093869.42</v>
      </c>
      <c r="G46" s="133">
        <v>1417758.95</v>
      </c>
      <c r="H46" s="150">
        <v>1057593.92</v>
      </c>
      <c r="I46" s="158">
        <v>954029.87</v>
      </c>
      <c r="J46" s="164">
        <v>951642.4</v>
      </c>
      <c r="K46" s="180">
        <v>643939.53</v>
      </c>
      <c r="L46" s="207">
        <v>792046.58</v>
      </c>
      <c r="M46" s="74">
        <v>1092068.97</v>
      </c>
      <c r="N46" s="47">
        <f t="shared" si="0"/>
        <v>12409956.779999999</v>
      </c>
    </row>
    <row r="47" spans="1:14" x14ac:dyDescent="0.2">
      <c r="A47" s="52" t="s">
        <v>92</v>
      </c>
      <c r="B47" s="103">
        <v>89896.14</v>
      </c>
      <c r="C47" s="207">
        <v>93014.85</v>
      </c>
      <c r="D47" s="47">
        <v>101751.28</v>
      </c>
      <c r="E47" s="47">
        <v>92911.92</v>
      </c>
      <c r="F47" s="126">
        <v>93547.87</v>
      </c>
      <c r="G47" s="133">
        <v>125794.86</v>
      </c>
      <c r="H47" s="150">
        <v>90445.58</v>
      </c>
      <c r="I47" s="158">
        <v>81588.77</v>
      </c>
      <c r="J47" s="164">
        <v>81384.59</v>
      </c>
      <c r="K47" s="180">
        <v>55069.8</v>
      </c>
      <c r="L47" s="207">
        <v>67735.929999999993</v>
      </c>
      <c r="M47" s="74">
        <v>93393.89</v>
      </c>
      <c r="N47" s="47">
        <f t="shared" si="0"/>
        <v>1066535.48</v>
      </c>
    </row>
    <row r="48" spans="1:14" x14ac:dyDescent="0.2">
      <c r="A48" s="52" t="s">
        <v>93</v>
      </c>
      <c r="B48" s="103">
        <v>1258287.45</v>
      </c>
      <c r="C48" s="207">
        <v>1301940.44</v>
      </c>
      <c r="D48" s="47">
        <v>1419629.69</v>
      </c>
      <c r="E48" s="47">
        <v>1300499.6299999999</v>
      </c>
      <c r="F48" s="126">
        <v>1309401.1000000001</v>
      </c>
      <c r="G48" s="133">
        <v>1730313.4</v>
      </c>
      <c r="H48" s="150">
        <v>1265978.02</v>
      </c>
      <c r="I48" s="158">
        <v>1142008.1200000001</v>
      </c>
      <c r="J48" s="164">
        <v>1139150.24</v>
      </c>
      <c r="K48" s="180">
        <v>770818.82</v>
      </c>
      <c r="L48" s="207">
        <v>948108.29</v>
      </c>
      <c r="M48" s="74">
        <v>1307245.8999999999</v>
      </c>
      <c r="N48" s="47">
        <f t="shared" si="0"/>
        <v>14893381.1</v>
      </c>
    </row>
    <row r="49" spans="1:14" x14ac:dyDescent="0.2">
      <c r="A49" s="57"/>
      <c r="B49" s="103"/>
      <c r="C49" s="207"/>
      <c r="D49" s="47"/>
      <c r="E49" s="47"/>
      <c r="F49" s="126"/>
      <c r="G49" s="133"/>
      <c r="H49" s="150"/>
      <c r="I49" s="158"/>
      <c r="J49" s="164"/>
      <c r="K49" s="180"/>
      <c r="L49" s="207"/>
      <c r="M49" s="74"/>
      <c r="N49" s="47"/>
    </row>
    <row r="50" spans="1:14" x14ac:dyDescent="0.2">
      <c r="A50" s="51" t="s">
        <v>63</v>
      </c>
      <c r="B50" s="103"/>
      <c r="C50" s="207"/>
      <c r="D50" s="47"/>
      <c r="E50" s="47"/>
      <c r="F50" s="126"/>
      <c r="G50" s="133"/>
      <c r="H50" s="150"/>
      <c r="I50" s="158"/>
      <c r="J50" s="164"/>
      <c r="K50" s="180"/>
      <c r="L50" s="207"/>
      <c r="M50" s="74"/>
      <c r="N50" s="47"/>
    </row>
    <row r="51" spans="1:14" x14ac:dyDescent="0.2">
      <c r="A51" s="52" t="s">
        <v>94</v>
      </c>
      <c r="B51" s="103">
        <v>58548.81</v>
      </c>
      <c r="C51" s="207">
        <v>60580.01</v>
      </c>
      <c r="D51" s="47">
        <v>64795.040000000001</v>
      </c>
      <c r="E51" s="47">
        <v>60512.97</v>
      </c>
      <c r="F51" s="126">
        <v>60927.16</v>
      </c>
      <c r="G51" s="133">
        <v>72155.600000000006</v>
      </c>
      <c r="H51" s="150">
        <v>58906.66</v>
      </c>
      <c r="I51" s="158">
        <v>53138.27</v>
      </c>
      <c r="J51" s="164">
        <v>53005.29</v>
      </c>
      <c r="K51" s="180">
        <v>35866.629999999997</v>
      </c>
      <c r="L51" s="207">
        <v>44116</v>
      </c>
      <c r="M51" s="74">
        <v>60826.879999999997</v>
      </c>
      <c r="N51" s="47">
        <f t="shared" si="0"/>
        <v>683379.32000000007</v>
      </c>
    </row>
    <row r="52" spans="1:14" x14ac:dyDescent="0.2">
      <c r="A52" s="52" t="s">
        <v>95</v>
      </c>
      <c r="B52" s="103">
        <v>4624148.8899999997</v>
      </c>
      <c r="C52" s="207">
        <v>4784571.6399999997</v>
      </c>
      <c r="D52" s="47">
        <v>5151384.8099999996</v>
      </c>
      <c r="E52" s="47">
        <v>4779276.74</v>
      </c>
      <c r="F52" s="126">
        <v>4811989.22</v>
      </c>
      <c r="G52" s="133">
        <v>5923530.04</v>
      </c>
      <c r="H52" s="150">
        <v>4652411.38</v>
      </c>
      <c r="I52" s="158">
        <v>4196827.66</v>
      </c>
      <c r="J52" s="164">
        <v>4186325.08</v>
      </c>
      <c r="K52" s="180">
        <v>2832723.95</v>
      </c>
      <c r="L52" s="207">
        <v>3484254.67</v>
      </c>
      <c r="M52" s="74">
        <v>4804068.95</v>
      </c>
      <c r="N52" s="47">
        <f t="shared" si="0"/>
        <v>54231513.030000001</v>
      </c>
    </row>
    <row r="53" spans="1:14" x14ac:dyDescent="0.2">
      <c r="A53" s="52" t="s">
        <v>96</v>
      </c>
      <c r="B53" s="103">
        <v>212446.34</v>
      </c>
      <c r="C53" s="207">
        <v>219816.61</v>
      </c>
      <c r="D53" s="47">
        <v>237551.7</v>
      </c>
      <c r="E53" s="47">
        <v>219573.35</v>
      </c>
      <c r="F53" s="126">
        <v>221076.25</v>
      </c>
      <c r="G53" s="133">
        <v>277992.55</v>
      </c>
      <c r="H53" s="150">
        <v>213744.8</v>
      </c>
      <c r="I53" s="158">
        <v>192814.01</v>
      </c>
      <c r="J53" s="164">
        <v>192331.49</v>
      </c>
      <c r="K53" s="180">
        <v>130143.27</v>
      </c>
      <c r="L53" s="207">
        <v>160076.41</v>
      </c>
      <c r="M53" s="74">
        <v>220712.37</v>
      </c>
      <c r="N53" s="47">
        <f t="shared" si="0"/>
        <v>2498279.1500000004</v>
      </c>
    </row>
    <row r="54" spans="1:14" x14ac:dyDescent="0.2">
      <c r="A54" s="52" t="s">
        <v>97</v>
      </c>
      <c r="B54" s="103">
        <v>1911539.33</v>
      </c>
      <c r="C54" s="207">
        <v>1977855.19</v>
      </c>
      <c r="D54" s="47">
        <v>2129047.65</v>
      </c>
      <c r="E54" s="47">
        <v>1975666.37</v>
      </c>
      <c r="F54" s="126">
        <v>1989189.12</v>
      </c>
      <c r="G54" s="133">
        <v>2445754.63</v>
      </c>
      <c r="H54" s="150">
        <v>1923222.53</v>
      </c>
      <c r="I54" s="158">
        <v>1734892.48</v>
      </c>
      <c r="J54" s="164">
        <v>1730550.9</v>
      </c>
      <c r="K54" s="180">
        <v>1170996.73</v>
      </c>
      <c r="L54" s="207">
        <v>1440327.72</v>
      </c>
      <c r="M54" s="74">
        <v>1985915.02</v>
      </c>
      <c r="N54" s="47">
        <f t="shared" si="0"/>
        <v>22414957.669999998</v>
      </c>
    </row>
    <row r="55" spans="1:14" x14ac:dyDescent="0.2">
      <c r="A55" s="52" t="s">
        <v>98</v>
      </c>
      <c r="B55" s="103">
        <v>75421.31</v>
      </c>
      <c r="C55" s="207">
        <v>78037.850000000006</v>
      </c>
      <c r="D55" s="47">
        <v>83282.820000000007</v>
      </c>
      <c r="E55" s="47">
        <v>77951.490000000005</v>
      </c>
      <c r="F55" s="126">
        <v>78485.039999999994</v>
      </c>
      <c r="G55" s="133">
        <v>91725.1</v>
      </c>
      <c r="H55" s="150">
        <v>75882.28</v>
      </c>
      <c r="I55" s="158">
        <v>68451.570000000007</v>
      </c>
      <c r="J55" s="164">
        <v>68280.27</v>
      </c>
      <c r="K55" s="180">
        <v>46202.61</v>
      </c>
      <c r="L55" s="207">
        <v>56829.279999999999</v>
      </c>
      <c r="M55" s="74">
        <v>78355.86</v>
      </c>
      <c r="N55" s="47">
        <f t="shared" si="0"/>
        <v>878905.48</v>
      </c>
    </row>
    <row r="56" spans="1:14" x14ac:dyDescent="0.2">
      <c r="A56" s="52" t="s">
        <v>99</v>
      </c>
      <c r="B56" s="103">
        <v>14338.93</v>
      </c>
      <c r="C56" s="207">
        <v>14836.38</v>
      </c>
      <c r="D56" s="47">
        <v>15799.92</v>
      </c>
      <c r="E56" s="47">
        <v>14819.96</v>
      </c>
      <c r="F56" s="126">
        <v>14921.4</v>
      </c>
      <c r="G56" s="133">
        <v>17215.77</v>
      </c>
      <c r="H56" s="150">
        <v>14426.57</v>
      </c>
      <c r="I56" s="158">
        <v>13013.86</v>
      </c>
      <c r="J56" s="164">
        <v>12981.29</v>
      </c>
      <c r="K56" s="180">
        <v>8783.94</v>
      </c>
      <c r="L56" s="207">
        <v>10804.26</v>
      </c>
      <c r="M56" s="74">
        <v>14896.84</v>
      </c>
      <c r="N56" s="47">
        <f t="shared" si="0"/>
        <v>166839.12</v>
      </c>
    </row>
    <row r="57" spans="1:14" x14ac:dyDescent="0.2">
      <c r="A57" s="52"/>
      <c r="B57" s="103"/>
      <c r="C57" s="207"/>
      <c r="D57" s="47"/>
      <c r="E57" s="47"/>
      <c r="F57" s="126"/>
      <c r="G57" s="133"/>
      <c r="H57" s="150"/>
      <c r="I57" s="158"/>
      <c r="J57" s="164"/>
      <c r="K57" s="180"/>
      <c r="L57" s="207"/>
      <c r="M57" s="74"/>
      <c r="N57" s="47"/>
    </row>
    <row r="58" spans="1:14" x14ac:dyDescent="0.2">
      <c r="A58" s="53" t="s">
        <v>100</v>
      </c>
      <c r="B58" s="104">
        <v>95927390.646733344</v>
      </c>
      <c r="C58" s="69">
        <v>99255310.696733326</v>
      </c>
      <c r="D58" s="54">
        <v>107585309.12673333</v>
      </c>
      <c r="E58" s="54">
        <v>99145469.756733328</v>
      </c>
      <c r="F58" s="127">
        <v>99824079.842523769</v>
      </c>
      <c r="G58" s="134">
        <v>127657544.2625238</v>
      </c>
      <c r="H58" s="151">
        <v>96513687.212523818</v>
      </c>
      <c r="I58" s="159">
        <v>87062744.942523807</v>
      </c>
      <c r="J58" s="165">
        <v>86844872.162523806</v>
      </c>
      <c r="K58" s="181">
        <v>58764838.212523811</v>
      </c>
      <c r="L58" s="69">
        <v>72280640.092523813</v>
      </c>
      <c r="M58" s="69">
        <v>99659776.432523802</v>
      </c>
      <c r="N58" s="54">
        <f t="shared" si="0"/>
        <v>1130521663.3871238</v>
      </c>
    </row>
    <row r="59" spans="1:14" x14ac:dyDescent="0.2">
      <c r="A59" s="55"/>
      <c r="B59" s="103"/>
      <c r="C59" s="207"/>
      <c r="D59" s="47"/>
      <c r="E59" s="47"/>
      <c r="F59" s="126"/>
      <c r="G59" s="133"/>
      <c r="H59" s="150"/>
      <c r="I59" s="158"/>
      <c r="J59" s="164"/>
      <c r="K59" s="180"/>
      <c r="L59" s="207"/>
      <c r="M59" s="74"/>
      <c r="N59" s="47"/>
    </row>
    <row r="60" spans="1:14" x14ac:dyDescent="0.2">
      <c r="A60" s="51" t="s">
        <v>101</v>
      </c>
      <c r="B60" s="103"/>
      <c r="C60" s="207"/>
      <c r="D60" s="47"/>
      <c r="E60" s="47"/>
      <c r="F60" s="126"/>
      <c r="G60" s="133"/>
      <c r="H60" s="150"/>
      <c r="I60" s="158"/>
      <c r="J60" s="164"/>
      <c r="K60" s="180"/>
      <c r="L60" s="207"/>
      <c r="M60" s="74"/>
      <c r="N60" s="47"/>
    </row>
    <row r="61" spans="1:14" x14ac:dyDescent="0.2">
      <c r="A61" s="51" t="s">
        <v>102</v>
      </c>
      <c r="B61" s="103"/>
      <c r="C61" s="207"/>
      <c r="D61" s="47"/>
      <c r="E61" s="47"/>
      <c r="F61" s="126"/>
      <c r="G61" s="133"/>
      <c r="H61" s="150"/>
      <c r="I61" s="158"/>
      <c r="J61" s="164"/>
      <c r="K61" s="180"/>
      <c r="L61" s="207"/>
      <c r="M61" s="74"/>
      <c r="N61" s="47"/>
    </row>
    <row r="62" spans="1:14" x14ac:dyDescent="0.2">
      <c r="A62" s="52" t="s">
        <v>103</v>
      </c>
      <c r="B62" s="103">
        <v>11498.7</v>
      </c>
      <c r="C62" s="207">
        <v>11498.7</v>
      </c>
      <c r="D62" s="47">
        <v>11498.7</v>
      </c>
      <c r="E62" s="47">
        <v>11498.7</v>
      </c>
      <c r="F62" s="126">
        <v>11498.7</v>
      </c>
      <c r="G62" s="133">
        <v>11498.7</v>
      </c>
      <c r="H62" s="150">
        <v>11498.7</v>
      </c>
      <c r="I62" s="158">
        <v>11498.7</v>
      </c>
      <c r="J62" s="164">
        <v>11498.7</v>
      </c>
      <c r="K62" s="180">
        <v>11498.7</v>
      </c>
      <c r="L62" s="207">
        <v>11498.7</v>
      </c>
      <c r="M62" s="74">
        <v>11498.7</v>
      </c>
      <c r="N62" s="47">
        <f t="shared" si="0"/>
        <v>137984.4</v>
      </c>
    </row>
    <row r="63" spans="1:14" x14ac:dyDescent="0.2">
      <c r="A63" s="52" t="s">
        <v>104</v>
      </c>
      <c r="B63" s="103">
        <v>609.25</v>
      </c>
      <c r="C63" s="207">
        <v>609.25</v>
      </c>
      <c r="D63" s="47">
        <v>609.25</v>
      </c>
      <c r="E63" s="47">
        <v>609.25</v>
      </c>
      <c r="F63" s="126">
        <v>609.25</v>
      </c>
      <c r="G63" s="133">
        <v>609.25</v>
      </c>
      <c r="H63" s="150">
        <v>609.25</v>
      </c>
      <c r="I63" s="158">
        <v>609.25</v>
      </c>
      <c r="J63" s="164">
        <v>609.25</v>
      </c>
      <c r="K63" s="180">
        <v>609.25</v>
      </c>
      <c r="L63" s="207">
        <v>609.25</v>
      </c>
      <c r="M63" s="74">
        <v>609.25</v>
      </c>
      <c r="N63" s="47">
        <f t="shared" si="0"/>
        <v>7311</v>
      </c>
    </row>
    <row r="64" spans="1:14" x14ac:dyDescent="0.2">
      <c r="A64" s="52" t="s">
        <v>105</v>
      </c>
      <c r="B64" s="103">
        <v>11221.62</v>
      </c>
      <c r="C64" s="207">
        <v>11221.62</v>
      </c>
      <c r="D64" s="47">
        <v>11221.62</v>
      </c>
      <c r="E64" s="47">
        <v>11221.62</v>
      </c>
      <c r="F64" s="126">
        <v>11221.62</v>
      </c>
      <c r="G64" s="133">
        <v>11221.62</v>
      </c>
      <c r="H64" s="150">
        <v>11221.62</v>
      </c>
      <c r="I64" s="158">
        <v>11221.62</v>
      </c>
      <c r="J64" s="164">
        <v>11221.62</v>
      </c>
      <c r="K64" s="180">
        <v>11221.62</v>
      </c>
      <c r="L64" s="207">
        <v>11221.62</v>
      </c>
      <c r="M64" s="74">
        <v>11221.62</v>
      </c>
      <c r="N64" s="47">
        <f t="shared" si="0"/>
        <v>134659.43999999997</v>
      </c>
    </row>
    <row r="65" spans="1:14" x14ac:dyDescent="0.2">
      <c r="A65" s="52" t="s">
        <v>106</v>
      </c>
      <c r="B65" s="103">
        <v>36472.53</v>
      </c>
      <c r="C65" s="207">
        <v>36472.53</v>
      </c>
      <c r="D65" s="47">
        <v>36472.53</v>
      </c>
      <c r="E65" s="47">
        <v>36472.53</v>
      </c>
      <c r="F65" s="126">
        <v>36472.53</v>
      </c>
      <c r="G65" s="133">
        <v>36472.53</v>
      </c>
      <c r="H65" s="150">
        <v>36472.53</v>
      </c>
      <c r="I65" s="158">
        <v>36472.53</v>
      </c>
      <c r="J65" s="164">
        <v>36472.53</v>
      </c>
      <c r="K65" s="180">
        <v>36472.53</v>
      </c>
      <c r="L65" s="207">
        <v>36472.53</v>
      </c>
      <c r="M65" s="74">
        <v>36472.53</v>
      </c>
      <c r="N65" s="47">
        <f t="shared" si="0"/>
        <v>437670.3600000001</v>
      </c>
    </row>
    <row r="66" spans="1:14" x14ac:dyDescent="0.2">
      <c r="A66" s="52"/>
      <c r="B66" s="103"/>
      <c r="C66" s="207"/>
      <c r="D66" s="47"/>
      <c r="E66" s="47"/>
      <c r="F66" s="126"/>
      <c r="G66" s="133"/>
      <c r="H66" s="150"/>
      <c r="I66" s="158"/>
      <c r="J66" s="164"/>
      <c r="K66" s="180"/>
      <c r="L66" s="207"/>
      <c r="M66" s="74"/>
      <c r="N66" s="47"/>
    </row>
    <row r="67" spans="1:14" x14ac:dyDescent="0.2">
      <c r="A67" s="51" t="s">
        <v>68</v>
      </c>
      <c r="B67" s="103"/>
      <c r="C67" s="207"/>
      <c r="D67" s="47"/>
      <c r="E67" s="47"/>
      <c r="F67" s="126"/>
      <c r="G67" s="133"/>
      <c r="H67" s="150"/>
      <c r="I67" s="158"/>
      <c r="J67" s="164"/>
      <c r="K67" s="180"/>
      <c r="L67" s="207"/>
      <c r="M67" s="74"/>
      <c r="N67" s="47"/>
    </row>
    <row r="68" spans="1:14" x14ac:dyDescent="0.2">
      <c r="A68" s="52" t="s">
        <v>107</v>
      </c>
      <c r="B68" s="103">
        <v>1046820.8131083332</v>
      </c>
      <c r="C68" s="207">
        <v>1047242.8831083331</v>
      </c>
      <c r="D68" s="47">
        <v>1193858.5831083334</v>
      </c>
      <c r="E68" s="47">
        <v>1035151.3231083335</v>
      </c>
      <c r="F68" s="126">
        <v>999556.26897381083</v>
      </c>
      <c r="G68" s="133">
        <v>1226433.1089738109</v>
      </c>
      <c r="H68" s="150">
        <v>1003530.0689738105</v>
      </c>
      <c r="I68" s="158">
        <v>979898.22897381126</v>
      </c>
      <c r="J68" s="164">
        <v>1088411.958973811</v>
      </c>
      <c r="K68" s="180">
        <v>887794.7689738106</v>
      </c>
      <c r="L68" s="207">
        <v>960702.32897381089</v>
      </c>
      <c r="M68" s="74">
        <v>1238336.67897381</v>
      </c>
      <c r="N68" s="47">
        <f t="shared" si="0"/>
        <v>12707737.014223818</v>
      </c>
    </row>
    <row r="69" spans="1:14" x14ac:dyDescent="0.2">
      <c r="A69" s="52"/>
      <c r="B69" s="103"/>
      <c r="C69" s="207"/>
      <c r="D69" s="47"/>
      <c r="E69" s="47"/>
      <c r="F69" s="126"/>
      <c r="G69" s="133"/>
      <c r="H69" s="150"/>
      <c r="I69" s="158"/>
      <c r="J69" s="164"/>
      <c r="K69" s="180"/>
      <c r="L69" s="207"/>
      <c r="M69" s="74"/>
      <c r="N69" s="47"/>
    </row>
    <row r="70" spans="1:14" x14ac:dyDescent="0.2">
      <c r="A70" s="52" t="s">
        <v>108</v>
      </c>
      <c r="B70" s="103">
        <v>25207.83</v>
      </c>
      <c r="C70" s="207">
        <v>25217.99</v>
      </c>
      <c r="D70" s="47">
        <v>28795.27</v>
      </c>
      <c r="E70" s="47">
        <v>24926.82</v>
      </c>
      <c r="F70" s="126">
        <v>24069.68</v>
      </c>
      <c r="G70" s="133">
        <v>29570.62</v>
      </c>
      <c r="H70" s="150">
        <v>24165.37</v>
      </c>
      <c r="I70" s="158">
        <v>23596.31</v>
      </c>
      <c r="J70" s="164">
        <v>26209.360000000001</v>
      </c>
      <c r="K70" s="180">
        <v>21378.42</v>
      </c>
      <c r="L70" s="207">
        <v>23134.07</v>
      </c>
      <c r="M70" s="74">
        <v>29819.599999999999</v>
      </c>
      <c r="N70" s="47">
        <f t="shared" si="0"/>
        <v>306091.33999999997</v>
      </c>
    </row>
    <row r="71" spans="1:14" x14ac:dyDescent="0.2">
      <c r="A71" s="52" t="s">
        <v>109</v>
      </c>
      <c r="B71" s="103">
        <v>1029.99</v>
      </c>
      <c r="C71" s="207">
        <v>1030.4100000000001</v>
      </c>
      <c r="D71" s="47">
        <v>1172.72</v>
      </c>
      <c r="E71" s="47">
        <v>1018.51</v>
      </c>
      <c r="F71" s="126">
        <v>983.49</v>
      </c>
      <c r="G71" s="133">
        <v>1205.1500000000001</v>
      </c>
      <c r="H71" s="150">
        <v>987.4</v>
      </c>
      <c r="I71" s="158">
        <v>964.15</v>
      </c>
      <c r="J71" s="164">
        <v>1070.92</v>
      </c>
      <c r="K71" s="180">
        <v>873.52</v>
      </c>
      <c r="L71" s="207">
        <v>945.26</v>
      </c>
      <c r="M71" s="74">
        <v>1218.43</v>
      </c>
      <c r="N71" s="47">
        <f t="shared" si="0"/>
        <v>12499.95</v>
      </c>
    </row>
    <row r="72" spans="1:14" x14ac:dyDescent="0.2">
      <c r="A72" s="52" t="s">
        <v>110</v>
      </c>
      <c r="B72" s="103">
        <v>33305.67</v>
      </c>
      <c r="C72" s="207">
        <v>33319.089999999997</v>
      </c>
      <c r="D72" s="47">
        <v>38094.6</v>
      </c>
      <c r="E72" s="47">
        <v>32934.39</v>
      </c>
      <c r="F72" s="126">
        <v>31801.9</v>
      </c>
      <c r="G72" s="133">
        <v>39109.53</v>
      </c>
      <c r="H72" s="150">
        <v>31928.33</v>
      </c>
      <c r="I72" s="158">
        <v>31176.46</v>
      </c>
      <c r="J72" s="164">
        <v>34628.93</v>
      </c>
      <c r="K72" s="180">
        <v>28246.09</v>
      </c>
      <c r="L72" s="207">
        <v>30565.72</v>
      </c>
      <c r="M72" s="74">
        <v>39398.94</v>
      </c>
      <c r="N72" s="47">
        <f t="shared" si="0"/>
        <v>404509.65000000008</v>
      </c>
    </row>
    <row r="73" spans="1:14" x14ac:dyDescent="0.2">
      <c r="A73" s="52"/>
      <c r="B73" s="103"/>
      <c r="C73" s="207"/>
      <c r="D73" s="47"/>
      <c r="E73" s="47"/>
      <c r="F73" s="126"/>
      <c r="G73" s="133"/>
      <c r="H73" s="150"/>
      <c r="I73" s="158"/>
      <c r="J73" s="164"/>
      <c r="K73" s="180"/>
      <c r="L73" s="207"/>
      <c r="M73" s="74"/>
      <c r="N73" s="47"/>
    </row>
    <row r="74" spans="1:14" x14ac:dyDescent="0.2">
      <c r="A74" s="51" t="s">
        <v>63</v>
      </c>
      <c r="B74" s="103"/>
      <c r="C74" s="207"/>
      <c r="D74" s="47"/>
      <c r="E74" s="47"/>
      <c r="F74" s="126"/>
      <c r="G74" s="133"/>
      <c r="H74" s="150"/>
      <c r="I74" s="158"/>
      <c r="J74" s="164"/>
      <c r="K74" s="180"/>
      <c r="L74" s="207"/>
      <c r="M74" s="74"/>
      <c r="N74" s="47"/>
    </row>
    <row r="75" spans="1:14" x14ac:dyDescent="0.2">
      <c r="A75" s="52" t="s">
        <v>64</v>
      </c>
      <c r="B75" s="103">
        <v>2282.5500000000002</v>
      </c>
      <c r="C75" s="207">
        <v>2283.4699999999998</v>
      </c>
      <c r="D75" s="47">
        <v>2602.86</v>
      </c>
      <c r="E75" s="47">
        <v>2257.11</v>
      </c>
      <c r="F75" s="126">
        <v>2179.4899999999998</v>
      </c>
      <c r="G75" s="133">
        <v>2673.95</v>
      </c>
      <c r="H75" s="150">
        <v>2188.16</v>
      </c>
      <c r="I75" s="158">
        <v>2136.63</v>
      </c>
      <c r="J75" s="164">
        <v>2373.2399999999998</v>
      </c>
      <c r="K75" s="180">
        <v>1935.8</v>
      </c>
      <c r="L75" s="207">
        <v>2094.77</v>
      </c>
      <c r="M75" s="74">
        <v>2700.14</v>
      </c>
      <c r="N75" s="47">
        <f t="shared" si="0"/>
        <v>27708.17</v>
      </c>
    </row>
    <row r="76" spans="1:14" x14ac:dyDescent="0.2">
      <c r="A76" s="52" t="s">
        <v>111</v>
      </c>
      <c r="B76" s="103">
        <v>1724.92</v>
      </c>
      <c r="C76" s="207">
        <v>1725.61</v>
      </c>
      <c r="D76" s="47">
        <v>1959.52</v>
      </c>
      <c r="E76" s="47">
        <v>1705.69</v>
      </c>
      <c r="F76" s="126">
        <v>1647.04</v>
      </c>
      <c r="G76" s="133">
        <v>2014.69</v>
      </c>
      <c r="H76" s="150">
        <v>1653.58</v>
      </c>
      <c r="I76" s="158">
        <v>1614.64</v>
      </c>
      <c r="J76" s="164">
        <v>1793.45</v>
      </c>
      <c r="K76" s="180">
        <v>1462.88</v>
      </c>
      <c r="L76" s="207">
        <v>1583.01</v>
      </c>
      <c r="M76" s="74">
        <v>2040.49</v>
      </c>
      <c r="N76" s="47">
        <f t="shared" si="0"/>
        <v>20925.52</v>
      </c>
    </row>
    <row r="77" spans="1:14" x14ac:dyDescent="0.2">
      <c r="A77" s="52" t="s">
        <v>112</v>
      </c>
      <c r="B77" s="103">
        <v>12573.12</v>
      </c>
      <c r="C77" s="207">
        <v>12578.19</v>
      </c>
      <c r="D77" s="47">
        <v>14344.78</v>
      </c>
      <c r="E77" s="47">
        <v>12432.96</v>
      </c>
      <c r="F77" s="126">
        <v>12005.44</v>
      </c>
      <c r="G77" s="133">
        <v>14734.94</v>
      </c>
      <c r="H77" s="150">
        <v>12053.17</v>
      </c>
      <c r="I77" s="158">
        <v>11769.33</v>
      </c>
      <c r="J77" s="164">
        <v>13072.66</v>
      </c>
      <c r="K77" s="180">
        <v>10663.1</v>
      </c>
      <c r="L77" s="207">
        <v>11538.77</v>
      </c>
      <c r="M77" s="74">
        <v>14873.37</v>
      </c>
      <c r="N77" s="47">
        <f t="shared" si="0"/>
        <v>152639.83000000002</v>
      </c>
    </row>
    <row r="78" spans="1:14" x14ac:dyDescent="0.2">
      <c r="A78" s="52" t="s">
        <v>113</v>
      </c>
      <c r="B78" s="103">
        <v>159339.76</v>
      </c>
      <c r="C78" s="207">
        <v>159404</v>
      </c>
      <c r="D78" s="47">
        <v>181781.32</v>
      </c>
      <c r="E78" s="47">
        <v>157563.51</v>
      </c>
      <c r="F78" s="126">
        <v>152145.48000000001</v>
      </c>
      <c r="G78" s="133">
        <v>186727.86</v>
      </c>
      <c r="H78" s="150">
        <v>152750.35</v>
      </c>
      <c r="I78" s="158">
        <v>149153.26999999999</v>
      </c>
      <c r="J78" s="164">
        <v>165670.48000000001</v>
      </c>
      <c r="K78" s="180">
        <v>135133.93</v>
      </c>
      <c r="L78" s="207">
        <v>146231.4</v>
      </c>
      <c r="M78" s="74">
        <v>188490.97</v>
      </c>
      <c r="N78" s="47">
        <f t="shared" si="0"/>
        <v>1934392.3299999998</v>
      </c>
    </row>
    <row r="79" spans="1:14" x14ac:dyDescent="0.2">
      <c r="A79" s="52" t="s">
        <v>114</v>
      </c>
      <c r="B79" s="103">
        <v>73617.95</v>
      </c>
      <c r="C79" s="207">
        <v>73647.63</v>
      </c>
      <c r="D79" s="47">
        <v>84056</v>
      </c>
      <c r="E79" s="47">
        <v>72797.289999999994</v>
      </c>
      <c r="F79" s="126">
        <v>70294.06</v>
      </c>
      <c r="G79" s="133">
        <v>86327.91</v>
      </c>
      <c r="H79" s="150">
        <v>70573.52</v>
      </c>
      <c r="I79" s="158">
        <v>68911.600000000006</v>
      </c>
      <c r="J79" s="164">
        <v>76542.86</v>
      </c>
      <c r="K79" s="180">
        <v>62434.400000000001</v>
      </c>
      <c r="L79" s="207">
        <v>67561.649999999994</v>
      </c>
      <c r="M79" s="74">
        <v>87086.36</v>
      </c>
      <c r="N79" s="47">
        <f t="shared" ref="N79:N138" si="1">SUM(B79:M79)</f>
        <v>893851.23</v>
      </c>
    </row>
    <row r="80" spans="1:14" x14ac:dyDescent="0.2">
      <c r="A80" s="52" t="s">
        <v>115</v>
      </c>
      <c r="B80" s="103">
        <v>25244</v>
      </c>
      <c r="C80" s="207">
        <v>25254.18</v>
      </c>
      <c r="D80" s="47">
        <v>28771.72</v>
      </c>
      <c r="E80" s="47">
        <v>24962.59</v>
      </c>
      <c r="F80" s="126">
        <v>24104.22</v>
      </c>
      <c r="G80" s="133">
        <v>29560.76</v>
      </c>
      <c r="H80" s="150">
        <v>24200.05</v>
      </c>
      <c r="I80" s="158">
        <v>23630.17</v>
      </c>
      <c r="J80" s="164">
        <v>26246.97</v>
      </c>
      <c r="K80" s="180">
        <v>21409.1</v>
      </c>
      <c r="L80" s="207">
        <v>23167.26</v>
      </c>
      <c r="M80" s="74">
        <v>29862.39</v>
      </c>
      <c r="N80" s="47">
        <f t="shared" si="1"/>
        <v>306413.41000000003</v>
      </c>
    </row>
    <row r="81" spans="1:14" x14ac:dyDescent="0.2">
      <c r="A81" s="52" t="s">
        <v>116</v>
      </c>
      <c r="B81" s="103">
        <v>50614.559999999998</v>
      </c>
      <c r="C81" s="207">
        <v>50634.97</v>
      </c>
      <c r="D81" s="47">
        <v>57581.51</v>
      </c>
      <c r="E81" s="47">
        <v>50050.34</v>
      </c>
      <c r="F81" s="126">
        <v>48329.29</v>
      </c>
      <c r="G81" s="133">
        <v>59184.12</v>
      </c>
      <c r="H81" s="150">
        <v>48521.43</v>
      </c>
      <c r="I81" s="158">
        <v>47378.81</v>
      </c>
      <c r="J81" s="164">
        <v>52625.53</v>
      </c>
      <c r="K81" s="180">
        <v>42925.54</v>
      </c>
      <c r="L81" s="207">
        <v>46450.67</v>
      </c>
      <c r="M81" s="74">
        <v>59874.5</v>
      </c>
      <c r="N81" s="47">
        <f t="shared" si="1"/>
        <v>614171.27</v>
      </c>
    </row>
    <row r="82" spans="1:14" x14ac:dyDescent="0.2">
      <c r="A82" s="52" t="s">
        <v>117</v>
      </c>
      <c r="B82" s="103">
        <v>1630.95</v>
      </c>
      <c r="C82" s="207">
        <v>1631.61</v>
      </c>
      <c r="D82" s="47">
        <v>1855.22</v>
      </c>
      <c r="E82" s="47">
        <v>1612.77</v>
      </c>
      <c r="F82" s="126">
        <v>1557.31</v>
      </c>
      <c r="G82" s="133">
        <v>1906.91</v>
      </c>
      <c r="H82" s="150">
        <v>1563.5</v>
      </c>
      <c r="I82" s="158">
        <v>1526.68</v>
      </c>
      <c r="J82" s="164">
        <v>1695.75</v>
      </c>
      <c r="K82" s="180">
        <v>1383.18</v>
      </c>
      <c r="L82" s="207">
        <v>1496.77</v>
      </c>
      <c r="M82" s="74">
        <v>1929.33</v>
      </c>
      <c r="N82" s="47">
        <f t="shared" si="1"/>
        <v>19789.979999999996</v>
      </c>
    </row>
    <row r="83" spans="1:14" x14ac:dyDescent="0.2">
      <c r="A83" s="52" t="s">
        <v>118</v>
      </c>
      <c r="B83" s="103">
        <v>701.26</v>
      </c>
      <c r="C83" s="207">
        <v>701.54</v>
      </c>
      <c r="D83" s="47">
        <v>796.34</v>
      </c>
      <c r="E83" s="47">
        <v>693.44</v>
      </c>
      <c r="F83" s="126">
        <v>669.6</v>
      </c>
      <c r="G83" s="133">
        <v>818.82</v>
      </c>
      <c r="H83" s="150">
        <v>672.26</v>
      </c>
      <c r="I83" s="158">
        <v>656.43</v>
      </c>
      <c r="J83" s="164">
        <v>729.12</v>
      </c>
      <c r="K83" s="180">
        <v>594.73</v>
      </c>
      <c r="L83" s="207">
        <v>643.57000000000005</v>
      </c>
      <c r="M83" s="74">
        <v>829.56</v>
      </c>
      <c r="N83" s="47">
        <f t="shared" si="1"/>
        <v>8506.67</v>
      </c>
    </row>
    <row r="84" spans="1:14" x14ac:dyDescent="0.2">
      <c r="A84" s="52" t="s">
        <v>119</v>
      </c>
      <c r="B84" s="103">
        <v>5057.53</v>
      </c>
      <c r="C84" s="207">
        <v>5059.57</v>
      </c>
      <c r="D84" s="47">
        <v>5764.16</v>
      </c>
      <c r="E84" s="47">
        <v>5001.1499999999996</v>
      </c>
      <c r="F84" s="126">
        <v>4829.18</v>
      </c>
      <c r="G84" s="133">
        <v>5922.27</v>
      </c>
      <c r="H84" s="150">
        <v>4848.38</v>
      </c>
      <c r="I84" s="158">
        <v>4734.2</v>
      </c>
      <c r="J84" s="164">
        <v>5258.47</v>
      </c>
      <c r="K84" s="180">
        <v>4289.22</v>
      </c>
      <c r="L84" s="207">
        <v>4641.46</v>
      </c>
      <c r="M84" s="74">
        <v>5982.8</v>
      </c>
      <c r="N84" s="47">
        <f t="shared" si="1"/>
        <v>61388.39</v>
      </c>
    </row>
    <row r="85" spans="1:14" x14ac:dyDescent="0.2">
      <c r="A85" s="52" t="s">
        <v>120</v>
      </c>
      <c r="B85" s="103">
        <v>1845.66</v>
      </c>
      <c r="C85" s="207">
        <v>1846.4</v>
      </c>
      <c r="D85" s="47">
        <v>2177.64</v>
      </c>
      <c r="E85" s="47">
        <v>1825.08</v>
      </c>
      <c r="F85" s="126">
        <v>1762.33</v>
      </c>
      <c r="G85" s="133">
        <v>2220.9699999999998</v>
      </c>
      <c r="H85" s="150">
        <v>1769.33</v>
      </c>
      <c r="I85" s="158">
        <v>1727.67</v>
      </c>
      <c r="J85" s="164">
        <v>1918.99</v>
      </c>
      <c r="K85" s="180">
        <v>1565.28</v>
      </c>
      <c r="L85" s="207">
        <v>1693.82</v>
      </c>
      <c r="M85" s="74">
        <v>2183.3200000000002</v>
      </c>
      <c r="N85" s="47">
        <f t="shared" si="1"/>
        <v>22536.489999999998</v>
      </c>
    </row>
    <row r="86" spans="1:14" x14ac:dyDescent="0.2">
      <c r="A86" s="52" t="s">
        <v>121</v>
      </c>
      <c r="B86" s="103">
        <v>37476.82</v>
      </c>
      <c r="C86" s="207">
        <v>37491.93</v>
      </c>
      <c r="D86" s="47">
        <v>42610.89</v>
      </c>
      <c r="E86" s="47">
        <v>37059.050000000003</v>
      </c>
      <c r="F86" s="126">
        <v>35784.720000000001</v>
      </c>
      <c r="G86" s="133">
        <v>43802.26</v>
      </c>
      <c r="H86" s="150">
        <v>35926.99</v>
      </c>
      <c r="I86" s="158">
        <v>35080.949999999997</v>
      </c>
      <c r="J86" s="164">
        <v>38965.81</v>
      </c>
      <c r="K86" s="180">
        <v>31783.59</v>
      </c>
      <c r="L86" s="207">
        <v>34393.730000000003</v>
      </c>
      <c r="M86" s="74">
        <v>44333.21</v>
      </c>
      <c r="N86" s="47">
        <f t="shared" si="1"/>
        <v>454709.95000000007</v>
      </c>
    </row>
    <row r="87" spans="1:14" x14ac:dyDescent="0.2">
      <c r="A87" s="52" t="s">
        <v>65</v>
      </c>
      <c r="B87" s="103">
        <v>0</v>
      </c>
      <c r="C87" s="207">
        <v>0</v>
      </c>
      <c r="D87" s="47">
        <v>0</v>
      </c>
      <c r="E87" s="47">
        <v>0</v>
      </c>
      <c r="F87" s="126">
        <v>0</v>
      </c>
      <c r="G87" s="133">
        <v>0</v>
      </c>
      <c r="H87" s="150">
        <v>0</v>
      </c>
      <c r="I87" s="158">
        <v>0</v>
      </c>
      <c r="J87" s="164">
        <v>0</v>
      </c>
      <c r="K87" s="180">
        <v>0</v>
      </c>
      <c r="L87" s="207">
        <v>0</v>
      </c>
      <c r="M87" s="74">
        <v>0</v>
      </c>
      <c r="N87" s="47">
        <f t="shared" si="1"/>
        <v>0</v>
      </c>
    </row>
    <row r="88" spans="1:14" x14ac:dyDescent="0.2">
      <c r="A88" s="52" t="s">
        <v>122</v>
      </c>
      <c r="B88" s="103">
        <v>7152.11</v>
      </c>
      <c r="C88" s="207">
        <v>7154.99</v>
      </c>
      <c r="D88" s="47">
        <v>8153.29</v>
      </c>
      <c r="E88" s="47">
        <v>7072.38</v>
      </c>
      <c r="F88" s="126">
        <v>6829.18</v>
      </c>
      <c r="G88" s="133">
        <v>8376.51</v>
      </c>
      <c r="H88" s="150">
        <v>6856.33</v>
      </c>
      <c r="I88" s="158">
        <v>6694.88</v>
      </c>
      <c r="J88" s="164">
        <v>7436.27</v>
      </c>
      <c r="K88" s="180">
        <v>6065.61</v>
      </c>
      <c r="L88" s="207">
        <v>6563.73</v>
      </c>
      <c r="M88" s="74">
        <v>8460.58</v>
      </c>
      <c r="N88" s="47">
        <f t="shared" si="1"/>
        <v>86815.86</v>
      </c>
    </row>
    <row r="89" spans="1:14" x14ac:dyDescent="0.2">
      <c r="A89" s="52" t="s">
        <v>123</v>
      </c>
      <c r="B89" s="103">
        <v>390056.13</v>
      </c>
      <c r="C89" s="207">
        <v>390213.39</v>
      </c>
      <c r="D89" s="47">
        <v>444323.87</v>
      </c>
      <c r="E89" s="47">
        <v>385707.96</v>
      </c>
      <c r="F89" s="126">
        <v>372444.89</v>
      </c>
      <c r="G89" s="133">
        <v>456562.26</v>
      </c>
      <c r="H89" s="150">
        <v>373925.57</v>
      </c>
      <c r="I89" s="158">
        <v>365120.09</v>
      </c>
      <c r="J89" s="164">
        <v>405553.43</v>
      </c>
      <c r="K89" s="180">
        <v>330801.40999999997</v>
      </c>
      <c r="L89" s="207">
        <v>357967.5</v>
      </c>
      <c r="M89" s="74">
        <v>461416.91</v>
      </c>
      <c r="N89" s="47">
        <f t="shared" si="1"/>
        <v>4734093.41</v>
      </c>
    </row>
    <row r="90" spans="1:14" x14ac:dyDescent="0.2">
      <c r="A90" s="52" t="s">
        <v>124</v>
      </c>
      <c r="B90" s="103">
        <v>6256.07</v>
      </c>
      <c r="C90" s="207">
        <v>6258.59</v>
      </c>
      <c r="D90" s="47">
        <v>7155.09</v>
      </c>
      <c r="E90" s="47">
        <v>6186.33</v>
      </c>
      <c r="F90" s="126">
        <v>5973.6</v>
      </c>
      <c r="G90" s="133">
        <v>7345.83</v>
      </c>
      <c r="H90" s="150">
        <v>5997.35</v>
      </c>
      <c r="I90" s="158">
        <v>5856.12</v>
      </c>
      <c r="J90" s="164">
        <v>6504.63</v>
      </c>
      <c r="K90" s="180">
        <v>5305.69</v>
      </c>
      <c r="L90" s="207">
        <v>5741.4</v>
      </c>
      <c r="M90" s="74">
        <v>7400.62</v>
      </c>
      <c r="N90" s="47">
        <f t="shared" si="1"/>
        <v>75981.319999999992</v>
      </c>
    </row>
    <row r="91" spans="1:14" x14ac:dyDescent="0.2">
      <c r="A91" s="52" t="s">
        <v>125</v>
      </c>
      <c r="B91" s="103">
        <v>2660.81</v>
      </c>
      <c r="C91" s="207">
        <v>2661.88</v>
      </c>
      <c r="D91" s="47">
        <v>3042.25</v>
      </c>
      <c r="E91" s="47">
        <v>2631.15</v>
      </c>
      <c r="F91" s="126">
        <v>2540.67</v>
      </c>
      <c r="G91" s="133">
        <v>3123.56</v>
      </c>
      <c r="H91" s="150">
        <v>2550.77</v>
      </c>
      <c r="I91" s="158">
        <v>2490.6999999999998</v>
      </c>
      <c r="J91" s="164">
        <v>2766.52</v>
      </c>
      <c r="K91" s="180">
        <v>2256.6</v>
      </c>
      <c r="L91" s="207">
        <v>2441.91</v>
      </c>
      <c r="M91" s="74">
        <v>3147.6</v>
      </c>
      <c r="N91" s="47">
        <f t="shared" si="1"/>
        <v>32314.42</v>
      </c>
    </row>
    <row r="92" spans="1:14" x14ac:dyDescent="0.2">
      <c r="A92" s="52" t="s">
        <v>126</v>
      </c>
      <c r="B92" s="103">
        <v>8355.5300000000007</v>
      </c>
      <c r="C92" s="207">
        <v>8358.9</v>
      </c>
      <c r="D92" s="47">
        <v>9504.9500000000007</v>
      </c>
      <c r="E92" s="47">
        <v>8262.39</v>
      </c>
      <c r="F92" s="126">
        <v>7978.28</v>
      </c>
      <c r="G92" s="133">
        <v>9769.65</v>
      </c>
      <c r="H92" s="150">
        <v>8010</v>
      </c>
      <c r="I92" s="158">
        <v>7821.37</v>
      </c>
      <c r="J92" s="164">
        <v>8687.51</v>
      </c>
      <c r="K92" s="180">
        <v>7086.22</v>
      </c>
      <c r="L92" s="207">
        <v>7668.15</v>
      </c>
      <c r="M92" s="74">
        <v>9884.18</v>
      </c>
      <c r="N92" s="47">
        <f t="shared" si="1"/>
        <v>101387.13</v>
      </c>
    </row>
    <row r="93" spans="1:14" x14ac:dyDescent="0.2">
      <c r="A93" s="52" t="s">
        <v>127</v>
      </c>
      <c r="B93" s="103">
        <v>306.49</v>
      </c>
      <c r="C93" s="207">
        <v>306.61</v>
      </c>
      <c r="D93" s="47">
        <v>348.3</v>
      </c>
      <c r="E93" s="47">
        <v>303.07</v>
      </c>
      <c r="F93" s="126">
        <v>292.64999999999998</v>
      </c>
      <c r="G93" s="133">
        <v>358.08</v>
      </c>
      <c r="H93" s="150">
        <v>293.81</v>
      </c>
      <c r="I93" s="158">
        <v>286.89</v>
      </c>
      <c r="J93" s="164">
        <v>318.67</v>
      </c>
      <c r="K93" s="180">
        <v>259.93</v>
      </c>
      <c r="L93" s="207">
        <v>281.27</v>
      </c>
      <c r="M93" s="74">
        <v>362.56</v>
      </c>
      <c r="N93" s="47">
        <f t="shared" si="1"/>
        <v>3718.3299999999995</v>
      </c>
    </row>
    <row r="94" spans="1:14" x14ac:dyDescent="0.2">
      <c r="A94" s="53" t="s">
        <v>128</v>
      </c>
      <c r="B94" s="104">
        <v>1953062.6231083337</v>
      </c>
      <c r="C94" s="69">
        <v>1953825.933108333</v>
      </c>
      <c r="D94" s="54">
        <v>2218552.9831083333</v>
      </c>
      <c r="E94" s="54">
        <v>1931957.4031083335</v>
      </c>
      <c r="F94" s="127">
        <v>1867580.8689738109</v>
      </c>
      <c r="G94" s="134">
        <v>2277551.8589738109</v>
      </c>
      <c r="H94" s="151">
        <v>1874767.8189738109</v>
      </c>
      <c r="I94" s="159">
        <v>1832027.6789738107</v>
      </c>
      <c r="J94" s="165">
        <v>2028283.6289738109</v>
      </c>
      <c r="K94" s="181">
        <v>1665451.1089738107</v>
      </c>
      <c r="L94" s="69">
        <v>1797310.3189738104</v>
      </c>
      <c r="M94" s="69">
        <v>2299434.6389738107</v>
      </c>
      <c r="N94" s="54">
        <f t="shared" si="1"/>
        <v>23699806.864223819</v>
      </c>
    </row>
    <row r="95" spans="1:14" x14ac:dyDescent="0.2">
      <c r="A95" s="55"/>
      <c r="B95" s="103"/>
      <c r="C95" s="207"/>
      <c r="D95" s="47"/>
      <c r="E95" s="47"/>
      <c r="F95" s="126"/>
      <c r="G95" s="133"/>
      <c r="H95" s="150"/>
      <c r="I95" s="158"/>
      <c r="J95" s="164"/>
      <c r="K95" s="180"/>
      <c r="L95" s="207"/>
      <c r="M95" s="74"/>
      <c r="N95" s="47"/>
    </row>
    <row r="96" spans="1:14" x14ac:dyDescent="0.2">
      <c r="A96" s="51" t="s">
        <v>129</v>
      </c>
      <c r="B96" s="103"/>
      <c r="C96" s="207"/>
      <c r="D96" s="47"/>
      <c r="E96" s="47"/>
      <c r="F96" s="126"/>
      <c r="G96" s="133"/>
      <c r="H96" s="150"/>
      <c r="I96" s="158"/>
      <c r="J96" s="164"/>
      <c r="K96" s="180"/>
      <c r="L96" s="207"/>
      <c r="M96" s="74"/>
      <c r="N96" s="47"/>
    </row>
    <row r="97" spans="1:14" x14ac:dyDescent="0.2">
      <c r="A97" s="51" t="s">
        <v>130</v>
      </c>
      <c r="B97" s="103"/>
      <c r="C97" s="207"/>
      <c r="D97" s="47"/>
      <c r="E97" s="47"/>
      <c r="F97" s="126"/>
      <c r="G97" s="133"/>
      <c r="H97" s="150"/>
      <c r="I97" s="158"/>
      <c r="J97" s="164"/>
      <c r="K97" s="180"/>
      <c r="L97" s="207"/>
      <c r="M97" s="74"/>
      <c r="N97" s="47"/>
    </row>
    <row r="98" spans="1:14" x14ac:dyDescent="0.2">
      <c r="A98" s="52" t="s">
        <v>131</v>
      </c>
      <c r="B98" s="103">
        <v>32616.36</v>
      </c>
      <c r="C98" s="207">
        <v>32616.36</v>
      </c>
      <c r="D98" s="47">
        <v>32616.36</v>
      </c>
      <c r="E98" s="47">
        <v>32616.36</v>
      </c>
      <c r="F98" s="126">
        <v>32616.36</v>
      </c>
      <c r="G98" s="133">
        <v>32616.36</v>
      </c>
      <c r="H98" s="150">
        <v>32616.36</v>
      </c>
      <c r="I98" s="158">
        <v>32616.36</v>
      </c>
      <c r="J98" s="164">
        <v>32616.36</v>
      </c>
      <c r="K98" s="180">
        <v>32616.36</v>
      </c>
      <c r="L98" s="207">
        <v>32616.36</v>
      </c>
      <c r="M98" s="74">
        <v>32616.36</v>
      </c>
      <c r="N98" s="47">
        <f t="shared" si="1"/>
        <v>391396.31999999989</v>
      </c>
    </row>
    <row r="99" spans="1:14" x14ac:dyDescent="0.2">
      <c r="A99" s="52" t="s">
        <v>132</v>
      </c>
      <c r="B99" s="103">
        <v>13620.96</v>
      </c>
      <c r="C99" s="207">
        <v>13620.96</v>
      </c>
      <c r="D99" s="47">
        <v>13620.96</v>
      </c>
      <c r="E99" s="47">
        <v>13620.96</v>
      </c>
      <c r="F99" s="126">
        <v>13620.96</v>
      </c>
      <c r="G99" s="133">
        <v>13620.96</v>
      </c>
      <c r="H99" s="150">
        <v>13620.96</v>
      </c>
      <c r="I99" s="158">
        <v>13620.96</v>
      </c>
      <c r="J99" s="164">
        <v>13620.96</v>
      </c>
      <c r="K99" s="180">
        <v>13620.96</v>
      </c>
      <c r="L99" s="207">
        <v>13620.96</v>
      </c>
      <c r="M99" s="74">
        <v>13620.96</v>
      </c>
      <c r="N99" s="47">
        <f t="shared" si="1"/>
        <v>163451.51999999993</v>
      </c>
    </row>
    <row r="100" spans="1:14" x14ac:dyDescent="0.2">
      <c r="A100" s="52"/>
      <c r="B100" s="103"/>
      <c r="C100" s="207"/>
      <c r="D100" s="47"/>
      <c r="E100" s="47"/>
      <c r="F100" s="126"/>
      <c r="G100" s="133"/>
      <c r="H100" s="150"/>
      <c r="I100" s="158"/>
      <c r="J100" s="164"/>
      <c r="K100" s="180"/>
      <c r="L100" s="207"/>
      <c r="M100" s="74"/>
      <c r="N100" s="47"/>
    </row>
    <row r="101" spans="1:14" x14ac:dyDescent="0.2">
      <c r="A101" s="51" t="s">
        <v>68</v>
      </c>
      <c r="B101" s="103"/>
      <c r="C101" s="207"/>
      <c r="D101" s="47"/>
      <c r="E101" s="47"/>
      <c r="F101" s="126"/>
      <c r="G101" s="133"/>
      <c r="H101" s="150"/>
      <c r="I101" s="158"/>
      <c r="J101" s="164"/>
      <c r="K101" s="180"/>
      <c r="L101" s="207"/>
      <c r="M101" s="74"/>
      <c r="N101" s="47"/>
    </row>
    <row r="102" spans="1:14" x14ac:dyDescent="0.2">
      <c r="A102" s="52" t="s">
        <v>133</v>
      </c>
      <c r="B102" s="103">
        <v>1255653.8799999994</v>
      </c>
      <c r="C102" s="207">
        <v>1470003.3899999992</v>
      </c>
      <c r="D102" s="47">
        <v>1473551.6399999997</v>
      </c>
      <c r="E102" s="47">
        <v>1433161.14</v>
      </c>
      <c r="F102" s="126">
        <v>1305749.8099999994</v>
      </c>
      <c r="G102" s="133">
        <v>1517886.21</v>
      </c>
      <c r="H102" s="150">
        <v>1348599.929999999</v>
      </c>
      <c r="I102" s="158">
        <v>1202615.1099999992</v>
      </c>
      <c r="J102" s="164">
        <v>1445244.1399999992</v>
      </c>
      <c r="K102" s="180">
        <v>1243526.1699999995</v>
      </c>
      <c r="L102" s="207">
        <v>1469583.3400000003</v>
      </c>
      <c r="M102" s="74">
        <v>1729402.2099999997</v>
      </c>
      <c r="N102" s="47">
        <f t="shared" si="1"/>
        <v>16894976.969999995</v>
      </c>
    </row>
    <row r="103" spans="1:14" x14ac:dyDescent="0.2">
      <c r="A103" s="52"/>
      <c r="B103" s="103"/>
      <c r="C103" s="207"/>
      <c r="D103" s="47"/>
      <c r="E103" s="47"/>
      <c r="F103" s="126"/>
      <c r="G103" s="133"/>
      <c r="H103" s="150"/>
      <c r="I103" s="158"/>
      <c r="J103" s="164"/>
      <c r="K103" s="180"/>
      <c r="L103" s="207"/>
      <c r="M103" s="74"/>
      <c r="N103" s="47"/>
    </row>
    <row r="104" spans="1:14" x14ac:dyDescent="0.2">
      <c r="A104" s="52" t="s">
        <v>134</v>
      </c>
      <c r="B104" s="103">
        <v>155905.71</v>
      </c>
      <c r="C104" s="207">
        <v>182499.63</v>
      </c>
      <c r="D104" s="47">
        <v>182842.62</v>
      </c>
      <c r="E104" s="47">
        <v>177866.92</v>
      </c>
      <c r="F104" s="126">
        <v>162125.76999999999</v>
      </c>
      <c r="G104" s="133">
        <v>188349.56</v>
      </c>
      <c r="H104" s="150">
        <v>167446.16</v>
      </c>
      <c r="I104" s="158">
        <v>149320.25</v>
      </c>
      <c r="J104" s="164">
        <v>179359.1</v>
      </c>
      <c r="K104" s="180">
        <v>154399.89000000001</v>
      </c>
      <c r="L104" s="207">
        <v>182467.82</v>
      </c>
      <c r="M104" s="74">
        <v>214498.41</v>
      </c>
      <c r="N104" s="47">
        <f t="shared" si="1"/>
        <v>2097081.8399999999</v>
      </c>
    </row>
    <row r="105" spans="1:14" x14ac:dyDescent="0.2">
      <c r="A105" s="52" t="s">
        <v>135</v>
      </c>
      <c r="B105" s="103">
        <v>1122232.8600000001</v>
      </c>
      <c r="C105" s="207">
        <v>1314024.08</v>
      </c>
      <c r="D105" s="47">
        <v>1318239.3</v>
      </c>
      <c r="E105" s="47">
        <v>1281720.01</v>
      </c>
      <c r="F105" s="126">
        <v>1167005.81</v>
      </c>
      <c r="G105" s="133">
        <v>1357839.19</v>
      </c>
      <c r="H105" s="150">
        <v>1205302.81</v>
      </c>
      <c r="I105" s="158">
        <v>1074829.78</v>
      </c>
      <c r="J105" s="164">
        <v>1292605.5900000001</v>
      </c>
      <c r="K105" s="180">
        <v>1111393.79</v>
      </c>
      <c r="L105" s="207">
        <v>1313430.99</v>
      </c>
      <c r="M105" s="74">
        <v>1548095.76</v>
      </c>
      <c r="N105" s="47">
        <f t="shared" si="1"/>
        <v>15106719.969999999</v>
      </c>
    </row>
    <row r="106" spans="1:14" x14ac:dyDescent="0.2">
      <c r="A106" s="52" t="s">
        <v>136</v>
      </c>
      <c r="B106" s="103">
        <v>99031.58</v>
      </c>
      <c r="C106" s="207">
        <v>115990.38</v>
      </c>
      <c r="D106" s="47">
        <v>116526.16</v>
      </c>
      <c r="E106" s="47">
        <v>113237.53</v>
      </c>
      <c r="F106" s="126">
        <v>102982.58</v>
      </c>
      <c r="G106" s="133">
        <v>120016.92</v>
      </c>
      <c r="H106" s="150">
        <v>106362.1</v>
      </c>
      <c r="I106" s="158">
        <v>94848.49</v>
      </c>
      <c r="J106" s="164">
        <v>114211.7</v>
      </c>
      <c r="K106" s="180">
        <v>98075.09</v>
      </c>
      <c r="L106" s="207">
        <v>115903.89</v>
      </c>
      <c r="M106" s="74">
        <v>136996.85</v>
      </c>
      <c r="N106" s="47">
        <f t="shared" si="1"/>
        <v>1334183.27</v>
      </c>
    </row>
    <row r="107" spans="1:14" x14ac:dyDescent="0.2">
      <c r="A107" s="52" t="s">
        <v>137</v>
      </c>
      <c r="B107" s="103">
        <v>223391.05</v>
      </c>
      <c r="C107" s="207">
        <v>261534.34</v>
      </c>
      <c r="D107" s="47">
        <v>262207.59999999998</v>
      </c>
      <c r="E107" s="47">
        <v>255004.89</v>
      </c>
      <c r="F107" s="126">
        <v>232303.53</v>
      </c>
      <c r="G107" s="133">
        <v>270094.13</v>
      </c>
      <c r="H107" s="150">
        <v>239926.91</v>
      </c>
      <c r="I107" s="158">
        <v>213955.02</v>
      </c>
      <c r="J107" s="164">
        <v>257158.03</v>
      </c>
      <c r="K107" s="180">
        <v>221233.43</v>
      </c>
      <c r="L107" s="207">
        <v>261450.85</v>
      </c>
      <c r="M107" s="74">
        <v>307773.45</v>
      </c>
      <c r="N107" s="47">
        <f t="shared" si="1"/>
        <v>3006033.2300000004</v>
      </c>
    </row>
    <row r="108" spans="1:14" x14ac:dyDescent="0.2">
      <c r="A108" s="52"/>
      <c r="B108" s="103"/>
      <c r="C108" s="207"/>
      <c r="D108" s="47"/>
      <c r="E108" s="47"/>
      <c r="F108" s="126"/>
      <c r="G108" s="133"/>
      <c r="H108" s="150"/>
      <c r="I108" s="158"/>
      <c r="J108" s="164"/>
      <c r="K108" s="180"/>
      <c r="L108" s="207"/>
      <c r="M108" s="74"/>
      <c r="N108" s="47"/>
    </row>
    <row r="109" spans="1:14" x14ac:dyDescent="0.2">
      <c r="A109" s="52" t="s">
        <v>138</v>
      </c>
      <c r="B109" s="103">
        <v>116988.29</v>
      </c>
      <c r="C109" s="207">
        <v>136830.72</v>
      </c>
      <c r="D109" s="47">
        <v>136545.76</v>
      </c>
      <c r="E109" s="47">
        <v>133030.56</v>
      </c>
      <c r="F109" s="126">
        <v>121655.69</v>
      </c>
      <c r="G109" s="133">
        <v>140690.44</v>
      </c>
      <c r="H109" s="150">
        <v>125648</v>
      </c>
      <c r="I109" s="158">
        <v>112046.7</v>
      </c>
      <c r="J109" s="164">
        <v>134105.32</v>
      </c>
      <c r="K109" s="180">
        <v>115858.36</v>
      </c>
      <c r="L109" s="207">
        <v>136919.93</v>
      </c>
      <c r="M109" s="74">
        <v>159680.56</v>
      </c>
      <c r="N109" s="47">
        <f t="shared" si="1"/>
        <v>1570000.33</v>
      </c>
    </row>
    <row r="110" spans="1:14" x14ac:dyDescent="0.2">
      <c r="A110" s="52" t="s">
        <v>139</v>
      </c>
      <c r="B110" s="103">
        <v>749.37</v>
      </c>
      <c r="C110" s="207">
        <v>877.99</v>
      </c>
      <c r="D110" s="47">
        <v>883.46</v>
      </c>
      <c r="E110" s="47">
        <v>858.01</v>
      </c>
      <c r="F110" s="126">
        <v>779.27</v>
      </c>
      <c r="G110" s="133">
        <v>909.84</v>
      </c>
      <c r="H110" s="150">
        <v>804.84</v>
      </c>
      <c r="I110" s="158">
        <v>717.72</v>
      </c>
      <c r="J110" s="164">
        <v>865.49</v>
      </c>
      <c r="K110" s="180">
        <v>742.13</v>
      </c>
      <c r="L110" s="207">
        <v>877.04</v>
      </c>
      <c r="M110" s="74">
        <v>1039.97</v>
      </c>
      <c r="N110" s="47">
        <f t="shared" si="1"/>
        <v>10105.129999999999</v>
      </c>
    </row>
    <row r="111" spans="1:14" x14ac:dyDescent="0.2">
      <c r="A111" s="52" t="s">
        <v>140</v>
      </c>
      <c r="B111" s="103">
        <v>604.96</v>
      </c>
      <c r="C111" s="207">
        <v>707.16</v>
      </c>
      <c r="D111" s="47">
        <v>703.71</v>
      </c>
      <c r="E111" s="47">
        <v>686.33</v>
      </c>
      <c r="F111" s="126">
        <v>629.1</v>
      </c>
      <c r="G111" s="133">
        <v>725.19</v>
      </c>
      <c r="H111" s="150">
        <v>649.74</v>
      </c>
      <c r="I111" s="158">
        <v>579.41</v>
      </c>
      <c r="J111" s="164">
        <v>691.72</v>
      </c>
      <c r="K111" s="180">
        <v>599.12</v>
      </c>
      <c r="L111" s="207">
        <v>708.03</v>
      </c>
      <c r="M111" s="74">
        <v>821.09</v>
      </c>
      <c r="N111" s="47">
        <f t="shared" si="1"/>
        <v>8105.5599999999995</v>
      </c>
    </row>
    <row r="112" spans="1:14" x14ac:dyDescent="0.2">
      <c r="A112" s="52"/>
      <c r="B112" s="103"/>
      <c r="C112" s="207"/>
      <c r="D112" s="47"/>
      <c r="E112" s="47"/>
      <c r="F112" s="126"/>
      <c r="G112" s="133"/>
      <c r="H112" s="150"/>
      <c r="I112" s="158"/>
      <c r="J112" s="164"/>
      <c r="K112" s="180"/>
      <c r="L112" s="207"/>
      <c r="M112" s="74"/>
      <c r="N112" s="47"/>
    </row>
    <row r="113" spans="1:14" x14ac:dyDescent="0.2">
      <c r="A113" s="53" t="s">
        <v>141</v>
      </c>
      <c r="B113" s="104">
        <v>3020795.0199999996</v>
      </c>
      <c r="C113" s="69">
        <v>3528705.01</v>
      </c>
      <c r="D113" s="54">
        <v>3537737.5700000003</v>
      </c>
      <c r="E113" s="54">
        <v>3441802.7099999995</v>
      </c>
      <c r="F113" s="127">
        <v>3139468.8799999994</v>
      </c>
      <c r="G113" s="134">
        <v>3642748.8</v>
      </c>
      <c r="H113" s="151">
        <v>3240977.8099999991</v>
      </c>
      <c r="I113" s="159">
        <v>2895149.8</v>
      </c>
      <c r="J113" s="165">
        <v>3470478.4099999997</v>
      </c>
      <c r="K113" s="181">
        <v>2992065.2999999993</v>
      </c>
      <c r="L113" s="69">
        <v>3527579.2100000009</v>
      </c>
      <c r="M113" s="69">
        <v>4144545.62</v>
      </c>
      <c r="N113" s="54">
        <f t="shared" si="1"/>
        <v>40582054.139999993</v>
      </c>
    </row>
    <row r="114" spans="1:14" x14ac:dyDescent="0.2">
      <c r="A114" s="55"/>
      <c r="B114" s="103"/>
      <c r="C114" s="207"/>
      <c r="D114" s="47"/>
      <c r="E114" s="47"/>
      <c r="F114" s="126"/>
      <c r="G114" s="133"/>
      <c r="H114" s="150"/>
      <c r="I114" s="158"/>
      <c r="J114" s="164"/>
      <c r="K114" s="180"/>
      <c r="L114" s="207"/>
      <c r="M114" s="74"/>
      <c r="N114" s="47"/>
    </row>
    <row r="115" spans="1:14" x14ac:dyDescent="0.2">
      <c r="A115" s="51" t="s">
        <v>142</v>
      </c>
      <c r="B115" s="103"/>
      <c r="C115" s="207"/>
      <c r="D115" s="47"/>
      <c r="E115" s="47"/>
      <c r="F115" s="126"/>
      <c r="G115" s="133"/>
      <c r="H115" s="150"/>
      <c r="I115" s="158"/>
      <c r="J115" s="164"/>
      <c r="K115" s="180"/>
      <c r="L115" s="207"/>
      <c r="M115" s="74"/>
      <c r="N115" s="47"/>
    </row>
    <row r="116" spans="1:14" x14ac:dyDescent="0.2">
      <c r="A116" s="51" t="s">
        <v>68</v>
      </c>
      <c r="B116" s="103"/>
      <c r="C116" s="207"/>
      <c r="D116" s="47"/>
      <c r="E116" s="47"/>
      <c r="F116" s="126"/>
      <c r="G116" s="133"/>
      <c r="H116" s="150"/>
      <c r="I116" s="158"/>
      <c r="J116" s="164"/>
      <c r="K116" s="180"/>
      <c r="L116" s="207"/>
      <c r="M116" s="74"/>
      <c r="N116" s="47"/>
    </row>
    <row r="117" spans="1:14" x14ac:dyDescent="0.2">
      <c r="A117" s="52" t="s">
        <v>143</v>
      </c>
      <c r="B117" s="103">
        <v>104307.51350000002</v>
      </c>
      <c r="C117" s="207">
        <v>112622.9935</v>
      </c>
      <c r="D117" s="47">
        <v>121975.3235</v>
      </c>
      <c r="E117" s="47">
        <v>119881.67350000002</v>
      </c>
      <c r="F117" s="126">
        <v>104688.50288169259</v>
      </c>
      <c r="G117" s="133">
        <v>126876.67288169262</v>
      </c>
      <c r="H117" s="150">
        <v>136077.26288169262</v>
      </c>
      <c r="I117" s="158">
        <v>101931.86288169261</v>
      </c>
      <c r="J117" s="164">
        <v>132866.16288169261</v>
      </c>
      <c r="K117" s="180">
        <v>99995.622881692616</v>
      </c>
      <c r="L117" s="207">
        <v>116340.33288169262</v>
      </c>
      <c r="M117" s="74">
        <v>134039.23288169262</v>
      </c>
      <c r="N117" s="47">
        <f t="shared" si="1"/>
        <v>1411603.1570535409</v>
      </c>
    </row>
    <row r="118" spans="1:14" x14ac:dyDescent="0.2">
      <c r="A118" s="52"/>
      <c r="B118" s="103"/>
      <c r="C118" s="207"/>
      <c r="D118" s="47"/>
      <c r="E118" s="47"/>
      <c r="F118" s="126"/>
      <c r="G118" s="133"/>
      <c r="H118" s="150"/>
      <c r="I118" s="158"/>
      <c r="J118" s="164"/>
      <c r="K118" s="180"/>
      <c r="L118" s="207"/>
      <c r="M118" s="74"/>
      <c r="N118" s="47"/>
    </row>
    <row r="119" spans="1:14" x14ac:dyDescent="0.2">
      <c r="A119" s="52" t="s">
        <v>144</v>
      </c>
      <c r="B119" s="103">
        <v>2252.33</v>
      </c>
      <c r="C119" s="207">
        <v>2431.88</v>
      </c>
      <c r="D119" s="47">
        <v>2633.83</v>
      </c>
      <c r="E119" s="47">
        <v>2588.62</v>
      </c>
      <c r="F119" s="126">
        <v>2260.5500000000002</v>
      </c>
      <c r="G119" s="133">
        <v>2739.67</v>
      </c>
      <c r="H119" s="150">
        <v>2938.34</v>
      </c>
      <c r="I119" s="158">
        <v>2201.0300000000002</v>
      </c>
      <c r="J119" s="164">
        <v>2862.85</v>
      </c>
      <c r="K119" s="180">
        <v>2159.2199999999998</v>
      </c>
      <c r="L119" s="207">
        <v>2512.15</v>
      </c>
      <c r="M119" s="74">
        <v>2894.33</v>
      </c>
      <c r="N119" s="47">
        <f t="shared" si="1"/>
        <v>30474.800000000003</v>
      </c>
    </row>
    <row r="120" spans="1:14" x14ac:dyDescent="0.2">
      <c r="A120" s="52" t="s">
        <v>145</v>
      </c>
      <c r="B120" s="103">
        <v>1682.68</v>
      </c>
      <c r="C120" s="207">
        <v>1816.82</v>
      </c>
      <c r="D120" s="47">
        <v>1967.69</v>
      </c>
      <c r="E120" s="47">
        <v>1933.92</v>
      </c>
      <c r="F120" s="126">
        <v>1688.82</v>
      </c>
      <c r="G120" s="133">
        <v>2046.76</v>
      </c>
      <c r="H120" s="150">
        <v>2195.1799999999998</v>
      </c>
      <c r="I120" s="158">
        <v>1644.35</v>
      </c>
      <c r="J120" s="164">
        <v>2124.9</v>
      </c>
      <c r="K120" s="180">
        <v>1613.12</v>
      </c>
      <c r="L120" s="207">
        <v>1876.79</v>
      </c>
      <c r="M120" s="74">
        <v>2162.31</v>
      </c>
      <c r="N120" s="47">
        <f t="shared" si="1"/>
        <v>22753.340000000004</v>
      </c>
    </row>
    <row r="121" spans="1:14" x14ac:dyDescent="0.2">
      <c r="A121" s="52"/>
      <c r="B121" s="103"/>
      <c r="C121" s="207"/>
      <c r="D121" s="47"/>
      <c r="E121" s="47"/>
      <c r="F121" s="126"/>
      <c r="G121" s="133"/>
      <c r="H121" s="150"/>
      <c r="I121" s="158"/>
      <c r="J121" s="164"/>
      <c r="K121" s="180"/>
      <c r="L121" s="207"/>
      <c r="M121" s="74"/>
      <c r="N121" s="47"/>
    </row>
    <row r="122" spans="1:14" x14ac:dyDescent="0.2">
      <c r="A122" s="53" t="s">
        <v>146</v>
      </c>
      <c r="B122" s="104">
        <v>108242.52350000001</v>
      </c>
      <c r="C122" s="69">
        <v>116871.69350000001</v>
      </c>
      <c r="D122" s="54">
        <v>126576.8435</v>
      </c>
      <c r="E122" s="54">
        <v>124404.21350000001</v>
      </c>
      <c r="F122" s="127">
        <v>108637.8728816926</v>
      </c>
      <c r="G122" s="134">
        <v>131663.10288169261</v>
      </c>
      <c r="H122" s="151">
        <v>141210.7828816926</v>
      </c>
      <c r="I122" s="159">
        <v>105777.24288169261</v>
      </c>
      <c r="J122" s="181">
        <v>137853.91288169261</v>
      </c>
      <c r="K122" s="181">
        <v>103767.96288169261</v>
      </c>
      <c r="L122" s="69">
        <v>120729.27288169261</v>
      </c>
      <c r="M122" s="69">
        <v>139095.8728816926</v>
      </c>
      <c r="N122" s="54">
        <f t="shared" si="1"/>
        <v>1464831.2970535408</v>
      </c>
    </row>
    <row r="123" spans="1:14" x14ac:dyDescent="0.2">
      <c r="A123" s="55"/>
      <c r="B123" s="103"/>
      <c r="C123" s="207"/>
      <c r="D123" s="47"/>
      <c r="E123" s="47"/>
      <c r="F123" s="126"/>
      <c r="G123" s="133"/>
      <c r="H123" s="150"/>
      <c r="I123" s="158"/>
      <c r="J123" s="164"/>
      <c r="K123" s="180"/>
      <c r="L123" s="207"/>
      <c r="M123" s="74"/>
      <c r="N123" s="47"/>
    </row>
    <row r="124" spans="1:14" x14ac:dyDescent="0.2">
      <c r="A124" s="51" t="s">
        <v>147</v>
      </c>
      <c r="B124" s="103"/>
      <c r="C124" s="207"/>
      <c r="D124" s="47"/>
      <c r="E124" s="47"/>
      <c r="F124" s="126"/>
      <c r="G124" s="133"/>
      <c r="H124" s="150"/>
      <c r="I124" s="158"/>
      <c r="J124" s="164"/>
      <c r="K124" s="180"/>
      <c r="L124" s="207"/>
      <c r="M124" s="74"/>
      <c r="N124" s="47"/>
    </row>
    <row r="125" spans="1:14" x14ac:dyDescent="0.2">
      <c r="A125" s="51" t="s">
        <v>130</v>
      </c>
      <c r="B125" s="103"/>
      <c r="C125" s="207"/>
      <c r="D125" s="47"/>
      <c r="E125" s="47"/>
      <c r="F125" s="126"/>
      <c r="G125" s="133"/>
      <c r="H125" s="150"/>
      <c r="I125" s="158"/>
      <c r="J125" s="164"/>
      <c r="K125" s="180"/>
      <c r="L125" s="207"/>
      <c r="M125" s="74"/>
      <c r="N125" s="47"/>
    </row>
    <row r="126" spans="1:14" x14ac:dyDescent="0.2">
      <c r="A126" s="52" t="s">
        <v>148</v>
      </c>
      <c r="B126" s="103">
        <v>4589.82</v>
      </c>
      <c r="C126" s="207">
        <v>4589.82</v>
      </c>
      <c r="D126" s="47">
        <v>4589.82</v>
      </c>
      <c r="E126" s="47">
        <v>4589.82</v>
      </c>
      <c r="F126" s="126">
        <v>4589.82</v>
      </c>
      <c r="G126" s="133">
        <v>4589.82</v>
      </c>
      <c r="H126" s="150">
        <v>4589.82</v>
      </c>
      <c r="I126" s="158">
        <v>4589.82</v>
      </c>
      <c r="J126" s="164">
        <v>4589.82</v>
      </c>
      <c r="K126" s="180">
        <v>4589.82</v>
      </c>
      <c r="L126" s="207">
        <v>4589.82</v>
      </c>
      <c r="M126" s="74">
        <v>4589.82</v>
      </c>
      <c r="N126" s="47">
        <f t="shared" si="1"/>
        <v>55077.84</v>
      </c>
    </row>
    <row r="127" spans="1:14" x14ac:dyDescent="0.2">
      <c r="A127" s="52"/>
      <c r="B127" s="103"/>
      <c r="C127" s="207"/>
      <c r="D127" s="47"/>
      <c r="E127" s="47"/>
      <c r="F127" s="126"/>
      <c r="G127" s="133"/>
      <c r="H127" s="150"/>
      <c r="I127" s="158"/>
      <c r="J127" s="164"/>
      <c r="K127" s="180"/>
      <c r="L127" s="207"/>
      <c r="M127" s="74"/>
      <c r="N127" s="47"/>
    </row>
    <row r="128" spans="1:14" x14ac:dyDescent="0.2">
      <c r="A128" s="51" t="s">
        <v>68</v>
      </c>
      <c r="B128" s="103"/>
      <c r="C128" s="207"/>
      <c r="D128" s="47"/>
      <c r="E128" s="47"/>
      <c r="F128" s="126"/>
      <c r="G128" s="133"/>
      <c r="H128" s="150"/>
      <c r="I128" s="158"/>
      <c r="J128" s="164"/>
      <c r="K128" s="180"/>
      <c r="L128" s="207"/>
      <c r="M128" s="74"/>
      <c r="N128" s="47"/>
    </row>
    <row r="129" spans="1:14" x14ac:dyDescent="0.2">
      <c r="A129" s="52" t="s">
        <v>149</v>
      </c>
      <c r="B129" s="103">
        <v>869233.80999999994</v>
      </c>
      <c r="C129" s="207">
        <v>384962.7</v>
      </c>
      <c r="D129" s="47">
        <v>516718.24</v>
      </c>
      <c r="E129" s="47">
        <v>432890.17</v>
      </c>
      <c r="F129" s="126">
        <v>400455.31</v>
      </c>
      <c r="G129" s="133">
        <v>389457.91999999998</v>
      </c>
      <c r="H129" s="150">
        <v>446233.75</v>
      </c>
      <c r="I129" s="158">
        <v>301943.39999999997</v>
      </c>
      <c r="J129" s="164">
        <v>513718.91000000009</v>
      </c>
      <c r="K129" s="180">
        <v>407383.13</v>
      </c>
      <c r="L129" s="207">
        <v>443955.71</v>
      </c>
      <c r="M129" s="74">
        <v>496899.33</v>
      </c>
      <c r="N129" s="47">
        <f t="shared" si="1"/>
        <v>5603852.3799999999</v>
      </c>
    </row>
    <row r="130" spans="1:14" x14ac:dyDescent="0.2">
      <c r="A130" s="52"/>
      <c r="B130" s="103"/>
      <c r="C130" s="207"/>
      <c r="D130" s="47"/>
      <c r="E130" s="47"/>
      <c r="F130" s="126"/>
      <c r="G130" s="133"/>
      <c r="H130" s="150"/>
      <c r="I130" s="158"/>
      <c r="J130" s="164"/>
      <c r="K130" s="180"/>
      <c r="L130" s="207"/>
      <c r="M130" s="74"/>
      <c r="N130" s="47"/>
    </row>
    <row r="131" spans="1:14" x14ac:dyDescent="0.2">
      <c r="A131" s="52" t="s">
        <v>150</v>
      </c>
      <c r="B131" s="103">
        <v>220.52</v>
      </c>
      <c r="C131" s="207">
        <v>96.56</v>
      </c>
      <c r="D131" s="47">
        <v>129.61000000000001</v>
      </c>
      <c r="E131" s="47">
        <v>108.58</v>
      </c>
      <c r="F131" s="126">
        <v>100.45</v>
      </c>
      <c r="G131" s="133">
        <v>97.69</v>
      </c>
      <c r="H131" s="150">
        <v>111.93</v>
      </c>
      <c r="I131" s="158">
        <v>75.739999999999995</v>
      </c>
      <c r="J131" s="164">
        <v>128.86000000000001</v>
      </c>
      <c r="K131" s="180">
        <v>102.19</v>
      </c>
      <c r="L131" s="207">
        <v>111.36</v>
      </c>
      <c r="M131" s="74">
        <v>124.64</v>
      </c>
      <c r="N131" s="47">
        <f t="shared" si="1"/>
        <v>1408.13</v>
      </c>
    </row>
    <row r="132" spans="1:14" x14ac:dyDescent="0.2">
      <c r="A132" s="52" t="s">
        <v>16</v>
      </c>
      <c r="B132" s="103">
        <v>556.79</v>
      </c>
      <c r="C132" s="207">
        <v>241.76</v>
      </c>
      <c r="D132" s="47">
        <v>324.5</v>
      </c>
      <c r="E132" s="47">
        <v>271.86</v>
      </c>
      <c r="F132" s="126">
        <v>251.49</v>
      </c>
      <c r="G132" s="133">
        <v>244.58</v>
      </c>
      <c r="H132" s="150">
        <v>280.24</v>
      </c>
      <c r="I132" s="158">
        <v>189.62</v>
      </c>
      <c r="J132" s="164">
        <v>322.62</v>
      </c>
      <c r="K132" s="180">
        <v>255.84</v>
      </c>
      <c r="L132" s="207">
        <v>278.81</v>
      </c>
      <c r="M132" s="74">
        <v>312.06</v>
      </c>
      <c r="N132" s="47">
        <f t="shared" si="1"/>
        <v>3530.1699999999996</v>
      </c>
    </row>
    <row r="133" spans="1:14" x14ac:dyDescent="0.2">
      <c r="A133" s="52"/>
      <c r="B133" s="103"/>
      <c r="C133" s="207"/>
      <c r="D133" s="47"/>
      <c r="E133" s="47"/>
      <c r="F133" s="126"/>
      <c r="G133" s="133"/>
      <c r="H133" s="150"/>
      <c r="I133" s="158"/>
      <c r="J133" s="164"/>
      <c r="K133" s="180"/>
      <c r="L133" s="207"/>
      <c r="M133" s="74"/>
      <c r="N133" s="47"/>
    </row>
    <row r="134" spans="1:14" x14ac:dyDescent="0.2">
      <c r="A134" s="51" t="s">
        <v>63</v>
      </c>
      <c r="B134" s="103"/>
      <c r="C134" s="207"/>
      <c r="D134" s="47"/>
      <c r="E134" s="47"/>
      <c r="F134" s="126"/>
      <c r="G134" s="133"/>
      <c r="H134" s="150"/>
      <c r="I134" s="158"/>
      <c r="J134" s="164"/>
      <c r="K134" s="180"/>
      <c r="L134" s="207"/>
      <c r="M134" s="74"/>
      <c r="N134" s="47"/>
    </row>
    <row r="135" spans="1:14" x14ac:dyDescent="0.2">
      <c r="A135" s="52" t="s">
        <v>151</v>
      </c>
      <c r="B135" s="103">
        <v>847.41</v>
      </c>
      <c r="C135" s="207">
        <v>371.11</v>
      </c>
      <c r="D135" s="47">
        <v>498.12</v>
      </c>
      <c r="E135" s="47">
        <v>417.31</v>
      </c>
      <c r="F135" s="126">
        <v>386.04</v>
      </c>
      <c r="G135" s="133">
        <v>375.44</v>
      </c>
      <c r="H135" s="150">
        <v>430.17</v>
      </c>
      <c r="I135" s="158">
        <v>291.07</v>
      </c>
      <c r="J135" s="164">
        <v>495.23</v>
      </c>
      <c r="K135" s="180">
        <v>392.72</v>
      </c>
      <c r="L135" s="207">
        <v>427.98</v>
      </c>
      <c r="M135" s="74">
        <v>479.01</v>
      </c>
      <c r="N135" s="47">
        <f t="shared" si="1"/>
        <v>5411.6100000000006</v>
      </c>
    </row>
    <row r="136" spans="1:14" x14ac:dyDescent="0.2">
      <c r="A136" s="52" t="s">
        <v>152</v>
      </c>
      <c r="B136" s="103">
        <v>847.41</v>
      </c>
      <c r="C136" s="207">
        <v>371.11</v>
      </c>
      <c r="D136" s="47">
        <v>498.12</v>
      </c>
      <c r="E136" s="47">
        <v>417.31</v>
      </c>
      <c r="F136" s="126">
        <v>386.04</v>
      </c>
      <c r="G136" s="133">
        <v>375.44</v>
      </c>
      <c r="H136" s="150">
        <v>430.17</v>
      </c>
      <c r="I136" s="158">
        <v>291.07</v>
      </c>
      <c r="J136" s="164">
        <v>495.23</v>
      </c>
      <c r="K136" s="180">
        <v>392.72</v>
      </c>
      <c r="L136" s="207">
        <v>427.98</v>
      </c>
      <c r="M136" s="74">
        <v>479.01</v>
      </c>
      <c r="N136" s="47">
        <f t="shared" si="1"/>
        <v>5411.6100000000006</v>
      </c>
    </row>
    <row r="137" spans="1:14" x14ac:dyDescent="0.2">
      <c r="A137" s="52"/>
      <c r="B137" s="103"/>
      <c r="C137" s="207"/>
      <c r="D137" s="47"/>
      <c r="E137" s="47"/>
      <c r="F137" s="126"/>
      <c r="G137" s="133"/>
      <c r="H137" s="150"/>
      <c r="I137" s="158"/>
      <c r="J137" s="164"/>
      <c r="K137" s="180"/>
      <c r="L137" s="207"/>
      <c r="M137" s="74"/>
      <c r="N137" s="47"/>
    </row>
    <row r="138" spans="1:14" x14ac:dyDescent="0.2">
      <c r="A138" s="53" t="s">
        <v>153</v>
      </c>
      <c r="B138" s="104">
        <v>876295.76</v>
      </c>
      <c r="C138" s="69">
        <v>390633.06</v>
      </c>
      <c r="D138" s="54">
        <v>522758.41</v>
      </c>
      <c r="E138" s="54">
        <v>438695.05</v>
      </c>
      <c r="F138" s="127">
        <v>406169.14999999997</v>
      </c>
      <c r="G138" s="134">
        <v>395140.89</v>
      </c>
      <c r="H138" s="151">
        <v>452076.07999999996</v>
      </c>
      <c r="I138" s="159">
        <v>307380.71999999997</v>
      </c>
      <c r="J138" s="165">
        <v>519750.67000000004</v>
      </c>
      <c r="K138" s="181">
        <v>413116.42</v>
      </c>
      <c r="L138" s="69">
        <v>449791.66</v>
      </c>
      <c r="M138" s="75">
        <v>502883.87000000005</v>
      </c>
      <c r="N138" s="54">
        <f t="shared" si="1"/>
        <v>5674691.7400000002</v>
      </c>
    </row>
    <row r="139" spans="1:14" x14ac:dyDescent="0.2">
      <c r="A139" s="55"/>
      <c r="B139" s="103"/>
      <c r="C139" s="207"/>
      <c r="D139" s="47"/>
      <c r="E139" s="47"/>
      <c r="F139" s="126"/>
      <c r="G139" s="133"/>
      <c r="H139" s="150"/>
      <c r="I139" s="158"/>
      <c r="J139" s="164"/>
      <c r="K139" s="180"/>
      <c r="L139" s="207"/>
      <c r="M139" s="74"/>
      <c r="N139" s="47"/>
    </row>
    <row r="140" spans="1:14" x14ac:dyDescent="0.2">
      <c r="A140" s="51" t="s">
        <v>154</v>
      </c>
      <c r="B140" s="103"/>
      <c r="C140" s="207"/>
      <c r="D140" s="47"/>
      <c r="E140" s="47"/>
      <c r="F140" s="126"/>
      <c r="G140" s="133"/>
      <c r="H140" s="150"/>
      <c r="I140" s="158"/>
      <c r="J140" s="164"/>
      <c r="K140" s="180"/>
      <c r="L140" s="207"/>
      <c r="M140" s="74"/>
      <c r="N140" s="47"/>
    </row>
    <row r="141" spans="1:14" x14ac:dyDescent="0.2">
      <c r="A141" s="51" t="s">
        <v>68</v>
      </c>
      <c r="B141" s="103"/>
      <c r="C141" s="207"/>
      <c r="D141" s="47"/>
      <c r="E141" s="47"/>
      <c r="F141" s="126"/>
      <c r="G141" s="133"/>
      <c r="H141" s="150"/>
      <c r="I141" s="158"/>
      <c r="J141" s="164"/>
      <c r="K141" s="180"/>
      <c r="L141" s="207"/>
      <c r="M141" s="74"/>
      <c r="N141" s="47"/>
    </row>
    <row r="142" spans="1:14" x14ac:dyDescent="0.2">
      <c r="A142" s="52" t="s">
        <v>155</v>
      </c>
      <c r="B142" s="103">
        <v>764693.05</v>
      </c>
      <c r="C142" s="207">
        <v>805715.42999999982</v>
      </c>
      <c r="D142" s="47">
        <v>908835.30000000028</v>
      </c>
      <c r="E142" s="47">
        <v>834152.73</v>
      </c>
      <c r="F142" s="126">
        <v>715268.56000000017</v>
      </c>
      <c r="G142" s="133">
        <v>1065573.2700000003</v>
      </c>
      <c r="H142" s="150">
        <v>776142.75000000023</v>
      </c>
      <c r="I142" s="158">
        <v>656127.67000000016</v>
      </c>
      <c r="J142" s="164">
        <v>924523.28</v>
      </c>
      <c r="K142" s="180">
        <v>767967.32</v>
      </c>
      <c r="L142" s="207">
        <v>879913.86</v>
      </c>
      <c r="M142" s="74">
        <v>979378.1600000005</v>
      </c>
      <c r="N142" s="47">
        <f t="shared" ref="N142:N198" si="2">SUM(B142:M142)</f>
        <v>10078291.380000001</v>
      </c>
    </row>
    <row r="143" spans="1:14" x14ac:dyDescent="0.2">
      <c r="A143" s="52"/>
      <c r="B143" s="103"/>
      <c r="C143" s="207"/>
      <c r="D143" s="47"/>
      <c r="E143" s="47"/>
      <c r="F143" s="126"/>
      <c r="G143" s="133"/>
      <c r="H143" s="150"/>
      <c r="I143" s="158"/>
      <c r="J143" s="164"/>
      <c r="K143" s="180"/>
      <c r="L143" s="207"/>
      <c r="M143" s="74"/>
      <c r="N143" s="47"/>
    </row>
    <row r="144" spans="1:14" x14ac:dyDescent="0.2">
      <c r="A144" s="52" t="s">
        <v>156</v>
      </c>
      <c r="B144" s="103">
        <v>288491.90000000002</v>
      </c>
      <c r="C144" s="207">
        <v>303968.21000000002</v>
      </c>
      <c r="D144" s="47">
        <v>344834.52</v>
      </c>
      <c r="E144" s="47">
        <v>315495.77</v>
      </c>
      <c r="F144" s="126">
        <v>269845.78000000003</v>
      </c>
      <c r="G144" s="133">
        <v>405709.12</v>
      </c>
      <c r="H144" s="150">
        <v>292811.48</v>
      </c>
      <c r="I144" s="158">
        <v>247533.98</v>
      </c>
      <c r="J144" s="164">
        <v>350994.56</v>
      </c>
      <c r="K144" s="180">
        <v>289727.17</v>
      </c>
      <c r="L144" s="207">
        <v>331960.68</v>
      </c>
      <c r="M144" s="74">
        <v>371685.09</v>
      </c>
      <c r="N144" s="47">
        <f t="shared" si="2"/>
        <v>3813058.2600000002</v>
      </c>
    </row>
    <row r="145" spans="1:14" x14ac:dyDescent="0.2">
      <c r="A145" s="52"/>
      <c r="B145" s="103"/>
      <c r="C145" s="207"/>
      <c r="D145" s="47"/>
      <c r="E145" s="47"/>
      <c r="F145" s="126"/>
      <c r="G145" s="133"/>
      <c r="H145" s="150"/>
      <c r="I145" s="158"/>
      <c r="J145" s="164"/>
      <c r="K145" s="180"/>
      <c r="L145" s="207"/>
      <c r="M145" s="74"/>
      <c r="N145" s="47"/>
    </row>
    <row r="146" spans="1:14" x14ac:dyDescent="0.2">
      <c r="A146" s="51" t="s">
        <v>63</v>
      </c>
      <c r="B146" s="103"/>
      <c r="C146" s="207"/>
      <c r="D146" s="47"/>
      <c r="E146" s="47"/>
      <c r="F146" s="126"/>
      <c r="G146" s="133"/>
      <c r="H146" s="150"/>
      <c r="I146" s="158"/>
      <c r="J146" s="164"/>
      <c r="K146" s="180"/>
      <c r="L146" s="207"/>
      <c r="M146" s="74"/>
      <c r="N146" s="47"/>
    </row>
    <row r="147" spans="1:14" x14ac:dyDescent="0.2">
      <c r="A147" s="52" t="s">
        <v>157</v>
      </c>
      <c r="B147" s="103">
        <v>28441.040000000001</v>
      </c>
      <c r="C147" s="207">
        <v>29966.77</v>
      </c>
      <c r="D147" s="47">
        <v>33870.31</v>
      </c>
      <c r="E147" s="47">
        <v>31052.21</v>
      </c>
      <c r="F147" s="126">
        <v>26602.81</v>
      </c>
      <c r="G147" s="133">
        <v>39760.410000000003</v>
      </c>
      <c r="H147" s="150">
        <v>28866.880000000001</v>
      </c>
      <c r="I147" s="158">
        <v>24403.19</v>
      </c>
      <c r="J147" s="164">
        <v>34462.19</v>
      </c>
      <c r="K147" s="180">
        <v>28562.82</v>
      </c>
      <c r="L147" s="207">
        <v>32726.42</v>
      </c>
      <c r="M147" s="74">
        <v>36502.239999999998</v>
      </c>
      <c r="N147" s="47">
        <f t="shared" si="2"/>
        <v>375217.29</v>
      </c>
    </row>
    <row r="148" spans="1:14" x14ac:dyDescent="0.2">
      <c r="A148" s="52" t="s">
        <v>158</v>
      </c>
      <c r="B148" s="103">
        <v>2364.86</v>
      </c>
      <c r="C148" s="207">
        <v>2491.7199999999998</v>
      </c>
      <c r="D148" s="47">
        <v>2831.33</v>
      </c>
      <c r="E148" s="47">
        <v>2588.1</v>
      </c>
      <c r="F148" s="126">
        <v>2212.0100000000002</v>
      </c>
      <c r="G148" s="133">
        <v>3334.44</v>
      </c>
      <c r="H148" s="150">
        <v>2400.27</v>
      </c>
      <c r="I148" s="158">
        <v>2029.12</v>
      </c>
      <c r="J148" s="164">
        <v>2882.4</v>
      </c>
      <c r="K148" s="180">
        <v>2374.9899999999998</v>
      </c>
      <c r="L148" s="207">
        <v>2721.19</v>
      </c>
      <c r="M148" s="74">
        <v>3051.99</v>
      </c>
      <c r="N148" s="47">
        <f t="shared" si="2"/>
        <v>31282.42</v>
      </c>
    </row>
    <row r="149" spans="1:14" x14ac:dyDescent="0.2">
      <c r="A149" s="52" t="s">
        <v>159</v>
      </c>
      <c r="B149" s="103">
        <v>81457.11</v>
      </c>
      <c r="C149" s="207">
        <v>85826.93</v>
      </c>
      <c r="D149" s="47">
        <v>96868</v>
      </c>
      <c r="E149" s="47">
        <v>88879.13</v>
      </c>
      <c r="F149" s="126">
        <v>76192.289999999994</v>
      </c>
      <c r="G149" s="133">
        <v>113614.28</v>
      </c>
      <c r="H149" s="150">
        <v>82676.77</v>
      </c>
      <c r="I149" s="158">
        <v>69892.44</v>
      </c>
      <c r="J149" s="164">
        <v>98546.07</v>
      </c>
      <c r="K149" s="180">
        <v>81805.899999999994</v>
      </c>
      <c r="L149" s="207">
        <v>93730.74</v>
      </c>
      <c r="M149" s="74">
        <v>104389.23</v>
      </c>
      <c r="N149" s="47">
        <f t="shared" si="2"/>
        <v>1073878.8900000001</v>
      </c>
    </row>
    <row r="150" spans="1:14" x14ac:dyDescent="0.2">
      <c r="A150" s="52" t="s">
        <v>160</v>
      </c>
      <c r="B150" s="103">
        <v>263.69</v>
      </c>
      <c r="C150" s="207">
        <v>277.83</v>
      </c>
      <c r="D150" s="47">
        <v>314.64</v>
      </c>
      <c r="E150" s="47">
        <v>288.14999999999998</v>
      </c>
      <c r="F150" s="126">
        <v>246.65</v>
      </c>
      <c r="G150" s="133">
        <v>369.79</v>
      </c>
      <c r="H150" s="150">
        <v>267.64</v>
      </c>
      <c r="I150" s="158">
        <v>226.25</v>
      </c>
      <c r="J150" s="164">
        <v>320.2</v>
      </c>
      <c r="K150" s="180">
        <v>264.82</v>
      </c>
      <c r="L150" s="207">
        <v>303.42</v>
      </c>
      <c r="M150" s="74">
        <v>339.11</v>
      </c>
      <c r="N150" s="47">
        <f t="shared" si="2"/>
        <v>3482.19</v>
      </c>
    </row>
    <row r="151" spans="1:14" x14ac:dyDescent="0.2">
      <c r="A151" s="52" t="s">
        <v>161</v>
      </c>
      <c r="B151" s="103">
        <v>2695.4</v>
      </c>
      <c r="C151" s="207">
        <v>2839.99</v>
      </c>
      <c r="D151" s="47">
        <v>3204.69</v>
      </c>
      <c r="E151" s="47">
        <v>2940.73</v>
      </c>
      <c r="F151" s="126">
        <v>2521.1799999999998</v>
      </c>
      <c r="G151" s="133">
        <v>3758.25</v>
      </c>
      <c r="H151" s="150">
        <v>2735.75</v>
      </c>
      <c r="I151" s="158">
        <v>2312.7199999999998</v>
      </c>
      <c r="J151" s="164">
        <v>3260.14</v>
      </c>
      <c r="K151" s="180">
        <v>2706.94</v>
      </c>
      <c r="L151" s="207">
        <v>3101.53</v>
      </c>
      <c r="M151" s="74">
        <v>3453.49</v>
      </c>
      <c r="N151" s="47">
        <f t="shared" si="2"/>
        <v>35530.81</v>
      </c>
    </row>
    <row r="152" spans="1:14" x14ac:dyDescent="0.2">
      <c r="A152" s="52" t="s">
        <v>162</v>
      </c>
      <c r="B152" s="103">
        <v>3367.16</v>
      </c>
      <c r="C152" s="207">
        <v>3547.79</v>
      </c>
      <c r="D152" s="47">
        <v>4003.38</v>
      </c>
      <c r="E152" s="47">
        <v>3673.63</v>
      </c>
      <c r="F152" s="126">
        <v>3149.53</v>
      </c>
      <c r="G152" s="133">
        <v>4694.8999999999996</v>
      </c>
      <c r="H152" s="150">
        <v>3417.58</v>
      </c>
      <c r="I152" s="158">
        <v>2889.11</v>
      </c>
      <c r="J152" s="164">
        <v>4072.65</v>
      </c>
      <c r="K152" s="180">
        <v>3381.58</v>
      </c>
      <c r="L152" s="207">
        <v>3874.51</v>
      </c>
      <c r="M152" s="74">
        <v>4314.1899999999996</v>
      </c>
      <c r="N152" s="47">
        <f t="shared" si="2"/>
        <v>44386.010000000009</v>
      </c>
    </row>
    <row r="153" spans="1:14" x14ac:dyDescent="0.2">
      <c r="A153" s="52" t="s">
        <v>163</v>
      </c>
      <c r="B153" s="103">
        <v>2704.65</v>
      </c>
      <c r="C153" s="207">
        <v>2849.74</v>
      </c>
      <c r="D153" s="47">
        <v>3220.4</v>
      </c>
      <c r="E153" s="47">
        <v>2952.74</v>
      </c>
      <c r="F153" s="126">
        <v>2529.84</v>
      </c>
      <c r="G153" s="133">
        <v>3780.03</v>
      </c>
      <c r="H153" s="150">
        <v>2745.15</v>
      </c>
      <c r="I153" s="158">
        <v>2320.66</v>
      </c>
      <c r="J153" s="164">
        <v>3276.61</v>
      </c>
      <c r="K153" s="180">
        <v>2716.23</v>
      </c>
      <c r="L153" s="207">
        <v>3112.18</v>
      </c>
      <c r="M153" s="74">
        <v>3470.62</v>
      </c>
      <c r="N153" s="47">
        <f t="shared" si="2"/>
        <v>35678.85</v>
      </c>
    </row>
    <row r="154" spans="1:14" x14ac:dyDescent="0.2">
      <c r="A154" s="52" t="s">
        <v>164</v>
      </c>
      <c r="B154" s="103">
        <v>763.78</v>
      </c>
      <c r="C154" s="207">
        <v>804.76</v>
      </c>
      <c r="D154" s="47">
        <v>907.7</v>
      </c>
      <c r="E154" s="47">
        <v>833.14</v>
      </c>
      <c r="F154" s="126">
        <v>714.42</v>
      </c>
      <c r="G154" s="133">
        <v>1064.21</v>
      </c>
      <c r="H154" s="150">
        <v>775.22</v>
      </c>
      <c r="I154" s="158">
        <v>655.35</v>
      </c>
      <c r="J154" s="164">
        <v>923.37</v>
      </c>
      <c r="K154" s="180">
        <v>767.05</v>
      </c>
      <c r="L154" s="207">
        <v>878.87</v>
      </c>
      <c r="M154" s="74">
        <v>978.16</v>
      </c>
      <c r="N154" s="47">
        <f t="shared" si="2"/>
        <v>10066.030000000001</v>
      </c>
    </row>
    <row r="155" spans="1:14" x14ac:dyDescent="0.2">
      <c r="A155" s="52" t="s">
        <v>165</v>
      </c>
      <c r="B155" s="103">
        <v>13437.79</v>
      </c>
      <c r="C155" s="207">
        <v>14158.67</v>
      </c>
      <c r="D155" s="47">
        <v>16056.71</v>
      </c>
      <c r="E155" s="47">
        <v>14693.38</v>
      </c>
      <c r="F155" s="126">
        <v>12569.27</v>
      </c>
      <c r="G155" s="133">
        <v>18887.34</v>
      </c>
      <c r="H155" s="150">
        <v>13639</v>
      </c>
      <c r="I155" s="158">
        <v>11530</v>
      </c>
      <c r="J155" s="164">
        <v>16342.97</v>
      </c>
      <c r="K155" s="180">
        <v>13495.33</v>
      </c>
      <c r="L155" s="207">
        <v>15462.54</v>
      </c>
      <c r="M155" s="74">
        <v>17306.73</v>
      </c>
      <c r="N155" s="47">
        <f t="shared" si="2"/>
        <v>177579.72999999998</v>
      </c>
    </row>
    <row r="156" spans="1:14" x14ac:dyDescent="0.2">
      <c r="A156" s="52"/>
      <c r="B156" s="103"/>
      <c r="C156" s="207"/>
      <c r="D156" s="47"/>
      <c r="E156" s="47"/>
      <c r="F156" s="126"/>
      <c r="G156" s="133"/>
      <c r="H156" s="150"/>
      <c r="I156" s="158"/>
      <c r="J156" s="164"/>
      <c r="K156" s="180"/>
      <c r="L156" s="207"/>
      <c r="M156" s="74"/>
      <c r="N156" s="47"/>
    </row>
    <row r="157" spans="1:14" x14ac:dyDescent="0.2">
      <c r="A157" s="53" t="s">
        <v>166</v>
      </c>
      <c r="B157" s="104">
        <v>1188680.4300000002</v>
      </c>
      <c r="C157" s="69">
        <v>1252447.8399999999</v>
      </c>
      <c r="D157" s="54">
        <v>1414946.98</v>
      </c>
      <c r="E157" s="54">
        <v>1297549.7099999995</v>
      </c>
      <c r="F157" s="127">
        <v>1111852.3400000001</v>
      </c>
      <c r="G157" s="134">
        <v>1660546.04</v>
      </c>
      <c r="H157" s="151">
        <v>1206478.49</v>
      </c>
      <c r="I157" s="159">
        <v>1019920.4900000001</v>
      </c>
      <c r="J157" s="165">
        <v>1439604.44</v>
      </c>
      <c r="K157" s="181">
        <v>1193770.1500000001</v>
      </c>
      <c r="L157" s="69">
        <v>1367785.94</v>
      </c>
      <c r="M157" s="75">
        <v>1524869.0100000005</v>
      </c>
      <c r="N157" s="54">
        <f t="shared" si="2"/>
        <v>15678451.859999998</v>
      </c>
    </row>
    <row r="158" spans="1:14" x14ac:dyDescent="0.2">
      <c r="A158" s="55"/>
      <c r="B158" s="103"/>
      <c r="C158" s="207"/>
      <c r="D158" s="47"/>
      <c r="E158" s="47"/>
      <c r="F158" s="126"/>
      <c r="G158" s="133"/>
      <c r="H158" s="150"/>
      <c r="I158" s="158"/>
      <c r="J158" s="164"/>
      <c r="K158" s="180"/>
      <c r="L158" s="207"/>
      <c r="M158" s="74"/>
      <c r="N158" s="47"/>
    </row>
    <row r="159" spans="1:14" x14ac:dyDescent="0.2">
      <c r="A159" s="51" t="s">
        <v>167</v>
      </c>
      <c r="B159" s="103"/>
      <c r="C159" s="207"/>
      <c r="D159" s="47"/>
      <c r="E159" s="47"/>
      <c r="F159" s="126"/>
      <c r="G159" s="133"/>
      <c r="H159" s="150"/>
      <c r="I159" s="158"/>
      <c r="J159" s="164"/>
      <c r="K159" s="180"/>
      <c r="L159" s="207"/>
      <c r="M159" s="74"/>
      <c r="N159" s="47"/>
    </row>
    <row r="160" spans="1:14" x14ac:dyDescent="0.2">
      <c r="A160" s="51" t="s">
        <v>130</v>
      </c>
      <c r="B160" s="103"/>
      <c r="C160" s="207"/>
      <c r="D160" s="47"/>
      <c r="E160" s="47"/>
      <c r="F160" s="126"/>
      <c r="G160" s="133"/>
      <c r="H160" s="150"/>
      <c r="I160" s="158"/>
      <c r="J160" s="164"/>
      <c r="K160" s="180"/>
      <c r="L160" s="207"/>
      <c r="M160" s="74"/>
      <c r="N160" s="47"/>
    </row>
    <row r="161" spans="1:14" x14ac:dyDescent="0.2">
      <c r="A161" s="52" t="s">
        <v>168</v>
      </c>
      <c r="B161" s="103">
        <v>296.17</v>
      </c>
      <c r="C161" s="207">
        <v>296.17</v>
      </c>
      <c r="D161" s="47">
        <v>296.17</v>
      </c>
      <c r="E161" s="47">
        <v>296.17</v>
      </c>
      <c r="F161" s="126">
        <v>296.17</v>
      </c>
      <c r="G161" s="133">
        <v>296.17</v>
      </c>
      <c r="H161" s="150">
        <v>296.17</v>
      </c>
      <c r="I161" s="158">
        <v>296.17</v>
      </c>
      <c r="J161" s="164">
        <v>296.17</v>
      </c>
      <c r="K161" s="180">
        <v>296.17</v>
      </c>
      <c r="L161" s="207">
        <v>296.17</v>
      </c>
      <c r="M161" s="74">
        <v>296.17</v>
      </c>
      <c r="N161" s="47">
        <f t="shared" si="2"/>
        <v>3554.0400000000004</v>
      </c>
    </row>
    <row r="162" spans="1:14" x14ac:dyDescent="0.2">
      <c r="A162" s="52"/>
      <c r="B162" s="103"/>
      <c r="C162" s="207"/>
      <c r="D162" s="47"/>
      <c r="E162" s="47"/>
      <c r="F162" s="126"/>
      <c r="G162" s="133"/>
      <c r="H162" s="150"/>
      <c r="I162" s="158"/>
      <c r="J162" s="164"/>
      <c r="K162" s="180"/>
      <c r="L162" s="207"/>
      <c r="M162" s="74"/>
      <c r="N162" s="47"/>
    </row>
    <row r="163" spans="1:14" x14ac:dyDescent="0.2">
      <c r="A163" s="51" t="s">
        <v>68</v>
      </c>
      <c r="B163" s="103"/>
      <c r="C163" s="207"/>
      <c r="D163" s="47"/>
      <c r="E163" s="47"/>
      <c r="F163" s="126"/>
      <c r="G163" s="133"/>
      <c r="H163" s="150"/>
      <c r="I163" s="158"/>
      <c r="J163" s="164"/>
      <c r="K163" s="180"/>
      <c r="L163" s="207"/>
      <c r="M163" s="74"/>
      <c r="N163" s="47"/>
    </row>
    <row r="164" spans="1:14" x14ac:dyDescent="0.2">
      <c r="A164" s="52" t="s">
        <v>169</v>
      </c>
      <c r="B164" s="103">
        <v>314501.00363333337</v>
      </c>
      <c r="C164" s="207">
        <v>319614.34363333334</v>
      </c>
      <c r="D164" s="47">
        <v>319805.33363333333</v>
      </c>
      <c r="E164" s="47">
        <v>322476.3436333334</v>
      </c>
      <c r="F164" s="126">
        <v>301449.61707933393</v>
      </c>
      <c r="G164" s="133">
        <v>352758.54707933386</v>
      </c>
      <c r="H164" s="150">
        <v>341787.4770793338</v>
      </c>
      <c r="I164" s="158">
        <v>295814.2770793339</v>
      </c>
      <c r="J164" s="164">
        <v>351860.38707933377</v>
      </c>
      <c r="K164" s="180">
        <v>278400.96707933379</v>
      </c>
      <c r="L164" s="207">
        <v>327582.42707933375</v>
      </c>
      <c r="M164" s="74">
        <v>359394.02707933384</v>
      </c>
      <c r="N164" s="47">
        <f t="shared" si="2"/>
        <v>3885444.7511680047</v>
      </c>
    </row>
    <row r="165" spans="1:14" x14ac:dyDescent="0.2">
      <c r="A165" s="52"/>
      <c r="B165" s="103"/>
      <c r="C165" s="207"/>
      <c r="D165" s="47"/>
      <c r="E165" s="47"/>
      <c r="F165" s="126"/>
      <c r="G165" s="133"/>
      <c r="H165" s="150"/>
      <c r="I165" s="158"/>
      <c r="J165" s="164"/>
      <c r="K165" s="180"/>
      <c r="L165" s="207"/>
      <c r="M165" s="74"/>
      <c r="N165" s="47"/>
    </row>
    <row r="166" spans="1:14" x14ac:dyDescent="0.2">
      <c r="A166" s="52" t="s">
        <v>170</v>
      </c>
      <c r="B166" s="103">
        <v>1303.6099999999999</v>
      </c>
      <c r="C166" s="207">
        <v>1324.81</v>
      </c>
      <c r="D166" s="47">
        <v>1325.6</v>
      </c>
      <c r="E166" s="47">
        <v>1336.67</v>
      </c>
      <c r="F166" s="126">
        <v>1249.52</v>
      </c>
      <c r="G166" s="133">
        <v>1462.19</v>
      </c>
      <c r="H166" s="150">
        <v>1417.23</v>
      </c>
      <c r="I166" s="158">
        <v>1226.1600000000001</v>
      </c>
      <c r="J166" s="164">
        <v>1462.92</v>
      </c>
      <c r="K166" s="180">
        <v>1153.98</v>
      </c>
      <c r="L166" s="207">
        <v>1357.84</v>
      </c>
      <c r="M166" s="74">
        <v>1489.7</v>
      </c>
      <c r="N166" s="47">
        <f t="shared" si="2"/>
        <v>16110.230000000001</v>
      </c>
    </row>
    <row r="167" spans="1:14" x14ac:dyDescent="0.2">
      <c r="A167" s="52" t="s">
        <v>171</v>
      </c>
      <c r="B167" s="103">
        <v>19525</v>
      </c>
      <c r="C167" s="207">
        <v>19842.45</v>
      </c>
      <c r="D167" s="47">
        <v>19854.3</v>
      </c>
      <c r="E167" s="47">
        <v>20020.13</v>
      </c>
      <c r="F167" s="126">
        <v>18714.740000000002</v>
      </c>
      <c r="G167" s="133">
        <v>21900.12</v>
      </c>
      <c r="H167" s="150">
        <v>21216.560000000001</v>
      </c>
      <c r="I167" s="158">
        <v>18364.88</v>
      </c>
      <c r="J167" s="164">
        <v>21823.06</v>
      </c>
      <c r="K167" s="180">
        <v>17283.82</v>
      </c>
      <c r="L167" s="207">
        <v>20337.12</v>
      </c>
      <c r="M167" s="74">
        <v>22312.07</v>
      </c>
      <c r="N167" s="47">
        <f t="shared" si="2"/>
        <v>241194.25000000003</v>
      </c>
    </row>
    <row r="168" spans="1:14" x14ac:dyDescent="0.2">
      <c r="A168" s="52" t="s">
        <v>172</v>
      </c>
      <c r="B168" s="103">
        <v>1735.17</v>
      </c>
      <c r="C168" s="207">
        <v>1763.38</v>
      </c>
      <c r="D168" s="47">
        <v>1764.43</v>
      </c>
      <c r="E168" s="47">
        <v>1779.17</v>
      </c>
      <c r="F168" s="126">
        <v>1663.16</v>
      </c>
      <c r="G168" s="133">
        <v>1946.24</v>
      </c>
      <c r="H168" s="150">
        <v>1885.69</v>
      </c>
      <c r="I168" s="158">
        <v>1632.07</v>
      </c>
      <c r="J168" s="164">
        <v>1941.13</v>
      </c>
      <c r="K168" s="180">
        <v>1535.99</v>
      </c>
      <c r="L168" s="207">
        <v>1807.34</v>
      </c>
      <c r="M168" s="74">
        <v>1982.85</v>
      </c>
      <c r="N168" s="47">
        <f t="shared" si="2"/>
        <v>21436.620000000003</v>
      </c>
    </row>
    <row r="169" spans="1:14" x14ac:dyDescent="0.2">
      <c r="A169" s="52"/>
      <c r="B169" s="103"/>
      <c r="C169" s="207"/>
      <c r="D169" s="47"/>
      <c r="E169" s="47"/>
      <c r="F169" s="126"/>
      <c r="G169" s="133"/>
      <c r="H169" s="150"/>
      <c r="I169" s="158"/>
      <c r="J169" s="164"/>
      <c r="K169" s="180"/>
      <c r="L169" s="207"/>
      <c r="M169" s="74"/>
      <c r="N169" s="47"/>
    </row>
    <row r="170" spans="1:14" x14ac:dyDescent="0.2">
      <c r="A170" s="51" t="s">
        <v>63</v>
      </c>
      <c r="B170" s="103"/>
      <c r="C170" s="207"/>
      <c r="D170" s="47"/>
      <c r="E170" s="47"/>
      <c r="F170" s="126"/>
      <c r="G170" s="133"/>
      <c r="H170" s="150"/>
      <c r="I170" s="158"/>
      <c r="J170" s="164"/>
      <c r="K170" s="180"/>
      <c r="L170" s="207"/>
      <c r="M170" s="74"/>
      <c r="N170" s="47"/>
    </row>
    <row r="171" spans="1:14" x14ac:dyDescent="0.2">
      <c r="A171" s="52" t="s">
        <v>173</v>
      </c>
      <c r="B171" s="103">
        <v>61349.02</v>
      </c>
      <c r="C171" s="207">
        <v>62346.46</v>
      </c>
      <c r="D171" s="47">
        <v>62383.72</v>
      </c>
      <c r="E171" s="47">
        <v>62904.75</v>
      </c>
      <c r="F171" s="126">
        <v>58803.11</v>
      </c>
      <c r="G171" s="133">
        <v>68811.83</v>
      </c>
      <c r="H171" s="150">
        <v>66677.02</v>
      </c>
      <c r="I171" s="158">
        <v>57703.839999999997</v>
      </c>
      <c r="J171" s="164">
        <v>68682.600000000006</v>
      </c>
      <c r="K171" s="180">
        <v>54307.06</v>
      </c>
      <c r="L171" s="207">
        <v>63900.78</v>
      </c>
      <c r="M171" s="74">
        <v>70106.2</v>
      </c>
      <c r="N171" s="47">
        <f t="shared" si="2"/>
        <v>757976.3899999999</v>
      </c>
    </row>
    <row r="172" spans="1:14" x14ac:dyDescent="0.2">
      <c r="A172" s="52"/>
      <c r="B172" s="103"/>
      <c r="C172" s="207"/>
      <c r="D172" s="47"/>
      <c r="E172" s="47"/>
      <c r="F172" s="126"/>
      <c r="G172" s="133"/>
      <c r="H172" s="150"/>
      <c r="I172" s="158"/>
      <c r="J172" s="164"/>
      <c r="K172" s="180"/>
      <c r="L172" s="207"/>
      <c r="M172" s="74"/>
      <c r="N172" s="47"/>
    </row>
    <row r="173" spans="1:14" x14ac:dyDescent="0.2">
      <c r="A173" s="53" t="s">
        <v>174</v>
      </c>
      <c r="B173" s="104">
        <v>398709.97363333334</v>
      </c>
      <c r="C173" s="69">
        <v>405187.61363333336</v>
      </c>
      <c r="D173" s="54">
        <v>405429.5536333333</v>
      </c>
      <c r="E173" s="54">
        <v>408813.23363333335</v>
      </c>
      <c r="F173" s="127">
        <v>382176.31707933388</v>
      </c>
      <c r="G173" s="134">
        <v>447175.09707933385</v>
      </c>
      <c r="H173" s="151">
        <v>433280.14707933378</v>
      </c>
      <c r="I173" s="159">
        <v>375037.3970793339</v>
      </c>
      <c r="J173" s="165">
        <v>446066.26707933377</v>
      </c>
      <c r="K173" s="181">
        <v>352977.98707933375</v>
      </c>
      <c r="L173" s="69">
        <v>415281.67707933381</v>
      </c>
      <c r="M173" s="75">
        <v>455581.01707933383</v>
      </c>
      <c r="N173" s="54">
        <f t="shared" si="2"/>
        <v>4925716.2811680036</v>
      </c>
    </row>
    <row r="174" spans="1:14" x14ac:dyDescent="0.2">
      <c r="A174" s="55"/>
      <c r="B174" s="103"/>
      <c r="C174" s="207"/>
      <c r="D174" s="47"/>
      <c r="E174" s="47"/>
      <c r="F174" s="126"/>
      <c r="G174" s="133"/>
      <c r="H174" s="150"/>
      <c r="I174" s="158"/>
      <c r="J174" s="164"/>
      <c r="K174" s="180"/>
      <c r="L174" s="207"/>
      <c r="M174" s="74"/>
      <c r="N174" s="47"/>
    </row>
    <row r="175" spans="1:14" x14ac:dyDescent="0.2">
      <c r="A175" s="51" t="s">
        <v>175</v>
      </c>
      <c r="B175" s="103"/>
      <c r="C175" s="207"/>
      <c r="D175" s="47"/>
      <c r="E175" s="47"/>
      <c r="F175" s="126"/>
      <c r="G175" s="133"/>
      <c r="H175" s="150"/>
      <c r="I175" s="158"/>
      <c r="J175" s="164"/>
      <c r="K175" s="180"/>
      <c r="L175" s="207"/>
      <c r="M175" s="74"/>
      <c r="N175" s="47"/>
    </row>
    <row r="176" spans="1:14" x14ac:dyDescent="0.2">
      <c r="A176" s="51" t="s">
        <v>68</v>
      </c>
      <c r="B176" s="103"/>
      <c r="C176" s="207"/>
      <c r="D176" s="47"/>
      <c r="E176" s="47"/>
      <c r="F176" s="126"/>
      <c r="G176" s="133"/>
      <c r="H176" s="150"/>
      <c r="I176" s="158"/>
      <c r="J176" s="164"/>
      <c r="K176" s="180"/>
      <c r="L176" s="207"/>
      <c r="M176" s="74"/>
      <c r="N176" s="47"/>
    </row>
    <row r="177" spans="1:14" x14ac:dyDescent="0.2">
      <c r="A177" s="52" t="s">
        <v>176</v>
      </c>
      <c r="B177" s="103">
        <v>105193.02194999999</v>
      </c>
      <c r="C177" s="207">
        <v>117613.92194999999</v>
      </c>
      <c r="D177" s="47">
        <v>117909.35195</v>
      </c>
      <c r="E177" s="47">
        <v>118931.25195000001</v>
      </c>
      <c r="F177" s="126">
        <v>107283.19369300056</v>
      </c>
      <c r="G177" s="133">
        <v>136414.82369300057</v>
      </c>
      <c r="H177" s="150">
        <v>135964.5136930006</v>
      </c>
      <c r="I177" s="158">
        <v>99027.993693000535</v>
      </c>
      <c r="J177" s="164">
        <v>129999.12369300055</v>
      </c>
      <c r="K177" s="180">
        <v>89807.433693000581</v>
      </c>
      <c r="L177" s="207">
        <v>113204.0336930006</v>
      </c>
      <c r="M177" s="74">
        <v>148672.88369300056</v>
      </c>
      <c r="N177" s="47">
        <f t="shared" si="2"/>
        <v>1420021.5473440047</v>
      </c>
    </row>
    <row r="178" spans="1:14" x14ac:dyDescent="0.2">
      <c r="A178" s="52"/>
      <c r="B178" s="103"/>
      <c r="C178" s="207"/>
      <c r="D178" s="47"/>
      <c r="E178" s="47"/>
      <c r="F178" s="126"/>
      <c r="G178" s="133"/>
      <c r="H178" s="150"/>
      <c r="I178" s="158"/>
      <c r="J178" s="164"/>
      <c r="K178" s="180"/>
      <c r="L178" s="207"/>
      <c r="M178" s="74"/>
      <c r="N178" s="47"/>
    </row>
    <row r="179" spans="1:14" x14ac:dyDescent="0.2">
      <c r="A179" s="52" t="s">
        <v>177</v>
      </c>
      <c r="B179" s="103">
        <v>11758.22</v>
      </c>
      <c r="C179" s="207">
        <v>13146.6</v>
      </c>
      <c r="D179" s="47">
        <v>13179.62</v>
      </c>
      <c r="E179" s="47">
        <v>13293.84</v>
      </c>
      <c r="F179" s="126">
        <v>11991.85</v>
      </c>
      <c r="G179" s="133">
        <v>15275.33</v>
      </c>
      <c r="H179" s="150">
        <v>15321.91</v>
      </c>
      <c r="I179" s="158">
        <v>11069.1</v>
      </c>
      <c r="J179" s="164">
        <v>14617.04</v>
      </c>
      <c r="K179" s="180">
        <v>10038.459999999999</v>
      </c>
      <c r="L179" s="207">
        <v>12653.67</v>
      </c>
      <c r="M179" s="74">
        <v>16618.29</v>
      </c>
      <c r="N179" s="47">
        <f t="shared" si="2"/>
        <v>158963.93000000002</v>
      </c>
    </row>
    <row r="180" spans="1:14" x14ac:dyDescent="0.2">
      <c r="A180" s="52"/>
      <c r="B180" s="103"/>
      <c r="C180" s="207"/>
      <c r="D180" s="47"/>
      <c r="E180" s="47"/>
      <c r="F180" s="126"/>
      <c r="G180" s="133"/>
      <c r="H180" s="150"/>
      <c r="I180" s="158"/>
      <c r="J180" s="164"/>
      <c r="K180" s="180"/>
      <c r="L180" s="207"/>
      <c r="M180" s="74"/>
      <c r="N180" s="47"/>
    </row>
    <row r="181" spans="1:14" x14ac:dyDescent="0.2">
      <c r="A181" s="52" t="s">
        <v>178</v>
      </c>
      <c r="B181" s="103">
        <v>1788.15</v>
      </c>
      <c r="C181" s="207">
        <v>1999.29</v>
      </c>
      <c r="D181" s="47">
        <v>2004.31</v>
      </c>
      <c r="E181" s="47">
        <v>2021.68</v>
      </c>
      <c r="F181" s="126">
        <v>1823.68</v>
      </c>
      <c r="G181" s="133">
        <v>2323.36</v>
      </c>
      <c r="H181" s="150">
        <v>2331.6799999999998</v>
      </c>
      <c r="I181" s="158">
        <v>1683.35</v>
      </c>
      <c r="J181" s="164">
        <v>2224</v>
      </c>
      <c r="K181" s="180">
        <v>1526.61</v>
      </c>
      <c r="L181" s="207">
        <v>1924.33</v>
      </c>
      <c r="M181" s="74">
        <v>2527.25</v>
      </c>
      <c r="N181" s="47">
        <f t="shared" si="2"/>
        <v>24177.690000000002</v>
      </c>
    </row>
    <row r="182" spans="1:14" x14ac:dyDescent="0.2">
      <c r="A182" s="52" t="s">
        <v>179</v>
      </c>
      <c r="B182" s="103">
        <v>3232.92</v>
      </c>
      <c r="C182" s="207">
        <v>3614.65</v>
      </c>
      <c r="D182" s="47">
        <v>3623.73</v>
      </c>
      <c r="E182" s="47">
        <v>3655.14</v>
      </c>
      <c r="F182" s="126">
        <v>3297.15</v>
      </c>
      <c r="G182" s="133">
        <v>4198.76</v>
      </c>
      <c r="H182" s="150">
        <v>4207.34</v>
      </c>
      <c r="I182" s="158">
        <v>3043.44</v>
      </c>
      <c r="J182" s="164">
        <v>4015.19</v>
      </c>
      <c r="K182" s="180">
        <v>2760.07</v>
      </c>
      <c r="L182" s="207">
        <v>3479.12</v>
      </c>
      <c r="M182" s="74">
        <v>4569.1899999999996</v>
      </c>
      <c r="N182" s="47">
        <f t="shared" si="2"/>
        <v>43696.700000000004</v>
      </c>
    </row>
    <row r="183" spans="1:14" x14ac:dyDescent="0.2">
      <c r="A183" s="52" t="s">
        <v>180</v>
      </c>
      <c r="B183" s="103">
        <v>4303.5600000000004</v>
      </c>
      <c r="C183" s="207">
        <v>4811.71</v>
      </c>
      <c r="D183" s="47">
        <v>4823.8</v>
      </c>
      <c r="E183" s="47">
        <v>4865.6000000000004</v>
      </c>
      <c r="F183" s="126">
        <v>4389.07</v>
      </c>
      <c r="G183" s="133">
        <v>5590.48</v>
      </c>
      <c r="H183" s="150">
        <v>5606.26</v>
      </c>
      <c r="I183" s="158">
        <v>4051.34</v>
      </c>
      <c r="J183" s="164">
        <v>5348.77</v>
      </c>
      <c r="K183" s="180">
        <v>3674.12</v>
      </c>
      <c r="L183" s="207">
        <v>4631.3</v>
      </c>
      <c r="M183" s="74">
        <v>6082.37</v>
      </c>
      <c r="N183" s="47">
        <f t="shared" si="2"/>
        <v>58178.380000000005</v>
      </c>
    </row>
    <row r="184" spans="1:14" x14ac:dyDescent="0.2">
      <c r="A184" s="52"/>
      <c r="B184" s="103"/>
      <c r="C184" s="207"/>
      <c r="D184" s="47"/>
      <c r="E184" s="47"/>
      <c r="F184" s="126"/>
      <c r="G184" s="133"/>
      <c r="H184" s="150"/>
      <c r="I184" s="158"/>
      <c r="J184" s="164"/>
      <c r="K184" s="180"/>
      <c r="L184" s="207"/>
      <c r="M184" s="74"/>
      <c r="N184" s="47"/>
    </row>
    <row r="185" spans="1:14" x14ac:dyDescent="0.2">
      <c r="A185" s="51" t="s">
        <v>63</v>
      </c>
      <c r="B185" s="103"/>
      <c r="C185" s="207"/>
      <c r="D185" s="47"/>
      <c r="E185" s="47"/>
      <c r="F185" s="126"/>
      <c r="G185" s="133"/>
      <c r="H185" s="150"/>
      <c r="I185" s="158"/>
      <c r="J185" s="164"/>
      <c r="K185" s="180"/>
      <c r="L185" s="207"/>
      <c r="M185" s="74"/>
      <c r="N185" s="47"/>
    </row>
    <row r="186" spans="1:14" x14ac:dyDescent="0.2">
      <c r="A186" s="52" t="s">
        <v>181</v>
      </c>
      <c r="B186" s="103">
        <v>11085.7</v>
      </c>
      <c r="C186" s="207">
        <v>12394.67</v>
      </c>
      <c r="D186" s="47">
        <v>12425.8</v>
      </c>
      <c r="E186" s="47">
        <v>12533.49</v>
      </c>
      <c r="F186" s="126">
        <v>11305.97</v>
      </c>
      <c r="G186" s="133">
        <v>14371.73</v>
      </c>
      <c r="H186" s="150">
        <v>14309.14</v>
      </c>
      <c r="I186" s="158">
        <v>10436</v>
      </c>
      <c r="J186" s="164">
        <v>13686.43</v>
      </c>
      <c r="K186" s="180">
        <v>9464.2999999999993</v>
      </c>
      <c r="L186" s="207">
        <v>11929.93</v>
      </c>
      <c r="M186" s="74">
        <v>15667.79</v>
      </c>
      <c r="N186" s="47">
        <f t="shared" si="2"/>
        <v>149610.95000000001</v>
      </c>
    </row>
    <row r="187" spans="1:14" x14ac:dyDescent="0.2">
      <c r="A187" s="52" t="s">
        <v>182</v>
      </c>
      <c r="B187" s="103">
        <v>4168.42</v>
      </c>
      <c r="C187" s="207">
        <v>4660.62</v>
      </c>
      <c r="D187" s="47">
        <v>4672.33</v>
      </c>
      <c r="E187" s="47">
        <v>4712.82</v>
      </c>
      <c r="F187" s="126">
        <v>4251.25</v>
      </c>
      <c r="G187" s="133">
        <v>5418.82</v>
      </c>
      <c r="H187" s="150">
        <v>5447.93</v>
      </c>
      <c r="I187" s="158">
        <v>3924.12</v>
      </c>
      <c r="J187" s="164">
        <v>5193.1000000000004</v>
      </c>
      <c r="K187" s="180">
        <v>3558.75</v>
      </c>
      <c r="L187" s="207">
        <v>4485.87</v>
      </c>
      <c r="M187" s="74">
        <v>5891.38</v>
      </c>
      <c r="N187" s="47">
        <f t="shared" si="2"/>
        <v>56385.41</v>
      </c>
    </row>
    <row r="188" spans="1:14" x14ac:dyDescent="0.2">
      <c r="A188" s="52" t="s">
        <v>183</v>
      </c>
      <c r="B188" s="103">
        <v>2360.5700000000002</v>
      </c>
      <c r="C188" s="207">
        <v>2639.29</v>
      </c>
      <c r="D188" s="47">
        <v>2645.92</v>
      </c>
      <c r="E188" s="47">
        <v>2668.86</v>
      </c>
      <c r="F188" s="126">
        <v>2407.4699999999998</v>
      </c>
      <c r="G188" s="133">
        <v>3066.28</v>
      </c>
      <c r="H188" s="150">
        <v>3074.3</v>
      </c>
      <c r="I188" s="158">
        <v>2222.2199999999998</v>
      </c>
      <c r="J188" s="164">
        <v>2933.32</v>
      </c>
      <c r="K188" s="180">
        <v>2015.31</v>
      </c>
      <c r="L188" s="207">
        <v>2540.34</v>
      </c>
      <c r="M188" s="74">
        <v>3336.27</v>
      </c>
      <c r="N188" s="47">
        <f t="shared" si="2"/>
        <v>31910.150000000005</v>
      </c>
    </row>
    <row r="189" spans="1:14" x14ac:dyDescent="0.2">
      <c r="A189" s="52"/>
      <c r="B189" s="103"/>
      <c r="C189" s="207"/>
      <c r="D189" s="47"/>
      <c r="E189" s="47"/>
      <c r="F189" s="126"/>
      <c r="G189" s="133"/>
      <c r="H189" s="150"/>
      <c r="I189" s="158"/>
      <c r="J189" s="164"/>
      <c r="K189" s="180"/>
      <c r="L189" s="207"/>
      <c r="M189" s="69"/>
      <c r="N189" s="47"/>
    </row>
    <row r="190" spans="1:14" x14ac:dyDescent="0.2">
      <c r="A190" s="53" t="s">
        <v>184</v>
      </c>
      <c r="B190" s="104">
        <v>143890.56195</v>
      </c>
      <c r="C190" s="69">
        <v>160880.75195000001</v>
      </c>
      <c r="D190" s="54">
        <v>161284.86194999999</v>
      </c>
      <c r="E190" s="54">
        <v>162682.68195</v>
      </c>
      <c r="F190" s="127">
        <v>146749.63369300056</v>
      </c>
      <c r="G190" s="134">
        <v>186659.58369300058</v>
      </c>
      <c r="H190" s="151">
        <v>186263.0736930006</v>
      </c>
      <c r="I190" s="159">
        <v>135457.56369300056</v>
      </c>
      <c r="J190" s="165">
        <v>178016.97369300056</v>
      </c>
      <c r="K190" s="181">
        <v>122845.05369300058</v>
      </c>
      <c r="L190" s="69">
        <v>154848.59369300058</v>
      </c>
      <c r="M190" s="69">
        <v>203365.42369300057</v>
      </c>
      <c r="N190" s="54">
        <f t="shared" si="2"/>
        <v>1942944.7573440047</v>
      </c>
    </row>
    <row r="191" spans="1:14" x14ac:dyDescent="0.2">
      <c r="A191" s="55"/>
      <c r="B191" s="103"/>
      <c r="C191" s="207"/>
      <c r="D191" s="47"/>
      <c r="E191" s="47"/>
      <c r="F191" s="126"/>
      <c r="G191" s="133"/>
      <c r="H191" s="150"/>
      <c r="I191" s="158"/>
      <c r="J191" s="164"/>
      <c r="K191" s="180"/>
      <c r="L191" s="207"/>
      <c r="M191" s="74"/>
      <c r="N191" s="47"/>
    </row>
    <row r="192" spans="1:14" x14ac:dyDescent="0.2">
      <c r="A192" s="51" t="s">
        <v>185</v>
      </c>
      <c r="B192" s="103"/>
      <c r="C192" s="207"/>
      <c r="D192" s="47"/>
      <c r="E192" s="47"/>
      <c r="F192" s="126"/>
      <c r="G192" s="133"/>
      <c r="H192" s="150"/>
      <c r="I192" s="158"/>
      <c r="J192" s="164"/>
      <c r="K192" s="180"/>
      <c r="L192" s="207"/>
      <c r="M192" s="74"/>
      <c r="N192" s="47"/>
    </row>
    <row r="193" spans="1:14" x14ac:dyDescent="0.2">
      <c r="A193" s="51" t="s">
        <v>102</v>
      </c>
      <c r="B193" s="103"/>
      <c r="C193" s="207"/>
      <c r="D193" s="47"/>
      <c r="E193" s="47"/>
      <c r="F193" s="126"/>
      <c r="G193" s="133"/>
      <c r="H193" s="150"/>
      <c r="I193" s="158"/>
      <c r="J193" s="164"/>
      <c r="K193" s="180"/>
      <c r="L193" s="207"/>
      <c r="M193" s="74"/>
      <c r="N193" s="47"/>
    </row>
    <row r="194" spans="1:14" x14ac:dyDescent="0.2">
      <c r="A194" s="52" t="s">
        <v>186</v>
      </c>
      <c r="B194" s="103">
        <v>1588.67</v>
      </c>
      <c r="C194" s="207">
        <v>1588.67</v>
      </c>
      <c r="D194" s="47">
        <v>1588.67</v>
      </c>
      <c r="E194" s="47">
        <v>1588.67</v>
      </c>
      <c r="F194" s="126">
        <v>1588.67</v>
      </c>
      <c r="G194" s="133">
        <v>1588.67</v>
      </c>
      <c r="H194" s="150">
        <v>1588.67</v>
      </c>
      <c r="I194" s="158">
        <v>1588.67</v>
      </c>
      <c r="J194" s="164">
        <v>1588.67</v>
      </c>
      <c r="K194" s="180">
        <v>1588.67</v>
      </c>
      <c r="L194" s="207">
        <v>1588.67</v>
      </c>
      <c r="M194" s="74">
        <v>1588.67</v>
      </c>
      <c r="N194" s="47">
        <f t="shared" si="2"/>
        <v>19064.04</v>
      </c>
    </row>
    <row r="195" spans="1:14" x14ac:dyDescent="0.2">
      <c r="A195" s="52" t="s">
        <v>187</v>
      </c>
      <c r="B195" s="103">
        <v>191.97</v>
      </c>
      <c r="C195" s="207">
        <v>191.97</v>
      </c>
      <c r="D195" s="47">
        <v>191.97</v>
      </c>
      <c r="E195" s="47">
        <v>191.97</v>
      </c>
      <c r="F195" s="126">
        <v>191.97</v>
      </c>
      <c r="G195" s="133">
        <v>191.97</v>
      </c>
      <c r="H195" s="150">
        <v>191.97</v>
      </c>
      <c r="I195" s="158">
        <v>191.97</v>
      </c>
      <c r="J195" s="164">
        <v>191.97</v>
      </c>
      <c r="K195" s="180">
        <v>191.97</v>
      </c>
      <c r="L195" s="207">
        <v>191.97</v>
      </c>
      <c r="M195" s="74">
        <v>191.97</v>
      </c>
      <c r="N195" s="47">
        <f t="shared" si="2"/>
        <v>2303.64</v>
      </c>
    </row>
    <row r="196" spans="1:14" x14ac:dyDescent="0.2">
      <c r="A196" s="52"/>
      <c r="B196" s="103"/>
      <c r="C196" s="207"/>
      <c r="D196" s="47"/>
      <c r="E196" s="47"/>
      <c r="F196" s="126"/>
      <c r="G196" s="133"/>
      <c r="H196" s="150"/>
      <c r="I196" s="158"/>
      <c r="J196" s="164"/>
      <c r="K196" s="180"/>
      <c r="L196" s="207"/>
      <c r="M196" s="74"/>
      <c r="N196" s="47"/>
    </row>
    <row r="197" spans="1:14" x14ac:dyDescent="0.2">
      <c r="A197" s="51" t="s">
        <v>68</v>
      </c>
      <c r="B197" s="103"/>
      <c r="C197" s="207"/>
      <c r="D197" s="47"/>
      <c r="E197" s="47"/>
      <c r="F197" s="126"/>
      <c r="G197" s="133"/>
      <c r="H197" s="150"/>
      <c r="I197" s="158"/>
      <c r="J197" s="164"/>
      <c r="K197" s="180"/>
      <c r="L197" s="207"/>
      <c r="M197" s="74"/>
      <c r="N197" s="47"/>
    </row>
    <row r="198" spans="1:14" x14ac:dyDescent="0.2">
      <c r="A198" s="52" t="s">
        <v>188</v>
      </c>
      <c r="B198" s="103">
        <v>1500314.7582</v>
      </c>
      <c r="C198" s="207">
        <v>1465696.8982000002</v>
      </c>
      <c r="D198" s="47">
        <v>1451935.3981999999</v>
      </c>
      <c r="E198" s="47">
        <v>1455312.8881999995</v>
      </c>
      <c r="F198" s="126">
        <v>1408574.0260921021</v>
      </c>
      <c r="G198" s="133">
        <v>1481963.5760921019</v>
      </c>
      <c r="H198" s="150">
        <v>1445801.9760921022</v>
      </c>
      <c r="I198" s="158">
        <v>1362691.7860921023</v>
      </c>
      <c r="J198" s="164">
        <v>1416485.4760921013</v>
      </c>
      <c r="K198" s="180">
        <v>1281242.696092102</v>
      </c>
      <c r="L198" s="207">
        <v>1419878.0860921023</v>
      </c>
      <c r="M198" s="74">
        <v>1651035.9160921024</v>
      </c>
      <c r="N198" s="47">
        <f t="shared" si="2"/>
        <v>17340933.481536817</v>
      </c>
    </row>
    <row r="199" spans="1:14" x14ac:dyDescent="0.2">
      <c r="A199" s="52"/>
      <c r="B199" s="103"/>
      <c r="C199" s="207"/>
      <c r="F199" s="126"/>
      <c r="G199" s="133"/>
      <c r="H199" s="150"/>
      <c r="I199" s="158"/>
      <c r="J199" s="164"/>
      <c r="K199" s="180"/>
      <c r="L199" s="207"/>
      <c r="M199" s="74"/>
    </row>
    <row r="200" spans="1:14" x14ac:dyDescent="0.2">
      <c r="A200" s="52" t="s">
        <v>189</v>
      </c>
      <c r="B200" s="103">
        <v>15743.22</v>
      </c>
      <c r="C200" s="207">
        <v>15381.97</v>
      </c>
      <c r="D200" s="47">
        <v>15238.36</v>
      </c>
      <c r="E200" s="47">
        <v>15273.61</v>
      </c>
      <c r="F200" s="126">
        <v>14785.06</v>
      </c>
      <c r="G200" s="133">
        <v>15552.52</v>
      </c>
      <c r="H200" s="150">
        <v>15174.36</v>
      </c>
      <c r="I200" s="158">
        <v>14303.46</v>
      </c>
      <c r="J200" s="164">
        <v>14868.11</v>
      </c>
      <c r="K200" s="180">
        <v>13448.53</v>
      </c>
      <c r="L200" s="207">
        <v>14903.72</v>
      </c>
      <c r="M200" s="74">
        <v>17328.68</v>
      </c>
      <c r="N200" s="47">
        <f>SUM(B200:M200)</f>
        <v>182001.59999999998</v>
      </c>
    </row>
    <row r="201" spans="1:14" x14ac:dyDescent="0.2">
      <c r="A201" s="52" t="s">
        <v>190</v>
      </c>
      <c r="B201" s="103">
        <v>43231.08</v>
      </c>
      <c r="C201" s="207">
        <v>42245.3</v>
      </c>
      <c r="D201" s="47">
        <v>41853.43</v>
      </c>
      <c r="E201" s="47">
        <v>41949.61</v>
      </c>
      <c r="F201" s="126">
        <v>40613.96</v>
      </c>
      <c r="G201" s="133">
        <v>42713.22</v>
      </c>
      <c r="H201" s="150">
        <v>41678.769999999997</v>
      </c>
      <c r="I201" s="158">
        <v>39291.019999999997</v>
      </c>
      <c r="J201" s="164">
        <v>40842.07</v>
      </c>
      <c r="K201" s="180">
        <v>36942.559999999998</v>
      </c>
      <c r="L201" s="207">
        <v>40939.89</v>
      </c>
      <c r="M201" s="74">
        <v>47596.89</v>
      </c>
      <c r="N201" s="47">
        <f>SUM(B201:M201)</f>
        <v>499897.80000000005</v>
      </c>
    </row>
    <row r="202" spans="1:14" x14ac:dyDescent="0.2">
      <c r="A202" s="52"/>
      <c r="B202" s="103"/>
      <c r="C202" s="207"/>
      <c r="D202" s="47"/>
      <c r="E202" s="47"/>
      <c r="F202" s="126"/>
      <c r="G202" s="133"/>
      <c r="H202" s="150"/>
      <c r="I202" s="158"/>
      <c r="J202" s="164"/>
      <c r="K202" s="180"/>
      <c r="L202" s="207"/>
      <c r="M202" s="74"/>
      <c r="N202" s="47"/>
    </row>
    <row r="203" spans="1:14" x14ac:dyDescent="0.2">
      <c r="A203" s="51" t="s">
        <v>63</v>
      </c>
      <c r="B203" s="103"/>
      <c r="C203" s="207"/>
      <c r="D203" s="47"/>
      <c r="E203" s="47"/>
      <c r="F203" s="126"/>
      <c r="G203" s="133"/>
      <c r="H203" s="150"/>
      <c r="I203" s="158"/>
      <c r="J203" s="164"/>
      <c r="K203" s="180"/>
      <c r="L203" s="207"/>
      <c r="M203" s="74"/>
      <c r="N203" s="47"/>
    </row>
    <row r="204" spans="1:14" x14ac:dyDescent="0.2">
      <c r="A204" s="52" t="s">
        <v>64</v>
      </c>
      <c r="B204" s="103">
        <v>1083.45</v>
      </c>
      <c r="C204" s="207">
        <v>1057.76</v>
      </c>
      <c r="D204" s="47">
        <v>1047.55</v>
      </c>
      <c r="E204" s="47">
        <v>1050.06</v>
      </c>
      <c r="F204" s="126">
        <v>1015.66</v>
      </c>
      <c r="G204" s="133">
        <v>1069.56</v>
      </c>
      <c r="H204" s="150">
        <v>1043</v>
      </c>
      <c r="I204" s="158">
        <v>982.57</v>
      </c>
      <c r="J204" s="164">
        <v>1021.36</v>
      </c>
      <c r="K204" s="180">
        <v>923.84</v>
      </c>
      <c r="L204" s="207">
        <v>1023.81</v>
      </c>
      <c r="M204" s="74">
        <v>1190.96</v>
      </c>
      <c r="N204" s="47">
        <f t="shared" ref="N204:N213" si="3">SUM(B204:M204)</f>
        <v>12509.579999999998</v>
      </c>
    </row>
    <row r="205" spans="1:14" x14ac:dyDescent="0.2">
      <c r="A205" s="52" t="s">
        <v>191</v>
      </c>
      <c r="B205" s="103">
        <v>57037.06</v>
      </c>
      <c r="C205" s="207">
        <v>55693.34</v>
      </c>
      <c r="D205" s="47">
        <v>55159.18</v>
      </c>
      <c r="E205" s="47">
        <v>55290.28</v>
      </c>
      <c r="F205" s="126">
        <v>53487.18</v>
      </c>
      <c r="G205" s="133">
        <v>56313.63</v>
      </c>
      <c r="H205" s="150">
        <v>54921.1</v>
      </c>
      <c r="I205" s="158">
        <v>51744.92</v>
      </c>
      <c r="J205" s="164">
        <v>53787.6</v>
      </c>
      <c r="K205" s="180">
        <v>48652.08</v>
      </c>
      <c r="L205" s="207">
        <v>53916.43</v>
      </c>
      <c r="M205" s="74">
        <v>62713.1</v>
      </c>
      <c r="N205" s="47">
        <f t="shared" si="3"/>
        <v>658715.89999999991</v>
      </c>
    </row>
    <row r="206" spans="1:14" x14ac:dyDescent="0.2">
      <c r="A206" s="52" t="s">
        <v>192</v>
      </c>
      <c r="B206" s="103">
        <v>8360.4699999999993</v>
      </c>
      <c r="C206" s="207">
        <v>8175.87</v>
      </c>
      <c r="D206" s="47">
        <v>8102.49</v>
      </c>
      <c r="E206" s="47">
        <v>8120.5</v>
      </c>
      <c r="F206" s="126">
        <v>7867.92</v>
      </c>
      <c r="G206" s="133">
        <v>8265.9500000000007</v>
      </c>
      <c r="H206" s="150">
        <v>8069.78</v>
      </c>
      <c r="I206" s="158">
        <v>7611.64</v>
      </c>
      <c r="J206" s="164">
        <v>7912.12</v>
      </c>
      <c r="K206" s="180">
        <v>7156.69</v>
      </c>
      <c r="L206" s="207">
        <v>7931.07</v>
      </c>
      <c r="M206" s="74">
        <v>9216.5400000000009</v>
      </c>
      <c r="N206" s="47">
        <f t="shared" si="3"/>
        <v>96791.040000000008</v>
      </c>
    </row>
    <row r="207" spans="1:14" x14ac:dyDescent="0.2">
      <c r="A207" s="52" t="s">
        <v>193</v>
      </c>
      <c r="B207" s="103">
        <v>7335.83</v>
      </c>
      <c r="C207" s="207">
        <v>7173.17</v>
      </c>
      <c r="D207" s="47">
        <v>7108.51</v>
      </c>
      <c r="E207" s="47">
        <v>7124.38</v>
      </c>
      <c r="F207" s="126">
        <v>6902.11</v>
      </c>
      <c r="G207" s="133">
        <v>7252.26</v>
      </c>
      <c r="H207" s="150">
        <v>7079.69</v>
      </c>
      <c r="I207" s="158">
        <v>6677.28</v>
      </c>
      <c r="J207" s="164">
        <v>6940.87</v>
      </c>
      <c r="K207" s="180">
        <v>6278.17</v>
      </c>
      <c r="L207" s="207">
        <v>6957.5</v>
      </c>
      <c r="M207" s="74">
        <v>8085.65</v>
      </c>
      <c r="N207" s="47">
        <f t="shared" si="3"/>
        <v>84915.42</v>
      </c>
    </row>
    <row r="208" spans="1:14" x14ac:dyDescent="0.2">
      <c r="A208" s="52" t="s">
        <v>194</v>
      </c>
      <c r="B208" s="103">
        <v>16279.05</v>
      </c>
      <c r="C208" s="207">
        <v>15910.02</v>
      </c>
      <c r="D208" s="47">
        <v>15763.32</v>
      </c>
      <c r="E208" s="47">
        <v>15799.33</v>
      </c>
      <c r="F208" s="126">
        <v>15298.44</v>
      </c>
      <c r="G208" s="133">
        <v>16086.07</v>
      </c>
      <c r="H208" s="150">
        <v>15697.94</v>
      </c>
      <c r="I208" s="158">
        <v>14800.12</v>
      </c>
      <c r="J208" s="164">
        <v>15384.37</v>
      </c>
      <c r="K208" s="180">
        <v>13915.51</v>
      </c>
      <c r="L208" s="207">
        <v>15421.22</v>
      </c>
      <c r="M208" s="74">
        <v>17927.28</v>
      </c>
      <c r="N208" s="47">
        <f t="shared" si="3"/>
        <v>188282.67</v>
      </c>
    </row>
    <row r="209" spans="1:14" x14ac:dyDescent="0.2">
      <c r="A209" s="52" t="s">
        <v>195</v>
      </c>
      <c r="B209" s="103">
        <v>9420.25</v>
      </c>
      <c r="C209" s="207">
        <v>9197.0300000000007</v>
      </c>
      <c r="D209" s="47">
        <v>9108.2900000000009</v>
      </c>
      <c r="E209" s="47">
        <v>9130.07</v>
      </c>
      <c r="F209" s="126">
        <v>8831.0400000000009</v>
      </c>
      <c r="G209" s="133">
        <v>9299.56</v>
      </c>
      <c r="H209" s="150">
        <v>9068.74</v>
      </c>
      <c r="I209" s="158">
        <v>8543.3799999999992</v>
      </c>
      <c r="J209" s="164">
        <v>8880.64</v>
      </c>
      <c r="K209" s="180">
        <v>8032.74</v>
      </c>
      <c r="L209" s="207">
        <v>8901.91</v>
      </c>
      <c r="M209" s="74">
        <v>10355.19</v>
      </c>
      <c r="N209" s="47">
        <f t="shared" si="3"/>
        <v>108768.84000000001</v>
      </c>
    </row>
    <row r="210" spans="1:14" x14ac:dyDescent="0.2">
      <c r="A210" s="52" t="s">
        <v>196</v>
      </c>
      <c r="B210" s="103">
        <v>5916.16</v>
      </c>
      <c r="C210" s="207">
        <v>5785.74</v>
      </c>
      <c r="D210" s="47">
        <v>5733.89</v>
      </c>
      <c r="E210" s="47">
        <v>5746.62</v>
      </c>
      <c r="F210" s="126">
        <v>5568.09</v>
      </c>
      <c r="G210" s="133">
        <v>5849.47</v>
      </c>
      <c r="H210" s="150">
        <v>5710.79</v>
      </c>
      <c r="I210" s="158">
        <v>5386.72</v>
      </c>
      <c r="J210" s="164">
        <v>5599.36</v>
      </c>
      <c r="K210" s="180">
        <v>5064.75</v>
      </c>
      <c r="L210" s="207">
        <v>5612.77</v>
      </c>
      <c r="M210" s="74">
        <v>6522.35</v>
      </c>
      <c r="N210" s="47">
        <f t="shared" si="3"/>
        <v>68496.710000000006</v>
      </c>
    </row>
    <row r="211" spans="1:14" x14ac:dyDescent="0.2">
      <c r="A211" s="52" t="s">
        <v>197</v>
      </c>
      <c r="B211" s="103">
        <v>30289.759999999998</v>
      </c>
      <c r="C211" s="207">
        <v>29620.68</v>
      </c>
      <c r="D211" s="47">
        <v>29354.7</v>
      </c>
      <c r="E211" s="47">
        <v>29419.98</v>
      </c>
      <c r="F211" s="126">
        <v>28504.65</v>
      </c>
      <c r="G211" s="133">
        <v>29947.06</v>
      </c>
      <c r="H211" s="150">
        <v>29236.16</v>
      </c>
      <c r="I211" s="158">
        <v>27576.15</v>
      </c>
      <c r="J211" s="164">
        <v>28664.75</v>
      </c>
      <c r="K211" s="180">
        <v>25927.9</v>
      </c>
      <c r="L211" s="207">
        <v>28733.4</v>
      </c>
      <c r="M211" s="74">
        <v>33390.730000000003</v>
      </c>
      <c r="N211" s="47">
        <f t="shared" si="3"/>
        <v>350665.92000000004</v>
      </c>
    </row>
    <row r="212" spans="1:14" x14ac:dyDescent="0.2">
      <c r="A212" s="52"/>
      <c r="B212" s="103"/>
      <c r="C212" s="207"/>
      <c r="D212" s="47"/>
      <c r="E212" s="47"/>
      <c r="F212" s="126"/>
      <c r="G212" s="133"/>
      <c r="H212" s="150"/>
      <c r="I212" s="158"/>
      <c r="J212" s="164"/>
      <c r="K212" s="180"/>
      <c r="L212" s="207"/>
      <c r="M212" s="74"/>
      <c r="N212" s="47"/>
    </row>
    <row r="213" spans="1:14" x14ac:dyDescent="0.2">
      <c r="A213" s="53" t="s">
        <v>198</v>
      </c>
      <c r="B213" s="104">
        <v>1696791.7282</v>
      </c>
      <c r="C213" s="69">
        <v>1657718.4182000002</v>
      </c>
      <c r="D213" s="54">
        <v>1642185.7581999998</v>
      </c>
      <c r="E213" s="54">
        <v>1645997.9681999998</v>
      </c>
      <c r="F213" s="127">
        <v>1593228.7760921018</v>
      </c>
      <c r="G213" s="134">
        <v>1676093.5160921018</v>
      </c>
      <c r="H213" s="151">
        <v>1635262.9460921022</v>
      </c>
      <c r="I213" s="159">
        <v>1541389.686092102</v>
      </c>
      <c r="J213" s="165">
        <v>1602167.3660921019</v>
      </c>
      <c r="K213" s="181">
        <v>1449366.1060921019</v>
      </c>
      <c r="L213" s="69">
        <v>1606000.446092102</v>
      </c>
      <c r="M213" s="69">
        <v>1867143.9260921022</v>
      </c>
      <c r="N213" s="54">
        <f t="shared" si="3"/>
        <v>19613346.641536817</v>
      </c>
    </row>
    <row r="214" spans="1:14" x14ac:dyDescent="0.2">
      <c r="A214" s="55"/>
      <c r="B214" s="103"/>
      <c r="C214" s="207"/>
      <c r="D214" s="47"/>
      <c r="E214" s="47"/>
      <c r="F214" s="126"/>
      <c r="G214" s="133"/>
      <c r="H214" s="150"/>
      <c r="I214" s="158"/>
      <c r="J214" s="164"/>
      <c r="K214" s="180"/>
      <c r="L214" s="207"/>
      <c r="M214" s="74"/>
      <c r="N214" s="54"/>
    </row>
    <row r="215" spans="1:14" x14ac:dyDescent="0.2">
      <c r="A215" s="51" t="s">
        <v>199</v>
      </c>
      <c r="B215" s="103"/>
      <c r="C215" s="207"/>
      <c r="D215" s="47"/>
      <c r="E215" s="47"/>
      <c r="F215" s="126"/>
      <c r="G215" s="133"/>
      <c r="H215" s="150"/>
      <c r="I215" s="158"/>
      <c r="J215" s="164"/>
      <c r="K215" s="180"/>
      <c r="L215" s="207"/>
      <c r="M215" s="74"/>
      <c r="N215" s="47"/>
    </row>
    <row r="216" spans="1:14" x14ac:dyDescent="0.2">
      <c r="A216" s="51" t="s">
        <v>68</v>
      </c>
      <c r="B216" s="103"/>
      <c r="C216" s="207"/>
      <c r="D216" s="47"/>
      <c r="E216" s="47"/>
      <c r="F216" s="126"/>
      <c r="G216" s="133"/>
      <c r="H216" s="150"/>
      <c r="I216" s="158"/>
      <c r="J216" s="164"/>
      <c r="K216" s="180"/>
      <c r="L216" s="207"/>
      <c r="M216" s="74"/>
      <c r="N216" s="47"/>
    </row>
    <row r="217" spans="1:14" x14ac:dyDescent="0.2">
      <c r="A217" s="52" t="s">
        <v>200</v>
      </c>
      <c r="B217" s="103">
        <v>180254.09280000001</v>
      </c>
      <c r="C217" s="207">
        <v>185955.8928</v>
      </c>
      <c r="D217" s="47">
        <v>193428.3328</v>
      </c>
      <c r="E217" s="47">
        <v>196353.4828</v>
      </c>
      <c r="F217" s="126">
        <v>173314.2057127172</v>
      </c>
      <c r="G217" s="133">
        <v>235035.43571271715</v>
      </c>
      <c r="H217" s="150">
        <v>212745.65571271715</v>
      </c>
      <c r="I217" s="158">
        <v>167253.22571271716</v>
      </c>
      <c r="J217" s="164">
        <v>209119.20571271717</v>
      </c>
      <c r="K217" s="180">
        <v>158491.78571271716</v>
      </c>
      <c r="L217" s="207">
        <v>180108.11571271718</v>
      </c>
      <c r="M217" s="74">
        <v>223693.84571271719</v>
      </c>
      <c r="N217" s="47">
        <f t="shared" ref="N217:N280" si="4">SUM(B217:M217)</f>
        <v>2315753.2769017378</v>
      </c>
    </row>
    <row r="218" spans="1:14" x14ac:dyDescent="0.2">
      <c r="A218" s="52"/>
      <c r="B218" s="103"/>
      <c r="C218" s="207"/>
      <c r="D218" s="47"/>
      <c r="E218" s="47"/>
      <c r="F218" s="126"/>
      <c r="G218" s="133"/>
      <c r="H218" s="150"/>
      <c r="I218" s="158"/>
      <c r="J218" s="164"/>
      <c r="K218" s="180"/>
      <c r="L218" s="207"/>
      <c r="M218" s="74"/>
      <c r="N218" s="47"/>
    </row>
    <row r="219" spans="1:14" x14ac:dyDescent="0.2">
      <c r="A219" s="51" t="s">
        <v>63</v>
      </c>
      <c r="B219" s="103"/>
      <c r="C219" s="207"/>
      <c r="D219" s="47"/>
      <c r="E219" s="47"/>
      <c r="F219" s="126"/>
      <c r="G219" s="133"/>
      <c r="H219" s="150"/>
      <c r="I219" s="158"/>
      <c r="J219" s="164"/>
      <c r="K219" s="180"/>
      <c r="L219" s="207"/>
      <c r="M219" s="74"/>
      <c r="N219" s="47"/>
    </row>
    <row r="220" spans="1:14" x14ac:dyDescent="0.2">
      <c r="A220" s="52" t="s">
        <v>201</v>
      </c>
      <c r="B220" s="103">
        <v>10597.21</v>
      </c>
      <c r="C220" s="207">
        <v>10932.42</v>
      </c>
      <c r="D220" s="47">
        <v>11371.73</v>
      </c>
      <c r="E220" s="47">
        <v>11543.7</v>
      </c>
      <c r="F220" s="126">
        <v>10189.209999999999</v>
      </c>
      <c r="G220" s="133">
        <v>14129.66</v>
      </c>
      <c r="H220" s="150">
        <v>12888.75</v>
      </c>
      <c r="I220" s="158">
        <v>9832.8799999999992</v>
      </c>
      <c r="J220" s="164">
        <v>12611.64</v>
      </c>
      <c r="K220" s="180">
        <v>9317.7900000000009</v>
      </c>
      <c r="L220" s="207">
        <v>10588.63</v>
      </c>
      <c r="M220" s="74">
        <v>13151.05</v>
      </c>
      <c r="N220" s="47">
        <f t="shared" si="4"/>
        <v>137154.66999999998</v>
      </c>
    </row>
    <row r="221" spans="1:14" x14ac:dyDescent="0.2">
      <c r="A221" s="52"/>
      <c r="B221" s="103"/>
      <c r="C221" s="207"/>
      <c r="D221" s="47"/>
      <c r="E221" s="47"/>
      <c r="F221" s="126"/>
      <c r="G221" s="133"/>
      <c r="H221" s="150"/>
      <c r="I221" s="158"/>
      <c r="J221" s="164"/>
      <c r="K221" s="180"/>
      <c r="L221" s="207"/>
      <c r="M221" s="74"/>
      <c r="N221" s="47"/>
    </row>
    <row r="222" spans="1:14" x14ac:dyDescent="0.2">
      <c r="A222" s="53" t="s">
        <v>202</v>
      </c>
      <c r="B222" s="104">
        <v>190851.3028</v>
      </c>
      <c r="C222" s="69">
        <v>196888.31280000001</v>
      </c>
      <c r="D222" s="54">
        <v>204800.06280000001</v>
      </c>
      <c r="E222" s="54">
        <v>207897.18280000001</v>
      </c>
      <c r="F222" s="127">
        <v>183503.41571271719</v>
      </c>
      <c r="G222" s="134">
        <v>249165.09571271716</v>
      </c>
      <c r="H222" s="197">
        <v>225634.40571271715</v>
      </c>
      <c r="I222" s="197">
        <v>177086.10571271717</v>
      </c>
      <c r="J222" s="197">
        <v>221730.84571271716</v>
      </c>
      <c r="K222" s="197">
        <v>167809.57571271717</v>
      </c>
      <c r="L222" s="69">
        <v>190696.74571271718</v>
      </c>
      <c r="M222" s="69">
        <v>236844.89571271717</v>
      </c>
      <c r="N222" s="54">
        <f t="shared" si="4"/>
        <v>2452907.9469017372</v>
      </c>
    </row>
    <row r="223" spans="1:14" x14ac:dyDescent="0.2">
      <c r="A223" s="55"/>
      <c r="B223" s="103"/>
      <c r="C223" s="207"/>
      <c r="D223" s="47"/>
      <c r="E223" s="47"/>
      <c r="F223" s="126"/>
      <c r="G223" s="133"/>
      <c r="H223" s="150"/>
      <c r="I223" s="158"/>
      <c r="J223" s="164"/>
      <c r="K223" s="180"/>
      <c r="L223" s="207"/>
      <c r="M223" s="74"/>
      <c r="N223" s="47"/>
    </row>
    <row r="224" spans="1:14" x14ac:dyDescent="0.2">
      <c r="A224" s="51" t="s">
        <v>203</v>
      </c>
      <c r="B224" s="103"/>
      <c r="C224" s="207"/>
      <c r="D224" s="47"/>
      <c r="E224" s="47"/>
      <c r="F224" s="126"/>
      <c r="G224" s="133"/>
      <c r="H224" s="150"/>
      <c r="I224" s="158"/>
      <c r="J224" s="164"/>
      <c r="K224" s="180"/>
      <c r="L224" s="207"/>
      <c r="M224" s="74"/>
      <c r="N224" s="47"/>
    </row>
    <row r="225" spans="1:14" x14ac:dyDescent="0.2">
      <c r="A225" s="51" t="s">
        <v>68</v>
      </c>
      <c r="B225" s="103"/>
      <c r="C225" s="207"/>
      <c r="D225" s="47"/>
      <c r="E225" s="47"/>
      <c r="F225" s="126"/>
      <c r="G225" s="133"/>
      <c r="H225" s="150"/>
      <c r="I225" s="158"/>
      <c r="J225" s="164"/>
      <c r="K225" s="180"/>
      <c r="L225" s="207"/>
      <c r="M225" s="74"/>
      <c r="N225" s="47"/>
    </row>
    <row r="226" spans="1:14" x14ac:dyDescent="0.2">
      <c r="A226" s="52" t="s">
        <v>204</v>
      </c>
      <c r="B226" s="103">
        <v>1325198.07</v>
      </c>
      <c r="C226" s="207">
        <v>1292941.33</v>
      </c>
      <c r="D226" s="47">
        <v>1511521.4000000004</v>
      </c>
      <c r="E226" s="47">
        <v>1367820.25</v>
      </c>
      <c r="F226" s="126">
        <v>1320891.57</v>
      </c>
      <c r="G226" s="133">
        <v>1586613.2200000002</v>
      </c>
      <c r="H226" s="150">
        <v>1451451.09</v>
      </c>
      <c r="I226" s="158">
        <v>1114382.5499999993</v>
      </c>
      <c r="J226" s="164">
        <v>1430616.38</v>
      </c>
      <c r="K226" s="180">
        <v>1073187.8300000003</v>
      </c>
      <c r="L226" s="207">
        <v>1643638.0199999996</v>
      </c>
      <c r="M226" s="74">
        <v>2108922.73</v>
      </c>
      <c r="N226" s="47">
        <f t="shared" si="4"/>
        <v>17227184.439999998</v>
      </c>
    </row>
    <row r="227" spans="1:14" x14ac:dyDescent="0.2">
      <c r="A227" s="52"/>
      <c r="B227" s="103"/>
      <c r="C227" s="207"/>
      <c r="D227" s="47"/>
      <c r="E227" s="47"/>
      <c r="F227" s="126"/>
      <c r="G227" s="133"/>
      <c r="H227" s="150"/>
      <c r="I227" s="158"/>
      <c r="J227" s="164"/>
      <c r="K227" s="180"/>
      <c r="L227" s="207"/>
      <c r="M227" s="74"/>
      <c r="N227" s="47"/>
    </row>
    <row r="228" spans="1:14" x14ac:dyDescent="0.2">
      <c r="A228" s="52" t="s">
        <v>205</v>
      </c>
      <c r="B228" s="103">
        <v>12746.63</v>
      </c>
      <c r="C228" s="207">
        <v>12436.37</v>
      </c>
      <c r="D228" s="47">
        <v>14408.51</v>
      </c>
      <c r="E228" s="47">
        <v>13121.05</v>
      </c>
      <c r="F228" s="126">
        <v>12705.21</v>
      </c>
      <c r="G228" s="133">
        <v>15034.95</v>
      </c>
      <c r="H228" s="150">
        <v>13850.02</v>
      </c>
      <c r="I228" s="158">
        <v>10718.87</v>
      </c>
      <c r="J228" s="164">
        <v>13668.41</v>
      </c>
      <c r="K228" s="180">
        <v>10322.629999999999</v>
      </c>
      <c r="L228" s="207">
        <v>15809.6</v>
      </c>
      <c r="M228" s="74">
        <v>19719.849999999999</v>
      </c>
      <c r="N228" s="47">
        <f t="shared" si="4"/>
        <v>164542.1</v>
      </c>
    </row>
    <row r="229" spans="1:14" x14ac:dyDescent="0.2">
      <c r="A229" s="52" t="s">
        <v>206</v>
      </c>
      <c r="B229" s="103">
        <v>42237.86</v>
      </c>
      <c r="C229" s="207">
        <v>41209.75</v>
      </c>
      <c r="D229" s="47">
        <v>47790.15</v>
      </c>
      <c r="E229" s="47">
        <v>43490.92</v>
      </c>
      <c r="F229" s="126">
        <v>42100.6</v>
      </c>
      <c r="G229" s="133">
        <v>49899.33</v>
      </c>
      <c r="H229" s="150">
        <v>45932.77</v>
      </c>
      <c r="I229" s="158">
        <v>35518.57</v>
      </c>
      <c r="J229" s="164">
        <v>45324.44</v>
      </c>
      <c r="K229" s="180">
        <v>34205.57</v>
      </c>
      <c r="L229" s="207">
        <v>52387.46</v>
      </c>
      <c r="M229" s="74">
        <v>65541.570000000007</v>
      </c>
      <c r="N229" s="47">
        <f t="shared" si="4"/>
        <v>545638.99</v>
      </c>
    </row>
    <row r="230" spans="1:14" x14ac:dyDescent="0.2">
      <c r="A230" s="52" t="s">
        <v>207</v>
      </c>
      <c r="B230" s="103">
        <v>10301.67</v>
      </c>
      <c r="C230" s="207">
        <v>10050.92</v>
      </c>
      <c r="D230" s="47">
        <v>11599.61</v>
      </c>
      <c r="E230" s="47">
        <v>10591.94</v>
      </c>
      <c r="F230" s="126">
        <v>10268.19</v>
      </c>
      <c r="G230" s="133">
        <v>12072.67</v>
      </c>
      <c r="H230" s="150">
        <v>11154.94</v>
      </c>
      <c r="I230" s="158">
        <v>8662.86</v>
      </c>
      <c r="J230" s="164">
        <v>11014.68</v>
      </c>
      <c r="K230" s="180">
        <v>8342.6200000000008</v>
      </c>
      <c r="L230" s="207">
        <v>12777.12</v>
      </c>
      <c r="M230" s="74">
        <v>15741.44</v>
      </c>
      <c r="N230" s="47">
        <f t="shared" si="4"/>
        <v>132578.66</v>
      </c>
    </row>
    <row r="231" spans="1:14" x14ac:dyDescent="0.2">
      <c r="A231" s="52" t="s">
        <v>208</v>
      </c>
      <c r="B231" s="103">
        <v>576.80999999999995</v>
      </c>
      <c r="C231" s="207">
        <v>562.77</v>
      </c>
      <c r="D231" s="47">
        <v>659.03</v>
      </c>
      <c r="E231" s="47">
        <v>595.66999999999996</v>
      </c>
      <c r="F231" s="126">
        <v>574.92999999999995</v>
      </c>
      <c r="G231" s="133">
        <v>692.54</v>
      </c>
      <c r="H231" s="150">
        <v>632.72</v>
      </c>
      <c r="I231" s="158">
        <v>485.05</v>
      </c>
      <c r="J231" s="164">
        <v>623.49</v>
      </c>
      <c r="K231" s="180">
        <v>467.12</v>
      </c>
      <c r="L231" s="207">
        <v>715.41</v>
      </c>
      <c r="M231" s="74">
        <v>922.81</v>
      </c>
      <c r="N231" s="47">
        <f t="shared" si="4"/>
        <v>7508.3499999999985</v>
      </c>
    </row>
    <row r="232" spans="1:14" x14ac:dyDescent="0.2">
      <c r="A232" s="52" t="s">
        <v>209</v>
      </c>
      <c r="B232" s="103">
        <v>84151.91</v>
      </c>
      <c r="C232" s="207">
        <v>82103.570000000007</v>
      </c>
      <c r="D232" s="47">
        <v>96292.57</v>
      </c>
      <c r="E232" s="47">
        <v>86942.76</v>
      </c>
      <c r="F232" s="126">
        <v>83878.44</v>
      </c>
      <c r="G232" s="133">
        <v>101288.2</v>
      </c>
      <c r="H232" s="150">
        <v>92432.27</v>
      </c>
      <c r="I232" s="158">
        <v>70764.84</v>
      </c>
      <c r="J232" s="164">
        <v>91064.68</v>
      </c>
      <c r="K232" s="180">
        <v>68148.91</v>
      </c>
      <c r="L232" s="207">
        <v>104373.29</v>
      </c>
      <c r="M232" s="74">
        <v>135259.18</v>
      </c>
      <c r="N232" s="47">
        <f t="shared" si="4"/>
        <v>1096700.6200000001</v>
      </c>
    </row>
    <row r="233" spans="1:14" x14ac:dyDescent="0.2">
      <c r="A233" s="52" t="s">
        <v>210</v>
      </c>
      <c r="B233" s="103">
        <v>29723.19</v>
      </c>
      <c r="C233" s="207">
        <v>28999.69</v>
      </c>
      <c r="D233" s="47">
        <v>34170.6</v>
      </c>
      <c r="E233" s="47">
        <v>30752.39</v>
      </c>
      <c r="F233" s="126">
        <v>29626.6</v>
      </c>
      <c r="G233" s="133">
        <v>36052.230000000003</v>
      </c>
      <c r="H233" s="150">
        <v>32783.519999999997</v>
      </c>
      <c r="I233" s="158">
        <v>24994.76</v>
      </c>
      <c r="J233" s="164">
        <v>32277.51</v>
      </c>
      <c r="K233" s="180">
        <v>24070.79</v>
      </c>
      <c r="L233" s="207">
        <v>36865.56</v>
      </c>
      <c r="M233" s="74">
        <v>48465.36</v>
      </c>
      <c r="N233" s="47">
        <f t="shared" si="4"/>
        <v>388782.19999999995</v>
      </c>
    </row>
    <row r="234" spans="1:14" x14ac:dyDescent="0.2">
      <c r="A234" s="52" t="s">
        <v>211</v>
      </c>
      <c r="B234" s="103">
        <v>45986.62</v>
      </c>
      <c r="C234" s="207">
        <v>44867.25</v>
      </c>
      <c r="D234" s="47">
        <v>58465.66</v>
      </c>
      <c r="E234" s="47">
        <v>49106.54</v>
      </c>
      <c r="F234" s="126">
        <v>45837.17</v>
      </c>
      <c r="G234" s="133">
        <v>65494.74</v>
      </c>
      <c r="H234" s="150">
        <v>55490.29</v>
      </c>
      <c r="I234" s="158">
        <v>38670.959999999999</v>
      </c>
      <c r="J234" s="164">
        <v>53899.93</v>
      </c>
      <c r="K234" s="180">
        <v>37241.43</v>
      </c>
      <c r="L234" s="207">
        <v>57037.02</v>
      </c>
      <c r="M234" s="74">
        <v>99265.25</v>
      </c>
      <c r="N234" s="47">
        <f t="shared" si="4"/>
        <v>651362.86</v>
      </c>
    </row>
    <row r="235" spans="1:14" x14ac:dyDescent="0.2">
      <c r="A235" s="52"/>
      <c r="B235" s="103"/>
      <c r="C235" s="207"/>
      <c r="D235" s="47"/>
      <c r="E235" s="47"/>
      <c r="F235" s="126"/>
      <c r="G235" s="133"/>
      <c r="H235" s="150"/>
      <c r="I235" s="158"/>
      <c r="J235" s="164"/>
      <c r="K235" s="180"/>
      <c r="L235" s="207"/>
      <c r="M235" s="74"/>
      <c r="N235" s="47"/>
    </row>
    <row r="236" spans="1:14" x14ac:dyDescent="0.2">
      <c r="A236" s="51" t="s">
        <v>63</v>
      </c>
      <c r="B236" s="103"/>
      <c r="C236" s="207"/>
      <c r="D236" s="47"/>
      <c r="E236" s="47"/>
      <c r="F236" s="126"/>
      <c r="G236" s="133"/>
      <c r="H236" s="150"/>
      <c r="I236" s="158"/>
      <c r="J236" s="164"/>
      <c r="K236" s="180"/>
      <c r="L236" s="207"/>
      <c r="M236" s="74"/>
      <c r="N236" s="47"/>
    </row>
    <row r="237" spans="1:14" x14ac:dyDescent="0.2">
      <c r="A237" s="52" t="s">
        <v>212</v>
      </c>
      <c r="B237" s="103">
        <v>1021.29</v>
      </c>
      <c r="C237" s="207">
        <v>996.44</v>
      </c>
      <c r="D237" s="47">
        <v>1154.02</v>
      </c>
      <c r="E237" s="47">
        <v>1051.18</v>
      </c>
      <c r="F237" s="126">
        <v>1017.98</v>
      </c>
      <c r="G237" s="133">
        <v>1203.9000000000001</v>
      </c>
      <c r="H237" s="150">
        <v>1109.3399999999999</v>
      </c>
      <c r="I237" s="158">
        <v>858.83</v>
      </c>
      <c r="J237" s="164">
        <v>1094.8499999999999</v>
      </c>
      <c r="K237" s="180">
        <v>827.08</v>
      </c>
      <c r="L237" s="207">
        <v>1266.71</v>
      </c>
      <c r="M237" s="74">
        <v>1578.16</v>
      </c>
      <c r="N237" s="47">
        <f t="shared" si="4"/>
        <v>13179.779999999999</v>
      </c>
    </row>
    <row r="238" spans="1:14" x14ac:dyDescent="0.2">
      <c r="A238" s="52" t="s">
        <v>213</v>
      </c>
      <c r="B238" s="103">
        <v>717.66</v>
      </c>
      <c r="C238" s="207">
        <v>700.19</v>
      </c>
      <c r="D238" s="47">
        <v>811.42</v>
      </c>
      <c r="E238" s="47">
        <v>738.79</v>
      </c>
      <c r="F238" s="126">
        <v>715.32</v>
      </c>
      <c r="G238" s="133">
        <v>846.83</v>
      </c>
      <c r="H238" s="150">
        <v>779.95</v>
      </c>
      <c r="I238" s="158">
        <v>603.49</v>
      </c>
      <c r="J238" s="164">
        <v>769.69</v>
      </c>
      <c r="K238" s="180">
        <v>581.17999999999995</v>
      </c>
      <c r="L238" s="207">
        <v>890.11</v>
      </c>
      <c r="M238" s="74">
        <v>1111.1099999999999</v>
      </c>
      <c r="N238" s="47">
        <f t="shared" si="4"/>
        <v>9265.74</v>
      </c>
    </row>
    <row r="239" spans="1:14" x14ac:dyDescent="0.2">
      <c r="A239" s="52"/>
      <c r="B239" s="103"/>
      <c r="C239" s="207"/>
      <c r="D239" s="47"/>
      <c r="E239" s="47"/>
      <c r="F239" s="126"/>
      <c r="G239" s="133"/>
      <c r="H239" s="150"/>
      <c r="I239" s="158"/>
      <c r="J239" s="164"/>
      <c r="K239" s="180"/>
      <c r="L239" s="207"/>
      <c r="M239" s="74"/>
      <c r="N239" s="47"/>
    </row>
    <row r="240" spans="1:14" x14ac:dyDescent="0.2">
      <c r="A240" s="52" t="s">
        <v>214</v>
      </c>
      <c r="B240" s="103">
        <v>11397.46</v>
      </c>
      <c r="C240" s="207">
        <v>11120.03</v>
      </c>
      <c r="D240" s="47">
        <v>13021.65</v>
      </c>
      <c r="E240" s="47">
        <v>11769.96</v>
      </c>
      <c r="F240" s="126">
        <v>11360.42</v>
      </c>
      <c r="G240" s="133">
        <v>13683.45</v>
      </c>
      <c r="H240" s="150">
        <v>12501.8</v>
      </c>
      <c r="I240" s="158">
        <v>9584.33</v>
      </c>
      <c r="J240" s="164">
        <v>12319.48</v>
      </c>
      <c r="K240" s="180">
        <v>9230.0300000000007</v>
      </c>
      <c r="L240" s="207">
        <v>14136.23</v>
      </c>
      <c r="M240" s="74">
        <v>18232.09</v>
      </c>
      <c r="N240" s="47">
        <f t="shared" si="4"/>
        <v>148356.93</v>
      </c>
    </row>
    <row r="241" spans="1:14" x14ac:dyDescent="0.2">
      <c r="A241" s="52" t="s">
        <v>215</v>
      </c>
      <c r="B241" s="103">
        <v>6667.37</v>
      </c>
      <c r="C241" s="207">
        <v>6505.08</v>
      </c>
      <c r="D241" s="47">
        <v>7617.51</v>
      </c>
      <c r="E241" s="47">
        <v>6885.28</v>
      </c>
      <c r="F241" s="126">
        <v>6645.71</v>
      </c>
      <c r="G241" s="133">
        <v>8004.65</v>
      </c>
      <c r="H241" s="150">
        <v>7313.4</v>
      </c>
      <c r="I241" s="158">
        <v>5606.71</v>
      </c>
      <c r="J241" s="164">
        <v>7206.74</v>
      </c>
      <c r="K241" s="180">
        <v>5399.45</v>
      </c>
      <c r="L241" s="207">
        <v>8269.52</v>
      </c>
      <c r="M241" s="74">
        <v>10665.55</v>
      </c>
      <c r="N241" s="47">
        <f t="shared" si="4"/>
        <v>86786.97</v>
      </c>
    </row>
    <row r="242" spans="1:14" x14ac:dyDescent="0.2">
      <c r="A242" s="52" t="s">
        <v>216</v>
      </c>
      <c r="B242" s="103">
        <v>2945.88</v>
      </c>
      <c r="C242" s="207">
        <v>2874.17</v>
      </c>
      <c r="D242" s="47">
        <v>3381.3</v>
      </c>
      <c r="E242" s="47">
        <v>3046.42</v>
      </c>
      <c r="F242" s="126">
        <v>2936.3</v>
      </c>
      <c r="G242" s="133">
        <v>3563.85</v>
      </c>
      <c r="H242" s="150">
        <v>3244.62</v>
      </c>
      <c r="I242" s="158">
        <v>2477.2399999999998</v>
      </c>
      <c r="J242" s="164">
        <v>3195.25</v>
      </c>
      <c r="K242" s="180">
        <v>2385.67</v>
      </c>
      <c r="L242" s="207">
        <v>3653.76</v>
      </c>
      <c r="M242" s="74">
        <v>4780.18</v>
      </c>
      <c r="N242" s="47">
        <f t="shared" si="4"/>
        <v>38484.639999999999</v>
      </c>
    </row>
    <row r="243" spans="1:14" x14ac:dyDescent="0.2">
      <c r="A243" s="52" t="s">
        <v>217</v>
      </c>
      <c r="B243" s="103">
        <v>339.21</v>
      </c>
      <c r="C243" s="207">
        <v>330.95</v>
      </c>
      <c r="D243" s="47">
        <v>387.2</v>
      </c>
      <c r="E243" s="47">
        <v>350.2</v>
      </c>
      <c r="F243" s="126">
        <v>338.1</v>
      </c>
      <c r="G243" s="133">
        <v>406.65</v>
      </c>
      <c r="H243" s="150">
        <v>371.78</v>
      </c>
      <c r="I243" s="158">
        <v>285.24</v>
      </c>
      <c r="J243" s="164">
        <v>366.41</v>
      </c>
      <c r="K243" s="180">
        <v>274.7</v>
      </c>
      <c r="L243" s="207">
        <v>420.72</v>
      </c>
      <c r="M243" s="74">
        <v>541.13</v>
      </c>
      <c r="N243" s="47">
        <f t="shared" si="4"/>
        <v>4412.29</v>
      </c>
    </row>
    <row r="244" spans="1:14" x14ac:dyDescent="0.2">
      <c r="A244" s="52"/>
      <c r="B244" s="103"/>
      <c r="C244" s="207"/>
      <c r="D244" s="47"/>
      <c r="E244" s="47"/>
      <c r="F244" s="126"/>
      <c r="G244" s="133"/>
      <c r="H244" s="150"/>
      <c r="I244" s="158"/>
      <c r="J244" s="164"/>
      <c r="K244" s="180"/>
      <c r="L244" s="207"/>
      <c r="M244" s="74"/>
      <c r="N244" s="47"/>
    </row>
    <row r="245" spans="1:14" x14ac:dyDescent="0.2">
      <c r="A245" s="53" t="s">
        <v>218</v>
      </c>
      <c r="B245" s="104">
        <v>1574011.63</v>
      </c>
      <c r="C245" s="69">
        <v>1535698.51</v>
      </c>
      <c r="D245" s="54">
        <v>1801280.6300000004</v>
      </c>
      <c r="E245" s="54">
        <v>1626263.3499999996</v>
      </c>
      <c r="F245" s="127">
        <v>1568896.54</v>
      </c>
      <c r="G245" s="134">
        <v>1894857.21</v>
      </c>
      <c r="H245" s="151">
        <v>1729048.5100000002</v>
      </c>
      <c r="I245" s="159">
        <v>1323614.2999999998</v>
      </c>
      <c r="J245" s="165">
        <v>1703441.9399999995</v>
      </c>
      <c r="K245" s="181">
        <v>1274685.0100000002</v>
      </c>
      <c r="L245" s="69">
        <v>1952240.5299999998</v>
      </c>
      <c r="M245" s="69">
        <v>2530746.4099999997</v>
      </c>
      <c r="N245" s="54">
        <f t="shared" si="4"/>
        <v>20514784.57</v>
      </c>
    </row>
    <row r="246" spans="1:14" x14ac:dyDescent="0.2">
      <c r="A246" s="55"/>
      <c r="B246" s="103"/>
      <c r="C246" s="207"/>
      <c r="D246" s="47"/>
      <c r="E246" s="47"/>
      <c r="F246" s="126"/>
      <c r="G246" s="133"/>
      <c r="H246" s="150"/>
      <c r="I246" s="158"/>
      <c r="J246" s="164"/>
      <c r="K246" s="180"/>
      <c r="L246" s="207"/>
      <c r="M246" s="74"/>
      <c r="N246" s="47"/>
    </row>
    <row r="247" spans="1:14" x14ac:dyDescent="0.2">
      <c r="A247" s="51" t="s">
        <v>219</v>
      </c>
      <c r="B247" s="103"/>
      <c r="C247" s="207"/>
      <c r="D247" s="47"/>
      <c r="E247" s="47"/>
      <c r="F247" s="126"/>
      <c r="G247" s="133"/>
      <c r="H247" s="150"/>
      <c r="I247" s="158"/>
      <c r="J247" s="164"/>
      <c r="K247" s="180"/>
      <c r="L247" s="207"/>
      <c r="M247" s="74"/>
      <c r="N247" s="47"/>
    </row>
    <row r="248" spans="1:14" x14ac:dyDescent="0.2">
      <c r="A248" s="51" t="s">
        <v>68</v>
      </c>
      <c r="B248" s="103"/>
      <c r="C248" s="207"/>
      <c r="D248" s="47"/>
      <c r="E248" s="47"/>
      <c r="F248" s="126"/>
      <c r="G248" s="133"/>
      <c r="H248" s="150"/>
      <c r="I248" s="158"/>
      <c r="J248" s="164"/>
      <c r="K248" s="180"/>
      <c r="L248" s="207"/>
      <c r="M248" s="74"/>
      <c r="N248" s="47"/>
    </row>
    <row r="249" spans="1:14" x14ac:dyDescent="0.2">
      <c r="A249" s="52" t="s">
        <v>220</v>
      </c>
      <c r="B249" s="103">
        <v>196920.06507499996</v>
      </c>
      <c r="C249" s="207">
        <v>216921.68507499999</v>
      </c>
      <c r="D249" s="47">
        <v>235491.42507499992</v>
      </c>
      <c r="E249" s="47">
        <v>208882.06507499993</v>
      </c>
      <c r="F249" s="126">
        <v>192421.04829940261</v>
      </c>
      <c r="G249" s="133">
        <v>239325.89829940259</v>
      </c>
      <c r="H249" s="150">
        <v>240247.73829940261</v>
      </c>
      <c r="I249" s="158">
        <v>186151.58829940262</v>
      </c>
      <c r="J249" s="164">
        <v>233320.0382994026</v>
      </c>
      <c r="K249" s="180">
        <v>172573.55829940265</v>
      </c>
      <c r="L249" s="207">
        <v>207235.01829940258</v>
      </c>
      <c r="M249" s="74">
        <v>249493.56829940266</v>
      </c>
      <c r="N249" s="47">
        <f t="shared" si="4"/>
        <v>2578983.6966952207</v>
      </c>
    </row>
    <row r="250" spans="1:14" x14ac:dyDescent="0.2">
      <c r="A250" s="51"/>
      <c r="B250" s="103"/>
      <c r="C250" s="207"/>
      <c r="D250" s="47"/>
      <c r="E250" s="47"/>
      <c r="F250" s="126"/>
      <c r="G250" s="133"/>
      <c r="H250" s="150"/>
      <c r="I250" s="158"/>
      <c r="J250" s="164"/>
      <c r="K250" s="180"/>
      <c r="L250" s="207"/>
      <c r="M250" s="74"/>
      <c r="N250" s="47"/>
    </row>
    <row r="251" spans="1:14" x14ac:dyDescent="0.2">
      <c r="A251" s="52" t="s">
        <v>221</v>
      </c>
      <c r="B251" s="103">
        <v>36845.160000000003</v>
      </c>
      <c r="C251" s="207">
        <v>40517.26</v>
      </c>
      <c r="D251" s="47">
        <v>43746.02</v>
      </c>
      <c r="E251" s="47">
        <v>39028.879999999997</v>
      </c>
      <c r="F251" s="126">
        <v>36003.360000000001</v>
      </c>
      <c r="G251" s="133">
        <v>44533.18</v>
      </c>
      <c r="H251" s="150">
        <v>44589.18</v>
      </c>
      <c r="I251" s="158">
        <v>34830.300000000003</v>
      </c>
      <c r="J251" s="164">
        <v>43361.08</v>
      </c>
      <c r="K251" s="180">
        <v>32289.75</v>
      </c>
      <c r="L251" s="207">
        <v>38775.160000000003</v>
      </c>
      <c r="M251" s="74">
        <v>46661.62</v>
      </c>
      <c r="N251" s="47">
        <f t="shared" si="4"/>
        <v>481180.94999999995</v>
      </c>
    </row>
    <row r="252" spans="1:14" x14ac:dyDescent="0.2">
      <c r="A252" s="52"/>
      <c r="B252" s="103"/>
      <c r="C252" s="207"/>
      <c r="D252" s="47"/>
      <c r="E252" s="47"/>
      <c r="F252" s="126"/>
      <c r="G252" s="133"/>
      <c r="H252" s="150"/>
      <c r="I252" s="158"/>
      <c r="J252" s="164"/>
      <c r="K252" s="180"/>
      <c r="L252" s="207"/>
      <c r="M252" s="74"/>
      <c r="N252" s="47"/>
    </row>
    <row r="253" spans="1:14" x14ac:dyDescent="0.2">
      <c r="A253" s="51" t="s">
        <v>63</v>
      </c>
      <c r="B253" s="103"/>
      <c r="C253" s="207"/>
      <c r="D253" s="47"/>
      <c r="E253" s="47"/>
      <c r="F253" s="126"/>
      <c r="G253" s="133"/>
      <c r="H253" s="150"/>
      <c r="I253" s="158"/>
      <c r="J253" s="164"/>
      <c r="K253" s="180"/>
      <c r="L253" s="207"/>
      <c r="M253" s="74"/>
      <c r="N253" s="47"/>
    </row>
    <row r="254" spans="1:14" x14ac:dyDescent="0.2">
      <c r="A254" s="52" t="s">
        <v>222</v>
      </c>
      <c r="B254" s="103">
        <v>25655.65</v>
      </c>
      <c r="C254" s="207">
        <v>28262.06</v>
      </c>
      <c r="D254" s="47">
        <v>30683.21</v>
      </c>
      <c r="E254" s="47">
        <v>27214.51</v>
      </c>
      <c r="F254" s="126">
        <v>25069.49</v>
      </c>
      <c r="G254" s="133">
        <v>31182.27</v>
      </c>
      <c r="H254" s="150">
        <v>31303.22</v>
      </c>
      <c r="I254" s="158">
        <v>24252.68</v>
      </c>
      <c r="J254" s="164">
        <v>30400.15</v>
      </c>
      <c r="K254" s="180">
        <v>22483.67</v>
      </c>
      <c r="L254" s="207">
        <v>26999.52</v>
      </c>
      <c r="M254" s="74">
        <v>32505.31</v>
      </c>
      <c r="N254" s="47">
        <f t="shared" si="4"/>
        <v>336011.74</v>
      </c>
    </row>
    <row r="255" spans="1:14" x14ac:dyDescent="0.2">
      <c r="A255" s="52"/>
      <c r="B255" s="103"/>
      <c r="C255" s="207"/>
      <c r="D255" s="47"/>
      <c r="E255" s="47"/>
      <c r="F255" s="126"/>
      <c r="G255" s="133"/>
      <c r="H255" s="150"/>
      <c r="I255" s="158"/>
      <c r="J255" s="164"/>
      <c r="K255" s="180"/>
      <c r="L255" s="207"/>
      <c r="M255" s="74"/>
      <c r="N255" s="47"/>
    </row>
    <row r="256" spans="1:14" x14ac:dyDescent="0.2">
      <c r="A256" s="53" t="s">
        <v>223</v>
      </c>
      <c r="B256" s="103">
        <v>259420.87507499996</v>
      </c>
      <c r="C256" s="207">
        <v>285701.00507499999</v>
      </c>
      <c r="D256" s="54">
        <v>309920.65507499996</v>
      </c>
      <c r="E256" s="54">
        <v>275125.45507499995</v>
      </c>
      <c r="F256" s="126">
        <v>253493.89829940262</v>
      </c>
      <c r="G256" s="133">
        <v>315041.34829940263</v>
      </c>
      <c r="H256" s="150">
        <v>316140.13829940266</v>
      </c>
      <c r="I256" s="158">
        <v>245234.5682994026</v>
      </c>
      <c r="J256" s="164">
        <v>307081.26829940261</v>
      </c>
      <c r="K256" s="180">
        <v>227346.97829940263</v>
      </c>
      <c r="L256" s="207">
        <v>273009.6982994026</v>
      </c>
      <c r="M256" s="69">
        <v>328660.49829940265</v>
      </c>
      <c r="N256" s="54">
        <f t="shared" si="4"/>
        <v>3396176.3866952206</v>
      </c>
    </row>
    <row r="257" spans="1:16" x14ac:dyDescent="0.2">
      <c r="A257" s="55"/>
      <c r="B257" s="103"/>
      <c r="C257" s="207"/>
      <c r="D257" s="47"/>
      <c r="E257" s="47"/>
      <c r="F257" s="126"/>
      <c r="G257" s="133"/>
      <c r="H257" s="150"/>
      <c r="I257" s="158"/>
      <c r="J257" s="164"/>
      <c r="K257" s="180"/>
      <c r="L257" s="207"/>
      <c r="M257" s="74"/>
      <c r="N257" s="47"/>
    </row>
    <row r="258" spans="1:16" x14ac:dyDescent="0.2">
      <c r="A258" s="51" t="s">
        <v>224</v>
      </c>
      <c r="B258" s="103"/>
      <c r="C258" s="207"/>
      <c r="D258" s="47"/>
      <c r="E258" s="47"/>
      <c r="F258" s="126"/>
      <c r="G258" s="133"/>
      <c r="H258" s="150"/>
      <c r="I258" s="158"/>
      <c r="J258" s="164"/>
      <c r="K258" s="180"/>
      <c r="L258" s="207"/>
      <c r="M258" s="74"/>
      <c r="N258" s="47"/>
    </row>
    <row r="259" spans="1:16" x14ac:dyDescent="0.2">
      <c r="A259" s="51" t="s">
        <v>68</v>
      </c>
      <c r="B259" s="103"/>
      <c r="C259" s="207"/>
      <c r="D259" s="47"/>
      <c r="E259" s="47"/>
      <c r="F259" s="126"/>
      <c r="G259" s="133"/>
      <c r="H259" s="150"/>
      <c r="I259" s="158"/>
      <c r="J259" s="164"/>
      <c r="K259" s="180"/>
      <c r="L259" s="207"/>
      <c r="M259" s="74"/>
      <c r="N259" s="47"/>
    </row>
    <row r="260" spans="1:16" x14ac:dyDescent="0.2">
      <c r="A260" s="52" t="s">
        <v>225</v>
      </c>
      <c r="B260" s="103">
        <v>361858.06</v>
      </c>
      <c r="C260" s="207">
        <v>377370.12</v>
      </c>
      <c r="D260" s="47">
        <v>1066879.8600000001</v>
      </c>
      <c r="E260" s="47">
        <v>384022.36</v>
      </c>
      <c r="F260" s="126">
        <v>321329.34000000003</v>
      </c>
      <c r="G260" s="133">
        <v>387239.55</v>
      </c>
      <c r="H260" s="150">
        <v>328897.08</v>
      </c>
      <c r="I260" s="158">
        <v>266079.12</v>
      </c>
      <c r="J260" s="164">
        <v>332484.63</v>
      </c>
      <c r="K260" s="180">
        <v>234383.84</v>
      </c>
      <c r="L260" s="207">
        <v>245213.83</v>
      </c>
      <c r="M260" s="74">
        <v>387684.68</v>
      </c>
      <c r="N260" s="47">
        <f t="shared" si="4"/>
        <v>4693442.4699999988</v>
      </c>
    </row>
    <row r="261" spans="1:16" x14ac:dyDescent="0.2">
      <c r="A261" s="52"/>
      <c r="B261" s="103"/>
      <c r="C261" s="207"/>
      <c r="D261" s="47"/>
      <c r="E261" s="47"/>
      <c r="F261" s="126"/>
      <c r="G261" s="133"/>
      <c r="H261" s="150"/>
      <c r="I261" s="158"/>
      <c r="J261" s="164"/>
      <c r="K261" s="180"/>
      <c r="L261" s="207"/>
      <c r="M261" s="74"/>
      <c r="N261" s="47"/>
    </row>
    <row r="262" spans="1:16" x14ac:dyDescent="0.2">
      <c r="A262" s="51" t="s">
        <v>63</v>
      </c>
      <c r="B262" s="103"/>
      <c r="C262" s="207"/>
      <c r="D262" s="47"/>
      <c r="E262" s="47"/>
      <c r="F262" s="126"/>
      <c r="G262" s="133"/>
      <c r="H262" s="150"/>
      <c r="I262" s="158"/>
      <c r="J262" s="164"/>
      <c r="K262" s="180"/>
      <c r="L262" s="207"/>
      <c r="M262" s="74"/>
      <c r="N262" s="47"/>
    </row>
    <row r="263" spans="1:16" x14ac:dyDescent="0.2">
      <c r="A263" s="52" t="s">
        <v>64</v>
      </c>
      <c r="B263" s="103">
        <v>126.6</v>
      </c>
      <c r="C263" s="207">
        <v>132.24</v>
      </c>
      <c r="D263" s="47">
        <v>382.97</v>
      </c>
      <c r="E263" s="47">
        <v>134.66</v>
      </c>
      <c r="F263" s="126">
        <v>112.37</v>
      </c>
      <c r="G263" s="133">
        <v>135.41</v>
      </c>
      <c r="H263" s="150">
        <v>115.01</v>
      </c>
      <c r="I263" s="158">
        <v>93.05</v>
      </c>
      <c r="J263" s="164">
        <v>116.27</v>
      </c>
      <c r="K263" s="180">
        <v>81.96</v>
      </c>
      <c r="L263" s="207">
        <v>85.75</v>
      </c>
      <c r="M263" s="74">
        <v>135.57</v>
      </c>
      <c r="N263" s="47">
        <f t="shared" si="4"/>
        <v>1651.86</v>
      </c>
    </row>
    <row r="264" spans="1:16" x14ac:dyDescent="0.2">
      <c r="A264" s="52"/>
      <c r="B264" s="103"/>
      <c r="C264" s="207"/>
      <c r="D264" s="47"/>
      <c r="E264" s="47"/>
      <c r="F264" s="126"/>
      <c r="G264" s="133"/>
      <c r="H264" s="150"/>
      <c r="I264" s="158"/>
      <c r="J264" s="164"/>
      <c r="K264" s="180"/>
      <c r="L264" s="207"/>
      <c r="M264" s="74"/>
      <c r="N264" s="47"/>
    </row>
    <row r="265" spans="1:16" x14ac:dyDescent="0.2">
      <c r="A265" s="53" t="s">
        <v>226</v>
      </c>
      <c r="B265" s="104">
        <v>361984.66</v>
      </c>
      <c r="C265" s="69">
        <v>377502.36</v>
      </c>
      <c r="D265" s="54">
        <v>1067262.83</v>
      </c>
      <c r="E265" s="54">
        <v>384157.01999999996</v>
      </c>
      <c r="F265" s="127">
        <v>321441.71000000002</v>
      </c>
      <c r="G265" s="134">
        <v>387374.95999999996</v>
      </c>
      <c r="H265" s="151">
        <v>329012.09000000003</v>
      </c>
      <c r="I265" s="159">
        <v>266172.17</v>
      </c>
      <c r="J265" s="165">
        <v>332600.90000000002</v>
      </c>
      <c r="K265" s="181">
        <v>234465.8</v>
      </c>
      <c r="L265" s="69">
        <v>245299.58</v>
      </c>
      <c r="M265" s="75">
        <v>387820.25</v>
      </c>
      <c r="N265" s="54">
        <f t="shared" si="4"/>
        <v>4695094.3299999991</v>
      </c>
    </row>
    <row r="266" spans="1:16" x14ac:dyDescent="0.2">
      <c r="A266" s="55"/>
      <c r="B266" s="103"/>
      <c r="C266" s="207"/>
      <c r="D266" s="47"/>
      <c r="E266" s="47"/>
      <c r="F266" s="126"/>
      <c r="G266" s="133"/>
      <c r="H266" s="150"/>
      <c r="I266" s="158"/>
      <c r="J266" s="164"/>
      <c r="K266" s="180"/>
      <c r="L266" s="207"/>
      <c r="M266" s="74"/>
      <c r="N266" s="47"/>
    </row>
    <row r="267" spans="1:16" x14ac:dyDescent="0.2">
      <c r="A267" s="51" t="s">
        <v>227</v>
      </c>
      <c r="B267" s="103"/>
      <c r="C267" s="207"/>
      <c r="D267" s="47"/>
      <c r="E267" s="47"/>
      <c r="F267" s="126"/>
      <c r="G267" s="133"/>
      <c r="H267" s="150"/>
      <c r="I267" s="158"/>
      <c r="J267" s="164"/>
      <c r="K267" s="180"/>
      <c r="L267" s="207"/>
      <c r="M267" s="74"/>
      <c r="N267" s="47"/>
    </row>
    <row r="268" spans="1:16" x14ac:dyDescent="0.2">
      <c r="A268" s="51" t="s">
        <v>102</v>
      </c>
      <c r="B268" s="103"/>
      <c r="C268" s="207"/>
      <c r="D268" s="47"/>
      <c r="E268" s="47"/>
      <c r="F268" s="126"/>
      <c r="G268" s="133"/>
      <c r="H268" s="150"/>
      <c r="I268" s="158"/>
      <c r="J268" s="164"/>
      <c r="K268" s="180"/>
      <c r="L268" s="207"/>
      <c r="M268" s="74"/>
      <c r="N268" s="47"/>
    </row>
    <row r="269" spans="1:16" x14ac:dyDescent="0.2">
      <c r="A269" s="52" t="s">
        <v>228</v>
      </c>
      <c r="B269" s="103">
        <v>10995.33</v>
      </c>
      <c r="C269" s="207">
        <v>10995.33</v>
      </c>
      <c r="D269" s="47">
        <v>10995.33</v>
      </c>
      <c r="E269" s="47">
        <v>10995.33</v>
      </c>
      <c r="F269" s="126">
        <v>10995.33</v>
      </c>
      <c r="G269" s="133">
        <v>10995.33</v>
      </c>
      <c r="H269" s="150">
        <v>10995.33</v>
      </c>
      <c r="I269" s="158">
        <v>10995.33</v>
      </c>
      <c r="J269" s="164">
        <v>10995.33</v>
      </c>
      <c r="K269" s="180">
        <v>10995.33</v>
      </c>
      <c r="L269" s="207">
        <v>10995.33</v>
      </c>
      <c r="M269" s="74">
        <v>10995.33</v>
      </c>
      <c r="N269" s="47">
        <f t="shared" si="4"/>
        <v>131943.96</v>
      </c>
      <c r="O269" s="47"/>
      <c r="P269" s="47"/>
    </row>
    <row r="270" spans="1:16" x14ac:dyDescent="0.2">
      <c r="A270" s="52" t="s">
        <v>229</v>
      </c>
      <c r="B270" s="103">
        <v>5324.45</v>
      </c>
      <c r="C270" s="207">
        <v>5324.45</v>
      </c>
      <c r="D270" s="47">
        <v>5324.45</v>
      </c>
      <c r="E270" s="47">
        <v>5324.45</v>
      </c>
      <c r="F270" s="126">
        <v>5324.45</v>
      </c>
      <c r="G270" s="133">
        <v>5324.45</v>
      </c>
      <c r="H270" s="150">
        <v>5324.45</v>
      </c>
      <c r="I270" s="158">
        <v>5324.45</v>
      </c>
      <c r="J270" s="164">
        <v>5324.45</v>
      </c>
      <c r="K270" s="180">
        <v>5324.45</v>
      </c>
      <c r="L270" s="207">
        <v>5324.45</v>
      </c>
      <c r="M270" s="74">
        <v>5324.45</v>
      </c>
      <c r="N270" s="47">
        <f t="shared" si="4"/>
        <v>63893.399999999987</v>
      </c>
      <c r="P270" s="47"/>
    </row>
    <row r="271" spans="1:16" x14ac:dyDescent="0.2">
      <c r="A271" s="52" t="s">
        <v>230</v>
      </c>
      <c r="B271" s="103">
        <v>0</v>
      </c>
      <c r="C271" s="207">
        <v>0</v>
      </c>
      <c r="D271" s="47">
        <v>0</v>
      </c>
      <c r="E271" s="47">
        <v>0</v>
      </c>
      <c r="F271" s="126">
        <v>0</v>
      </c>
      <c r="G271" s="133">
        <v>0</v>
      </c>
      <c r="H271" s="150">
        <v>0</v>
      </c>
      <c r="I271" s="158">
        <v>0</v>
      </c>
      <c r="J271" s="164">
        <v>0</v>
      </c>
      <c r="K271" s="180">
        <v>0</v>
      </c>
      <c r="L271" s="207">
        <v>0</v>
      </c>
      <c r="M271" s="74">
        <v>0</v>
      </c>
      <c r="N271" s="47">
        <f t="shared" si="4"/>
        <v>0</v>
      </c>
      <c r="P271" s="47"/>
    </row>
    <row r="272" spans="1:16" x14ac:dyDescent="0.2">
      <c r="A272" s="52"/>
      <c r="B272" s="103"/>
      <c r="C272" s="207"/>
      <c r="D272" s="47"/>
      <c r="E272" s="47"/>
      <c r="F272" s="126"/>
      <c r="G272" s="133"/>
      <c r="H272" s="150"/>
      <c r="I272" s="158"/>
      <c r="J272" s="164"/>
      <c r="K272" s="180"/>
      <c r="L272" s="207"/>
      <c r="M272" s="74"/>
      <c r="N272" s="47"/>
      <c r="P272" s="47"/>
    </row>
    <row r="273" spans="1:16" x14ac:dyDescent="0.2">
      <c r="A273" s="51" t="s">
        <v>68</v>
      </c>
      <c r="B273" s="103"/>
      <c r="C273" s="207"/>
      <c r="D273" s="47"/>
      <c r="E273" s="47"/>
      <c r="F273" s="126"/>
      <c r="G273" s="133"/>
      <c r="H273" s="150"/>
      <c r="I273" s="158"/>
      <c r="J273" s="164"/>
      <c r="K273" s="180"/>
      <c r="L273" s="207"/>
      <c r="M273" s="74"/>
      <c r="N273" s="47"/>
      <c r="P273" s="47"/>
    </row>
    <row r="274" spans="1:16" x14ac:dyDescent="0.2">
      <c r="A274" s="52" t="s">
        <v>231</v>
      </c>
      <c r="B274" s="103">
        <v>10100633.159999998</v>
      </c>
      <c r="C274" s="207">
        <v>10574536.34</v>
      </c>
      <c r="D274" s="47">
        <v>10546014.26</v>
      </c>
      <c r="E274" s="47">
        <v>10315867.09</v>
      </c>
      <c r="F274" s="126">
        <v>9767870.7699999996</v>
      </c>
      <c r="G274" s="133">
        <v>12078846.18</v>
      </c>
      <c r="H274" s="150">
        <v>9748794.2900000028</v>
      </c>
      <c r="I274" s="158">
        <v>8905141.9299999997</v>
      </c>
      <c r="J274" s="164">
        <v>8925386.1699999981</v>
      </c>
      <c r="K274" s="180">
        <v>7267541.2300000032</v>
      </c>
      <c r="L274" s="207">
        <v>9487255.8099999987</v>
      </c>
      <c r="M274" s="74">
        <v>12012940.039999999</v>
      </c>
      <c r="N274" s="47">
        <f t="shared" si="4"/>
        <v>119730827.26999998</v>
      </c>
      <c r="P274" s="47"/>
    </row>
    <row r="275" spans="1:16" x14ac:dyDescent="0.2">
      <c r="A275" s="52"/>
      <c r="B275" s="103"/>
      <c r="C275" s="207"/>
      <c r="D275" s="47"/>
      <c r="E275" s="47"/>
      <c r="F275" s="126"/>
      <c r="G275" s="133"/>
      <c r="H275" s="150"/>
      <c r="I275" s="158"/>
      <c r="J275" s="164"/>
      <c r="K275" s="180"/>
      <c r="L275" s="207"/>
      <c r="M275" s="74"/>
      <c r="N275" s="47"/>
      <c r="P275" s="47"/>
    </row>
    <row r="276" spans="1:16" x14ac:dyDescent="0.2">
      <c r="A276" s="52" t="s">
        <v>232</v>
      </c>
      <c r="B276" s="103">
        <v>5993983.1600000001</v>
      </c>
      <c r="C276" s="207">
        <v>6287784.2800000003</v>
      </c>
      <c r="D276" s="47">
        <v>6270101.71</v>
      </c>
      <c r="E276" s="47">
        <v>6127419.6299999999</v>
      </c>
      <c r="F276" s="126">
        <v>5787683.7199999997</v>
      </c>
      <c r="G276" s="133">
        <v>7220396.4900000002</v>
      </c>
      <c r="H276" s="150">
        <v>5775857.0700000003</v>
      </c>
      <c r="I276" s="158">
        <v>5273355.3600000003</v>
      </c>
      <c r="J276" s="164">
        <v>5285343.3899999997</v>
      </c>
      <c r="K276" s="180">
        <v>4303617.8099999996</v>
      </c>
      <c r="L276" s="207">
        <v>5618065.5800000001</v>
      </c>
      <c r="M276" s="74">
        <v>7113699.29</v>
      </c>
      <c r="N276" s="47">
        <f t="shared" si="4"/>
        <v>71057307.49000001</v>
      </c>
      <c r="P276" s="47"/>
    </row>
    <row r="277" spans="1:16" x14ac:dyDescent="0.2">
      <c r="A277" s="52" t="s">
        <v>233</v>
      </c>
      <c r="B277" s="103">
        <v>2422244.2000000002</v>
      </c>
      <c r="C277" s="207">
        <v>2546600.85</v>
      </c>
      <c r="D277" s="47">
        <v>2539116.38</v>
      </c>
      <c r="E277" s="47">
        <v>2478723.6</v>
      </c>
      <c r="F277" s="126">
        <v>2334924.2200000002</v>
      </c>
      <c r="G277" s="133">
        <v>2941345.87</v>
      </c>
      <c r="H277" s="150">
        <v>2329918.37</v>
      </c>
      <c r="I277" s="158">
        <v>2126020.38</v>
      </c>
      <c r="J277" s="164">
        <v>2130853.5099999998</v>
      </c>
      <c r="K277" s="180">
        <v>1735058.34</v>
      </c>
      <c r="L277" s="207">
        <v>2264994.7000000002</v>
      </c>
      <c r="M277" s="74">
        <v>2867978.48</v>
      </c>
      <c r="N277" s="47">
        <f t="shared" si="4"/>
        <v>28717778.900000002</v>
      </c>
      <c r="P277" s="47"/>
    </row>
    <row r="278" spans="1:16" x14ac:dyDescent="0.2">
      <c r="A278" s="52"/>
      <c r="B278" s="103"/>
      <c r="C278" s="207"/>
      <c r="D278" s="47"/>
      <c r="E278" s="47"/>
      <c r="F278" s="126"/>
      <c r="G278" s="133"/>
      <c r="H278" s="150"/>
      <c r="I278" s="158"/>
      <c r="J278" s="164"/>
      <c r="K278" s="180"/>
      <c r="L278" s="207"/>
      <c r="M278" s="74"/>
      <c r="N278" s="47"/>
      <c r="P278" s="47"/>
    </row>
    <row r="279" spans="1:16" x14ac:dyDescent="0.2">
      <c r="A279" s="51" t="s">
        <v>63</v>
      </c>
      <c r="B279" s="103"/>
      <c r="C279" s="207"/>
      <c r="D279" s="47"/>
      <c r="E279" s="47"/>
      <c r="F279" s="126"/>
      <c r="G279" s="133"/>
      <c r="H279" s="150"/>
      <c r="I279" s="158"/>
      <c r="J279" s="164"/>
      <c r="K279" s="180"/>
      <c r="L279" s="207"/>
      <c r="M279" s="74"/>
      <c r="N279" s="47"/>
      <c r="P279" s="47"/>
    </row>
    <row r="280" spans="1:16" x14ac:dyDescent="0.2">
      <c r="A280" s="52" t="s">
        <v>64</v>
      </c>
      <c r="B280" s="103">
        <v>18895.37</v>
      </c>
      <c r="C280" s="207">
        <v>19675.14</v>
      </c>
      <c r="D280" s="47">
        <v>19628.21</v>
      </c>
      <c r="E280" s="47">
        <v>19249.52</v>
      </c>
      <c r="F280" s="126">
        <v>18347.84</v>
      </c>
      <c r="G280" s="133">
        <v>22150.37</v>
      </c>
      <c r="H280" s="150">
        <v>18316.45</v>
      </c>
      <c r="I280" s="158">
        <v>16753.98</v>
      </c>
      <c r="J280" s="164">
        <v>16792.060000000001</v>
      </c>
      <c r="K280" s="180">
        <v>13673.02</v>
      </c>
      <c r="L280" s="207">
        <v>17849.16</v>
      </c>
      <c r="M280" s="74">
        <v>22600.93</v>
      </c>
      <c r="N280" s="47">
        <f t="shared" si="4"/>
        <v>223932.05</v>
      </c>
      <c r="P280" s="47"/>
    </row>
    <row r="281" spans="1:16" x14ac:dyDescent="0.2">
      <c r="A281" s="52" t="s">
        <v>234</v>
      </c>
      <c r="B281" s="103">
        <v>122476.9</v>
      </c>
      <c r="C281" s="207">
        <v>125516.65</v>
      </c>
      <c r="D281" s="47">
        <v>125333.7</v>
      </c>
      <c r="E281" s="47">
        <v>123857.47</v>
      </c>
      <c r="F281" s="126">
        <v>120342.46</v>
      </c>
      <c r="G281" s="133">
        <v>135165.73000000001</v>
      </c>
      <c r="H281" s="150">
        <v>120220.1</v>
      </c>
      <c r="I281" s="158">
        <v>110389.77</v>
      </c>
      <c r="J281" s="164">
        <v>110640.72</v>
      </c>
      <c r="K281" s="180">
        <v>90089.77</v>
      </c>
      <c r="L281" s="207">
        <v>117605.75999999999</v>
      </c>
      <c r="M281" s="74">
        <v>148914.60999999999</v>
      </c>
      <c r="N281" s="47">
        <f t="shared" ref="N281:N302" si="5">SUM(B281:M281)</f>
        <v>1450553.6400000001</v>
      </c>
      <c r="P281" s="47"/>
    </row>
    <row r="282" spans="1:16" x14ac:dyDescent="0.2">
      <c r="A282" s="52" t="s">
        <v>235</v>
      </c>
      <c r="B282" s="103">
        <v>337703.01</v>
      </c>
      <c r="C282" s="207">
        <v>346082.59</v>
      </c>
      <c r="D282" s="47">
        <v>345578.26</v>
      </c>
      <c r="E282" s="47">
        <v>341508.79</v>
      </c>
      <c r="F282" s="126">
        <v>331819.09999999998</v>
      </c>
      <c r="G282" s="133">
        <v>372681.86</v>
      </c>
      <c r="H282" s="150">
        <v>331481.78000000003</v>
      </c>
      <c r="I282" s="158">
        <v>304377.09000000003</v>
      </c>
      <c r="J282" s="164">
        <v>305069.03999999998</v>
      </c>
      <c r="K282" s="180">
        <v>248404.02</v>
      </c>
      <c r="L282" s="207">
        <v>324273.7</v>
      </c>
      <c r="M282" s="74">
        <v>410601.4</v>
      </c>
      <c r="N282" s="47">
        <f t="shared" si="5"/>
        <v>3999580.6399999997</v>
      </c>
      <c r="P282" s="47"/>
    </row>
    <row r="283" spans="1:16" x14ac:dyDescent="0.2">
      <c r="A283" s="52" t="s">
        <v>236</v>
      </c>
      <c r="B283" s="103">
        <v>32301.82</v>
      </c>
      <c r="C283" s="207">
        <v>33653.360000000001</v>
      </c>
      <c r="D283" s="47">
        <v>33572.01</v>
      </c>
      <c r="E283" s="47">
        <v>32915.65</v>
      </c>
      <c r="F283" s="126">
        <v>31352.799999999999</v>
      </c>
      <c r="G283" s="133">
        <v>37943.54</v>
      </c>
      <c r="H283" s="150">
        <v>31298.400000000001</v>
      </c>
      <c r="I283" s="158">
        <v>28624.61</v>
      </c>
      <c r="J283" s="164">
        <v>28689.68</v>
      </c>
      <c r="K283" s="180">
        <v>23360.720000000001</v>
      </c>
      <c r="L283" s="207">
        <v>30495.75</v>
      </c>
      <c r="M283" s="74">
        <v>38614.29</v>
      </c>
      <c r="N283" s="47">
        <f t="shared" si="5"/>
        <v>382822.62999999995</v>
      </c>
      <c r="P283" s="47"/>
    </row>
    <row r="284" spans="1:16" x14ac:dyDescent="0.2">
      <c r="A284" s="52" t="s">
        <v>65</v>
      </c>
      <c r="B284" s="103">
        <v>0</v>
      </c>
      <c r="C284" s="207">
        <v>0</v>
      </c>
      <c r="D284" s="47">
        <v>0</v>
      </c>
      <c r="E284" s="47">
        <v>0</v>
      </c>
      <c r="F284" s="126">
        <v>0</v>
      </c>
      <c r="G284" s="133">
        <v>0</v>
      </c>
      <c r="H284" s="150">
        <v>0</v>
      </c>
      <c r="I284" s="158">
        <v>0</v>
      </c>
      <c r="J284" s="164">
        <v>0</v>
      </c>
      <c r="K284" s="180">
        <v>0</v>
      </c>
      <c r="L284" s="207">
        <v>0</v>
      </c>
      <c r="M284" s="74">
        <v>0</v>
      </c>
      <c r="N284" s="47">
        <f t="shared" si="5"/>
        <v>0</v>
      </c>
      <c r="P284" s="47"/>
    </row>
    <row r="285" spans="1:16" x14ac:dyDescent="0.2">
      <c r="A285" s="52" t="s">
        <v>237</v>
      </c>
      <c r="B285" s="103">
        <v>756898.03</v>
      </c>
      <c r="C285" s="207">
        <v>790632.21</v>
      </c>
      <c r="D285" s="47">
        <v>788601.9</v>
      </c>
      <c r="E285" s="47">
        <v>772219.17</v>
      </c>
      <c r="F285" s="126">
        <v>733210.77</v>
      </c>
      <c r="G285" s="133">
        <v>897714.54</v>
      </c>
      <c r="H285" s="150">
        <v>731852.84</v>
      </c>
      <c r="I285" s="158">
        <v>668895.61</v>
      </c>
      <c r="J285" s="164">
        <v>670416.23</v>
      </c>
      <c r="K285" s="180">
        <v>545889.82999999996</v>
      </c>
      <c r="L285" s="207">
        <v>712620.17</v>
      </c>
      <c r="M285" s="74">
        <v>902332.94</v>
      </c>
      <c r="N285" s="47">
        <f t="shared" si="5"/>
        <v>8971284.2400000002</v>
      </c>
      <c r="P285" s="47"/>
    </row>
    <row r="286" spans="1:16" x14ac:dyDescent="0.2">
      <c r="A286" s="52"/>
      <c r="B286" s="103"/>
      <c r="C286" s="207"/>
      <c r="D286" s="47"/>
      <c r="E286" s="47"/>
      <c r="F286" s="126"/>
      <c r="G286" s="133"/>
      <c r="H286" s="150"/>
      <c r="I286" s="158"/>
      <c r="J286" s="164"/>
      <c r="K286" s="180"/>
      <c r="L286" s="207"/>
      <c r="M286" s="74"/>
      <c r="N286" s="47"/>
      <c r="P286" s="47"/>
    </row>
    <row r="287" spans="1:16" x14ac:dyDescent="0.2">
      <c r="A287" s="53" t="s">
        <v>238</v>
      </c>
      <c r="B287" s="104">
        <v>19801455.43</v>
      </c>
      <c r="C287" s="69">
        <v>20740801.199999999</v>
      </c>
      <c r="D287" s="54">
        <v>20684266.210000001</v>
      </c>
      <c r="E287" s="54">
        <v>20228080.699999999</v>
      </c>
      <c r="F287" s="127">
        <v>19141871.460000001</v>
      </c>
      <c r="G287" s="134">
        <v>23722564.359999999</v>
      </c>
      <c r="H287" s="151">
        <v>19104059.080000002</v>
      </c>
      <c r="I287" s="159">
        <v>17449878.509999998</v>
      </c>
      <c r="J287" s="165">
        <v>17489510.579999998</v>
      </c>
      <c r="K287" s="181">
        <v>14243954.520000003</v>
      </c>
      <c r="L287" s="69">
        <v>18589480.41</v>
      </c>
      <c r="M287" s="75">
        <v>23534001.759999998</v>
      </c>
      <c r="N287" s="54">
        <f t="shared" si="5"/>
        <v>234729924.21999997</v>
      </c>
    </row>
    <row r="288" spans="1:16" x14ac:dyDescent="0.2">
      <c r="A288" s="55"/>
      <c r="B288" s="103"/>
      <c r="C288" s="207"/>
      <c r="D288" s="47"/>
      <c r="E288" s="47"/>
      <c r="F288" s="126"/>
      <c r="G288" s="133"/>
      <c r="H288" s="150"/>
      <c r="I288" s="158"/>
      <c r="J288" s="164"/>
      <c r="K288" s="180"/>
      <c r="L288" s="207"/>
      <c r="M288" s="74"/>
      <c r="N288" s="47"/>
    </row>
    <row r="289" spans="1:15" x14ac:dyDescent="0.2">
      <c r="A289" s="51" t="s">
        <v>239</v>
      </c>
      <c r="B289" s="103"/>
      <c r="C289" s="207"/>
      <c r="D289" s="47"/>
      <c r="E289" s="47"/>
      <c r="F289" s="126"/>
      <c r="G289" s="133"/>
      <c r="H289" s="150"/>
      <c r="I289" s="158"/>
      <c r="J289" s="164"/>
      <c r="K289" s="180"/>
      <c r="L289" s="207"/>
      <c r="M289" s="74"/>
      <c r="N289" s="47"/>
    </row>
    <row r="290" spans="1:15" x14ac:dyDescent="0.2">
      <c r="A290" s="51" t="s">
        <v>68</v>
      </c>
      <c r="B290" s="103"/>
      <c r="C290" s="207"/>
      <c r="D290" s="47"/>
      <c r="E290" s="47"/>
      <c r="F290" s="126"/>
      <c r="G290" s="133"/>
      <c r="H290" s="150"/>
      <c r="I290" s="158"/>
      <c r="J290" s="164"/>
      <c r="K290" s="180"/>
      <c r="L290" s="207"/>
      <c r="M290" s="74"/>
      <c r="N290" s="47"/>
    </row>
    <row r="291" spans="1:15" x14ac:dyDescent="0.2">
      <c r="A291" s="52" t="s">
        <v>240</v>
      </c>
      <c r="B291" s="103">
        <v>281041.02500000008</v>
      </c>
      <c r="C291" s="207">
        <v>291803.08499999996</v>
      </c>
      <c r="D291" s="47">
        <v>293076.88500000001</v>
      </c>
      <c r="E291" s="47">
        <v>304837.25500000006</v>
      </c>
      <c r="F291" s="126">
        <v>273886.35474413523</v>
      </c>
      <c r="G291" s="133">
        <v>350872.49474413518</v>
      </c>
      <c r="H291" s="150">
        <v>336663.03474413522</v>
      </c>
      <c r="I291" s="158">
        <v>248659.00474413525</v>
      </c>
      <c r="J291" s="164">
        <v>326755.68474413519</v>
      </c>
      <c r="K291" s="180">
        <v>230308.06474413528</v>
      </c>
      <c r="L291" s="207">
        <v>277674.52474413521</v>
      </c>
      <c r="M291" s="74">
        <v>343828.19474413519</v>
      </c>
      <c r="N291" s="47">
        <f t="shared" si="5"/>
        <v>3559405.6079530818</v>
      </c>
      <c r="O291" s="47"/>
    </row>
    <row r="292" spans="1:15" x14ac:dyDescent="0.2">
      <c r="A292" s="52"/>
      <c r="B292" s="103"/>
      <c r="C292" s="207"/>
      <c r="D292" s="47"/>
      <c r="E292" s="47"/>
      <c r="F292" s="126"/>
      <c r="G292" s="133"/>
      <c r="H292" s="150"/>
      <c r="I292" s="158"/>
      <c r="J292" s="164"/>
      <c r="K292" s="180"/>
      <c r="L292" s="207"/>
      <c r="M292" s="74"/>
      <c r="N292" s="47"/>
    </row>
    <row r="293" spans="1:15" x14ac:dyDescent="0.2">
      <c r="A293" s="52" t="s">
        <v>241</v>
      </c>
      <c r="B293" s="103">
        <v>117696.38</v>
      </c>
      <c r="C293" s="207">
        <v>122203.39</v>
      </c>
      <c r="D293" s="47">
        <v>122736.83</v>
      </c>
      <c r="E293" s="47">
        <v>127661.93</v>
      </c>
      <c r="F293" s="126">
        <v>114700.09</v>
      </c>
      <c r="G293" s="133">
        <v>146884.32</v>
      </c>
      <c r="H293" s="150">
        <v>140891.32999999999</v>
      </c>
      <c r="I293" s="158">
        <v>104135.2</v>
      </c>
      <c r="J293" s="164">
        <v>136765.93</v>
      </c>
      <c r="K293" s="180">
        <v>96450.07</v>
      </c>
      <c r="L293" s="207">
        <v>116286.52</v>
      </c>
      <c r="M293" s="74">
        <v>143990.84</v>
      </c>
      <c r="N293" s="47">
        <f t="shared" si="5"/>
        <v>1490402.83</v>
      </c>
    </row>
    <row r="294" spans="1:15" x14ac:dyDescent="0.2">
      <c r="A294" s="52"/>
      <c r="B294" s="103"/>
      <c r="C294" s="207"/>
      <c r="D294" s="47"/>
      <c r="E294" s="47"/>
      <c r="F294" s="126"/>
      <c r="G294" s="133"/>
      <c r="H294" s="150"/>
      <c r="I294" s="158"/>
      <c r="J294" s="164"/>
      <c r="K294" s="180"/>
      <c r="L294" s="207"/>
      <c r="M294" s="74"/>
      <c r="N294" s="47"/>
    </row>
    <row r="295" spans="1:15" x14ac:dyDescent="0.2">
      <c r="A295" s="52" t="s">
        <v>242</v>
      </c>
      <c r="B295" s="103">
        <v>1479.86</v>
      </c>
      <c r="C295" s="207">
        <v>1536.53</v>
      </c>
      <c r="D295" s="47">
        <v>1543.23</v>
      </c>
      <c r="E295" s="47">
        <v>1605.16</v>
      </c>
      <c r="F295" s="126">
        <v>1442.18</v>
      </c>
      <c r="G295" s="133">
        <v>1842.91</v>
      </c>
      <c r="H295" s="150">
        <v>1764.62</v>
      </c>
      <c r="I295" s="158">
        <v>1309.3499999999999</v>
      </c>
      <c r="J295" s="164">
        <v>1714.4</v>
      </c>
      <c r="K295" s="180">
        <v>1212.72</v>
      </c>
      <c r="L295" s="207">
        <v>1462.13</v>
      </c>
      <c r="M295" s="74">
        <v>1810.47</v>
      </c>
      <c r="N295" s="47">
        <f t="shared" si="5"/>
        <v>18723.560000000001</v>
      </c>
    </row>
    <row r="296" spans="1:15" x14ac:dyDescent="0.2">
      <c r="A296" s="52" t="s">
        <v>243</v>
      </c>
      <c r="B296" s="103">
        <v>8742.5400000000009</v>
      </c>
      <c r="C296" s="207">
        <v>9077.33</v>
      </c>
      <c r="D296" s="47">
        <v>9116.9500000000007</v>
      </c>
      <c r="E296" s="47">
        <v>9482.7900000000009</v>
      </c>
      <c r="F296" s="126">
        <v>8519.98</v>
      </c>
      <c r="G296" s="133">
        <v>10903.7</v>
      </c>
      <c r="H296" s="150">
        <v>10453.36</v>
      </c>
      <c r="I296" s="158">
        <v>7735.21</v>
      </c>
      <c r="J296" s="164">
        <v>10149.83</v>
      </c>
      <c r="K296" s="180">
        <v>7164.36</v>
      </c>
      <c r="L296" s="207">
        <v>8637.82</v>
      </c>
      <c r="M296" s="74">
        <v>10695.71</v>
      </c>
      <c r="N296" s="47">
        <f t="shared" si="5"/>
        <v>110679.57999999999</v>
      </c>
    </row>
    <row r="297" spans="1:15" x14ac:dyDescent="0.2">
      <c r="A297" s="52" t="s">
        <v>244</v>
      </c>
      <c r="B297" s="103">
        <v>4236.8</v>
      </c>
      <c r="C297" s="207">
        <v>4399.04</v>
      </c>
      <c r="D297" s="47">
        <v>4418.24</v>
      </c>
      <c r="E297" s="47">
        <v>4595.54</v>
      </c>
      <c r="F297" s="126">
        <v>4128.9399999999996</v>
      </c>
      <c r="G297" s="133">
        <v>5290.17</v>
      </c>
      <c r="H297" s="150">
        <v>5076.43</v>
      </c>
      <c r="I297" s="158">
        <v>3748.63</v>
      </c>
      <c r="J297" s="164">
        <v>4926.8100000000004</v>
      </c>
      <c r="K297" s="180">
        <v>3471.98</v>
      </c>
      <c r="L297" s="207">
        <v>4186.05</v>
      </c>
      <c r="M297" s="74">
        <v>5183.34</v>
      </c>
      <c r="N297" s="47">
        <f t="shared" si="5"/>
        <v>53661.97</v>
      </c>
    </row>
    <row r="298" spans="1:15" x14ac:dyDescent="0.2">
      <c r="A298" s="52"/>
      <c r="B298" s="103"/>
      <c r="C298" s="207"/>
      <c r="D298" s="47"/>
      <c r="E298" s="47"/>
      <c r="F298" s="126"/>
      <c r="G298" s="133"/>
      <c r="H298" s="150"/>
      <c r="I298" s="158"/>
      <c r="J298" s="164"/>
      <c r="K298" s="180"/>
      <c r="L298" s="207"/>
      <c r="M298" s="74"/>
      <c r="N298" s="47"/>
    </row>
    <row r="299" spans="1:15" x14ac:dyDescent="0.2">
      <c r="A299" s="51" t="s">
        <v>63</v>
      </c>
      <c r="B299" s="103"/>
      <c r="C299" s="207"/>
      <c r="D299" s="47"/>
      <c r="E299" s="47"/>
      <c r="F299" s="126"/>
      <c r="G299" s="133"/>
      <c r="H299" s="150"/>
      <c r="I299" s="158"/>
      <c r="J299" s="164"/>
      <c r="K299" s="180"/>
      <c r="L299" s="207"/>
      <c r="M299" s="74"/>
      <c r="N299" s="47"/>
    </row>
    <row r="300" spans="1:15" x14ac:dyDescent="0.2">
      <c r="A300" s="52" t="s">
        <v>245</v>
      </c>
      <c r="B300" s="103">
        <v>33126.35</v>
      </c>
      <c r="C300" s="207">
        <v>34394.870000000003</v>
      </c>
      <c r="D300" s="47">
        <v>34545.01</v>
      </c>
      <c r="E300" s="47">
        <v>35931.21</v>
      </c>
      <c r="F300" s="126">
        <v>32283.02</v>
      </c>
      <c r="G300" s="133">
        <v>41326.36</v>
      </c>
      <c r="H300" s="150">
        <v>39628.32</v>
      </c>
      <c r="I300" s="158">
        <v>29309.47</v>
      </c>
      <c r="J300" s="164">
        <v>38473.53</v>
      </c>
      <c r="K300" s="180">
        <v>27146.45</v>
      </c>
      <c r="L300" s="207">
        <v>32729.53</v>
      </c>
      <c r="M300" s="74">
        <v>40527.08</v>
      </c>
      <c r="N300" s="47">
        <f t="shared" si="5"/>
        <v>419421.2</v>
      </c>
    </row>
    <row r="301" spans="1:15" x14ac:dyDescent="0.2">
      <c r="A301" s="52"/>
      <c r="B301" s="103"/>
      <c r="C301" s="207"/>
      <c r="D301" s="47"/>
      <c r="E301" s="47"/>
      <c r="F301" s="126"/>
      <c r="G301" s="133"/>
      <c r="H301" s="150"/>
      <c r="I301" s="158"/>
      <c r="J301" s="164"/>
      <c r="K301" s="180"/>
      <c r="L301" s="207"/>
      <c r="M301" s="74"/>
      <c r="N301" s="47"/>
    </row>
    <row r="302" spans="1:15" x14ac:dyDescent="0.2">
      <c r="A302" s="53" t="s">
        <v>246</v>
      </c>
      <c r="B302" s="104">
        <v>446322.95500000002</v>
      </c>
      <c r="C302" s="69">
        <v>463414.245</v>
      </c>
      <c r="D302" s="54">
        <v>465437.14500000002</v>
      </c>
      <c r="E302" s="54">
        <v>484113.88500000001</v>
      </c>
      <c r="F302" s="127">
        <v>434960.56474413525</v>
      </c>
      <c r="G302" s="134">
        <v>557119.95474413515</v>
      </c>
      <c r="H302" s="151">
        <v>534477.09474413516</v>
      </c>
      <c r="I302" s="159">
        <v>394896.8647441353</v>
      </c>
      <c r="J302" s="165">
        <v>518786.18474413524</v>
      </c>
      <c r="K302" s="181">
        <v>365753.64474413526</v>
      </c>
      <c r="L302" s="69">
        <v>440976.57474413526</v>
      </c>
      <c r="M302" s="75">
        <v>546035.6347441352</v>
      </c>
      <c r="N302" s="54">
        <f t="shared" si="5"/>
        <v>5652294.7479530815</v>
      </c>
    </row>
    <row r="303" spans="1:15" ht="12.75" x14ac:dyDescent="0.2">
      <c r="A303" s="55"/>
      <c r="B303" s="101"/>
      <c r="D303" s="47"/>
      <c r="E303" s="47"/>
      <c r="F303" s="124"/>
      <c r="G303" s="131"/>
      <c r="H303" s="148"/>
      <c r="I303" s="156"/>
      <c r="J303" s="162"/>
      <c r="K303" s="178"/>
      <c r="M303" s="72"/>
      <c r="N303" s="47"/>
    </row>
    <row r="304" spans="1:15" x14ac:dyDescent="0.2">
      <c r="D304" s="47"/>
      <c r="E304" s="47"/>
      <c r="F304" s="47"/>
      <c r="H304" s="47"/>
      <c r="M304" s="47"/>
      <c r="N304" s="47"/>
    </row>
    <row r="305" spans="4:15" x14ac:dyDescent="0.2">
      <c r="D305" s="47"/>
      <c r="E305" s="47"/>
      <c r="F305" s="47"/>
      <c r="H305" s="47"/>
      <c r="J305" s="47"/>
      <c r="M305" s="47"/>
      <c r="N305" s="54"/>
      <c r="O305" s="47"/>
    </row>
    <row r="306" spans="4:15" x14ac:dyDescent="0.2">
      <c r="N306" s="47"/>
    </row>
    <row r="307" spans="4:15" ht="12.75" thickBot="1" x14ac:dyDescent="0.25">
      <c r="N307" s="47"/>
    </row>
    <row r="308" spans="4:15" ht="12.75" thickBot="1" x14ac:dyDescent="0.25">
      <c r="N308" s="205">
        <f>SUM(N5:N306)/2</f>
        <v>1559711490.009999</v>
      </c>
    </row>
    <row r="309" spans="4:15" x14ac:dyDescent="0.2">
      <c r="N309" s="47"/>
    </row>
    <row r="310" spans="4:15" x14ac:dyDescent="0.2">
      <c r="N310" s="47"/>
    </row>
    <row r="311" spans="4:15" x14ac:dyDescent="0.2">
      <c r="N311" s="47"/>
    </row>
    <row r="312" spans="4:15" x14ac:dyDescent="0.2">
      <c r="N312" s="47"/>
    </row>
  </sheetData>
  <pageMargins left="0.25" right="0" top="1" bottom="0" header="0.5" footer="0.5"/>
  <pageSetup paperSize="5" scale="83" orientation="landscape" r:id="rId1"/>
  <headerFooter alignWithMargins="0">
    <oddHeader>&amp;C&amp;"Arial,Bold"&amp;9NEVADA DEPARTMENT OF TAXATION
CONSOLIDATED TAX DISTRIBUTION
FISCAL YEAR 2015-16</oddHeader>
  </headerFooter>
  <rowBreaks count="7" manualBreakCount="7">
    <brk id="23" max="16383" man="1"/>
    <brk id="58" max="16383" man="1"/>
    <brk id="94" max="16383" man="1"/>
    <brk id="138" max="16383" man="1"/>
    <brk id="173" max="16383" man="1"/>
    <brk id="21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1"/>
  <sheetViews>
    <sheetView zoomScaleNormal="100" workbookViewId="0">
      <selection activeCell="M10" sqref="M10"/>
    </sheetView>
  </sheetViews>
  <sheetFormatPr defaultRowHeight="12.75" x14ac:dyDescent="0.2"/>
  <cols>
    <col min="1" max="1" width="39.140625" style="15" customWidth="1"/>
    <col min="2" max="13" width="14" style="15" bestFit="1" customWidth="1"/>
    <col min="14" max="14" width="15" style="15" bestFit="1" customWidth="1"/>
    <col min="15" max="256" width="9.140625" style="15"/>
    <col min="257" max="257" width="39.140625" style="15" customWidth="1"/>
    <col min="258" max="269" width="14" style="15" bestFit="1" customWidth="1"/>
    <col min="270" max="270" width="15" style="15" bestFit="1" customWidth="1"/>
    <col min="271" max="512" width="9.140625" style="15"/>
    <col min="513" max="513" width="39.140625" style="15" customWidth="1"/>
    <col min="514" max="525" width="14" style="15" bestFit="1" customWidth="1"/>
    <col min="526" max="526" width="15" style="15" bestFit="1" customWidth="1"/>
    <col min="527" max="768" width="9.140625" style="15"/>
    <col min="769" max="769" width="39.140625" style="15" customWidth="1"/>
    <col min="770" max="781" width="14" style="15" bestFit="1" customWidth="1"/>
    <col min="782" max="782" width="15" style="15" bestFit="1" customWidth="1"/>
    <col min="783" max="1024" width="9.140625" style="15"/>
    <col min="1025" max="1025" width="39.140625" style="15" customWidth="1"/>
    <col min="1026" max="1037" width="14" style="15" bestFit="1" customWidth="1"/>
    <col min="1038" max="1038" width="15" style="15" bestFit="1" customWidth="1"/>
    <col min="1039" max="1280" width="9.140625" style="15"/>
    <col min="1281" max="1281" width="39.140625" style="15" customWidth="1"/>
    <col min="1282" max="1293" width="14" style="15" bestFit="1" customWidth="1"/>
    <col min="1294" max="1294" width="15" style="15" bestFit="1" customWidth="1"/>
    <col min="1295" max="1536" width="9.140625" style="15"/>
    <col min="1537" max="1537" width="39.140625" style="15" customWidth="1"/>
    <col min="1538" max="1549" width="14" style="15" bestFit="1" customWidth="1"/>
    <col min="1550" max="1550" width="15" style="15" bestFit="1" customWidth="1"/>
    <col min="1551" max="1792" width="9.140625" style="15"/>
    <col min="1793" max="1793" width="39.140625" style="15" customWidth="1"/>
    <col min="1794" max="1805" width="14" style="15" bestFit="1" customWidth="1"/>
    <col min="1806" max="1806" width="15" style="15" bestFit="1" customWidth="1"/>
    <col min="1807" max="2048" width="9.140625" style="15"/>
    <col min="2049" max="2049" width="39.140625" style="15" customWidth="1"/>
    <col min="2050" max="2061" width="14" style="15" bestFit="1" customWidth="1"/>
    <col min="2062" max="2062" width="15" style="15" bestFit="1" customWidth="1"/>
    <col min="2063" max="2304" width="9.140625" style="15"/>
    <col min="2305" max="2305" width="39.140625" style="15" customWidth="1"/>
    <col min="2306" max="2317" width="14" style="15" bestFit="1" customWidth="1"/>
    <col min="2318" max="2318" width="15" style="15" bestFit="1" customWidth="1"/>
    <col min="2319" max="2560" width="9.140625" style="15"/>
    <col min="2561" max="2561" width="39.140625" style="15" customWidth="1"/>
    <col min="2562" max="2573" width="14" style="15" bestFit="1" customWidth="1"/>
    <col min="2574" max="2574" width="15" style="15" bestFit="1" customWidth="1"/>
    <col min="2575" max="2816" width="9.140625" style="15"/>
    <col min="2817" max="2817" width="39.140625" style="15" customWidth="1"/>
    <col min="2818" max="2829" width="14" style="15" bestFit="1" customWidth="1"/>
    <col min="2830" max="2830" width="15" style="15" bestFit="1" customWidth="1"/>
    <col min="2831" max="3072" width="9.140625" style="15"/>
    <col min="3073" max="3073" width="39.140625" style="15" customWidth="1"/>
    <col min="3074" max="3085" width="14" style="15" bestFit="1" customWidth="1"/>
    <col min="3086" max="3086" width="15" style="15" bestFit="1" customWidth="1"/>
    <col min="3087" max="3328" width="9.140625" style="15"/>
    <col min="3329" max="3329" width="39.140625" style="15" customWidth="1"/>
    <col min="3330" max="3341" width="14" style="15" bestFit="1" customWidth="1"/>
    <col min="3342" max="3342" width="15" style="15" bestFit="1" customWidth="1"/>
    <col min="3343" max="3584" width="9.140625" style="15"/>
    <col min="3585" max="3585" width="39.140625" style="15" customWidth="1"/>
    <col min="3586" max="3597" width="14" style="15" bestFit="1" customWidth="1"/>
    <col min="3598" max="3598" width="15" style="15" bestFit="1" customWidth="1"/>
    <col min="3599" max="3840" width="9.140625" style="15"/>
    <col min="3841" max="3841" width="39.140625" style="15" customWidth="1"/>
    <col min="3842" max="3853" width="14" style="15" bestFit="1" customWidth="1"/>
    <col min="3854" max="3854" width="15" style="15" bestFit="1" customWidth="1"/>
    <col min="3855" max="4096" width="9.140625" style="15"/>
    <col min="4097" max="4097" width="39.140625" style="15" customWidth="1"/>
    <col min="4098" max="4109" width="14" style="15" bestFit="1" customWidth="1"/>
    <col min="4110" max="4110" width="15" style="15" bestFit="1" customWidth="1"/>
    <col min="4111" max="4352" width="9.140625" style="15"/>
    <col min="4353" max="4353" width="39.140625" style="15" customWidth="1"/>
    <col min="4354" max="4365" width="14" style="15" bestFit="1" customWidth="1"/>
    <col min="4366" max="4366" width="15" style="15" bestFit="1" customWidth="1"/>
    <col min="4367" max="4608" width="9.140625" style="15"/>
    <col min="4609" max="4609" width="39.140625" style="15" customWidth="1"/>
    <col min="4610" max="4621" width="14" style="15" bestFit="1" customWidth="1"/>
    <col min="4622" max="4622" width="15" style="15" bestFit="1" customWidth="1"/>
    <col min="4623" max="4864" width="9.140625" style="15"/>
    <col min="4865" max="4865" width="39.140625" style="15" customWidth="1"/>
    <col min="4866" max="4877" width="14" style="15" bestFit="1" customWidth="1"/>
    <col min="4878" max="4878" width="15" style="15" bestFit="1" customWidth="1"/>
    <col min="4879" max="5120" width="9.140625" style="15"/>
    <col min="5121" max="5121" width="39.140625" style="15" customWidth="1"/>
    <col min="5122" max="5133" width="14" style="15" bestFit="1" customWidth="1"/>
    <col min="5134" max="5134" width="15" style="15" bestFit="1" customWidth="1"/>
    <col min="5135" max="5376" width="9.140625" style="15"/>
    <col min="5377" max="5377" width="39.140625" style="15" customWidth="1"/>
    <col min="5378" max="5389" width="14" style="15" bestFit="1" customWidth="1"/>
    <col min="5390" max="5390" width="15" style="15" bestFit="1" customWidth="1"/>
    <col min="5391" max="5632" width="9.140625" style="15"/>
    <col min="5633" max="5633" width="39.140625" style="15" customWidth="1"/>
    <col min="5634" max="5645" width="14" style="15" bestFit="1" customWidth="1"/>
    <col min="5646" max="5646" width="15" style="15" bestFit="1" customWidth="1"/>
    <col min="5647" max="5888" width="9.140625" style="15"/>
    <col min="5889" max="5889" width="39.140625" style="15" customWidth="1"/>
    <col min="5890" max="5901" width="14" style="15" bestFit="1" customWidth="1"/>
    <col min="5902" max="5902" width="15" style="15" bestFit="1" customWidth="1"/>
    <col min="5903" max="6144" width="9.140625" style="15"/>
    <col min="6145" max="6145" width="39.140625" style="15" customWidth="1"/>
    <col min="6146" max="6157" width="14" style="15" bestFit="1" customWidth="1"/>
    <col min="6158" max="6158" width="15" style="15" bestFit="1" customWidth="1"/>
    <col min="6159" max="6400" width="9.140625" style="15"/>
    <col min="6401" max="6401" width="39.140625" style="15" customWidth="1"/>
    <col min="6402" max="6413" width="14" style="15" bestFit="1" customWidth="1"/>
    <col min="6414" max="6414" width="15" style="15" bestFit="1" customWidth="1"/>
    <col min="6415" max="6656" width="9.140625" style="15"/>
    <col min="6657" max="6657" width="39.140625" style="15" customWidth="1"/>
    <col min="6658" max="6669" width="14" style="15" bestFit="1" customWidth="1"/>
    <col min="6670" max="6670" width="15" style="15" bestFit="1" customWidth="1"/>
    <col min="6671" max="6912" width="9.140625" style="15"/>
    <col min="6913" max="6913" width="39.140625" style="15" customWidth="1"/>
    <col min="6914" max="6925" width="14" style="15" bestFit="1" customWidth="1"/>
    <col min="6926" max="6926" width="15" style="15" bestFit="1" customWidth="1"/>
    <col min="6927" max="7168" width="9.140625" style="15"/>
    <col min="7169" max="7169" width="39.140625" style="15" customWidth="1"/>
    <col min="7170" max="7181" width="14" style="15" bestFit="1" customWidth="1"/>
    <col min="7182" max="7182" width="15" style="15" bestFit="1" customWidth="1"/>
    <col min="7183" max="7424" width="9.140625" style="15"/>
    <col min="7425" max="7425" width="39.140625" style="15" customWidth="1"/>
    <col min="7426" max="7437" width="14" style="15" bestFit="1" customWidth="1"/>
    <col min="7438" max="7438" width="15" style="15" bestFit="1" customWidth="1"/>
    <col min="7439" max="7680" width="9.140625" style="15"/>
    <col min="7681" max="7681" width="39.140625" style="15" customWidth="1"/>
    <col min="7682" max="7693" width="14" style="15" bestFit="1" customWidth="1"/>
    <col min="7694" max="7694" width="15" style="15" bestFit="1" customWidth="1"/>
    <col min="7695" max="7936" width="9.140625" style="15"/>
    <col min="7937" max="7937" width="39.140625" style="15" customWidth="1"/>
    <col min="7938" max="7949" width="14" style="15" bestFit="1" customWidth="1"/>
    <col min="7950" max="7950" width="15" style="15" bestFit="1" customWidth="1"/>
    <col min="7951" max="8192" width="9.140625" style="15"/>
    <col min="8193" max="8193" width="39.140625" style="15" customWidth="1"/>
    <col min="8194" max="8205" width="14" style="15" bestFit="1" customWidth="1"/>
    <col min="8206" max="8206" width="15" style="15" bestFit="1" customWidth="1"/>
    <col min="8207" max="8448" width="9.140625" style="15"/>
    <col min="8449" max="8449" width="39.140625" style="15" customWidth="1"/>
    <col min="8450" max="8461" width="14" style="15" bestFit="1" customWidth="1"/>
    <col min="8462" max="8462" width="15" style="15" bestFit="1" customWidth="1"/>
    <col min="8463" max="8704" width="9.140625" style="15"/>
    <col min="8705" max="8705" width="39.140625" style="15" customWidth="1"/>
    <col min="8706" max="8717" width="14" style="15" bestFit="1" customWidth="1"/>
    <col min="8718" max="8718" width="15" style="15" bestFit="1" customWidth="1"/>
    <col min="8719" max="8960" width="9.140625" style="15"/>
    <col min="8961" max="8961" width="39.140625" style="15" customWidth="1"/>
    <col min="8962" max="8973" width="14" style="15" bestFit="1" customWidth="1"/>
    <col min="8974" max="8974" width="15" style="15" bestFit="1" customWidth="1"/>
    <col min="8975" max="9216" width="9.140625" style="15"/>
    <col min="9217" max="9217" width="39.140625" style="15" customWidth="1"/>
    <col min="9218" max="9229" width="14" style="15" bestFit="1" customWidth="1"/>
    <col min="9230" max="9230" width="15" style="15" bestFit="1" customWidth="1"/>
    <col min="9231" max="9472" width="9.140625" style="15"/>
    <col min="9473" max="9473" width="39.140625" style="15" customWidth="1"/>
    <col min="9474" max="9485" width="14" style="15" bestFit="1" customWidth="1"/>
    <col min="9486" max="9486" width="15" style="15" bestFit="1" customWidth="1"/>
    <col min="9487" max="9728" width="9.140625" style="15"/>
    <col min="9729" max="9729" width="39.140625" style="15" customWidth="1"/>
    <col min="9730" max="9741" width="14" style="15" bestFit="1" customWidth="1"/>
    <col min="9742" max="9742" width="15" style="15" bestFit="1" customWidth="1"/>
    <col min="9743" max="9984" width="9.140625" style="15"/>
    <col min="9985" max="9985" width="39.140625" style="15" customWidth="1"/>
    <col min="9986" max="9997" width="14" style="15" bestFit="1" customWidth="1"/>
    <col min="9998" max="9998" width="15" style="15" bestFit="1" customWidth="1"/>
    <col min="9999" max="10240" width="9.140625" style="15"/>
    <col min="10241" max="10241" width="39.140625" style="15" customWidth="1"/>
    <col min="10242" max="10253" width="14" style="15" bestFit="1" customWidth="1"/>
    <col min="10254" max="10254" width="15" style="15" bestFit="1" customWidth="1"/>
    <col min="10255" max="10496" width="9.140625" style="15"/>
    <col min="10497" max="10497" width="39.140625" style="15" customWidth="1"/>
    <col min="10498" max="10509" width="14" style="15" bestFit="1" customWidth="1"/>
    <col min="10510" max="10510" width="15" style="15" bestFit="1" customWidth="1"/>
    <col min="10511" max="10752" width="9.140625" style="15"/>
    <col min="10753" max="10753" width="39.140625" style="15" customWidth="1"/>
    <col min="10754" max="10765" width="14" style="15" bestFit="1" customWidth="1"/>
    <col min="10766" max="10766" width="15" style="15" bestFit="1" customWidth="1"/>
    <col min="10767" max="11008" width="9.140625" style="15"/>
    <col min="11009" max="11009" width="39.140625" style="15" customWidth="1"/>
    <col min="11010" max="11021" width="14" style="15" bestFit="1" customWidth="1"/>
    <col min="11022" max="11022" width="15" style="15" bestFit="1" customWidth="1"/>
    <col min="11023" max="11264" width="9.140625" style="15"/>
    <col min="11265" max="11265" width="39.140625" style="15" customWidth="1"/>
    <col min="11266" max="11277" width="14" style="15" bestFit="1" customWidth="1"/>
    <col min="11278" max="11278" width="15" style="15" bestFit="1" customWidth="1"/>
    <col min="11279" max="11520" width="9.140625" style="15"/>
    <col min="11521" max="11521" width="39.140625" style="15" customWidth="1"/>
    <col min="11522" max="11533" width="14" style="15" bestFit="1" customWidth="1"/>
    <col min="11534" max="11534" width="15" style="15" bestFit="1" customWidth="1"/>
    <col min="11535" max="11776" width="9.140625" style="15"/>
    <col min="11777" max="11777" width="39.140625" style="15" customWidth="1"/>
    <col min="11778" max="11789" width="14" style="15" bestFit="1" customWidth="1"/>
    <col min="11790" max="11790" width="15" style="15" bestFit="1" customWidth="1"/>
    <col min="11791" max="12032" width="9.140625" style="15"/>
    <col min="12033" max="12033" width="39.140625" style="15" customWidth="1"/>
    <col min="12034" max="12045" width="14" style="15" bestFit="1" customWidth="1"/>
    <col min="12046" max="12046" width="15" style="15" bestFit="1" customWidth="1"/>
    <col min="12047" max="12288" width="9.140625" style="15"/>
    <col min="12289" max="12289" width="39.140625" style="15" customWidth="1"/>
    <col min="12290" max="12301" width="14" style="15" bestFit="1" customWidth="1"/>
    <col min="12302" max="12302" width="15" style="15" bestFit="1" customWidth="1"/>
    <col min="12303" max="12544" width="9.140625" style="15"/>
    <col min="12545" max="12545" width="39.140625" style="15" customWidth="1"/>
    <col min="12546" max="12557" width="14" style="15" bestFit="1" customWidth="1"/>
    <col min="12558" max="12558" width="15" style="15" bestFit="1" customWidth="1"/>
    <col min="12559" max="12800" width="9.140625" style="15"/>
    <col min="12801" max="12801" width="39.140625" style="15" customWidth="1"/>
    <col min="12802" max="12813" width="14" style="15" bestFit="1" customWidth="1"/>
    <col min="12814" max="12814" width="15" style="15" bestFit="1" customWidth="1"/>
    <col min="12815" max="13056" width="9.140625" style="15"/>
    <col min="13057" max="13057" width="39.140625" style="15" customWidth="1"/>
    <col min="13058" max="13069" width="14" style="15" bestFit="1" customWidth="1"/>
    <col min="13070" max="13070" width="15" style="15" bestFit="1" customWidth="1"/>
    <col min="13071" max="13312" width="9.140625" style="15"/>
    <col min="13313" max="13313" width="39.140625" style="15" customWidth="1"/>
    <col min="13314" max="13325" width="14" style="15" bestFit="1" customWidth="1"/>
    <col min="13326" max="13326" width="15" style="15" bestFit="1" customWidth="1"/>
    <col min="13327" max="13568" width="9.140625" style="15"/>
    <col min="13569" max="13569" width="39.140625" style="15" customWidth="1"/>
    <col min="13570" max="13581" width="14" style="15" bestFit="1" customWidth="1"/>
    <col min="13582" max="13582" width="15" style="15" bestFit="1" customWidth="1"/>
    <col min="13583" max="13824" width="9.140625" style="15"/>
    <col min="13825" max="13825" width="39.140625" style="15" customWidth="1"/>
    <col min="13826" max="13837" width="14" style="15" bestFit="1" customWidth="1"/>
    <col min="13838" max="13838" width="15" style="15" bestFit="1" customWidth="1"/>
    <col min="13839" max="14080" width="9.140625" style="15"/>
    <col min="14081" max="14081" width="39.140625" style="15" customWidth="1"/>
    <col min="14082" max="14093" width="14" style="15" bestFit="1" customWidth="1"/>
    <col min="14094" max="14094" width="15" style="15" bestFit="1" customWidth="1"/>
    <col min="14095" max="14336" width="9.140625" style="15"/>
    <col min="14337" max="14337" width="39.140625" style="15" customWidth="1"/>
    <col min="14338" max="14349" width="14" style="15" bestFit="1" customWidth="1"/>
    <col min="14350" max="14350" width="15" style="15" bestFit="1" customWidth="1"/>
    <col min="14351" max="14592" width="9.140625" style="15"/>
    <col min="14593" max="14593" width="39.140625" style="15" customWidth="1"/>
    <col min="14594" max="14605" width="14" style="15" bestFit="1" customWidth="1"/>
    <col min="14606" max="14606" width="15" style="15" bestFit="1" customWidth="1"/>
    <col min="14607" max="14848" width="9.140625" style="15"/>
    <col min="14849" max="14849" width="39.140625" style="15" customWidth="1"/>
    <col min="14850" max="14861" width="14" style="15" bestFit="1" customWidth="1"/>
    <col min="14862" max="14862" width="15" style="15" bestFit="1" customWidth="1"/>
    <col min="14863" max="15104" width="9.140625" style="15"/>
    <col min="15105" max="15105" width="39.140625" style="15" customWidth="1"/>
    <col min="15106" max="15117" width="14" style="15" bestFit="1" customWidth="1"/>
    <col min="15118" max="15118" width="15" style="15" bestFit="1" customWidth="1"/>
    <col min="15119" max="15360" width="9.140625" style="15"/>
    <col min="15361" max="15361" width="39.140625" style="15" customWidth="1"/>
    <col min="15362" max="15373" width="14" style="15" bestFit="1" customWidth="1"/>
    <col min="15374" max="15374" width="15" style="15" bestFit="1" customWidth="1"/>
    <col min="15375" max="15616" width="9.140625" style="15"/>
    <col min="15617" max="15617" width="39.140625" style="15" customWidth="1"/>
    <col min="15618" max="15629" width="14" style="15" bestFit="1" customWidth="1"/>
    <col min="15630" max="15630" width="15" style="15" bestFit="1" customWidth="1"/>
    <col min="15631" max="15872" width="9.140625" style="15"/>
    <col min="15873" max="15873" width="39.140625" style="15" customWidth="1"/>
    <col min="15874" max="15885" width="14" style="15" bestFit="1" customWidth="1"/>
    <col min="15886" max="15886" width="15" style="15" bestFit="1" customWidth="1"/>
    <col min="15887" max="16128" width="9.140625" style="15"/>
    <col min="16129" max="16129" width="39.140625" style="15" customWidth="1"/>
    <col min="16130" max="16141" width="14" style="15" bestFit="1" customWidth="1"/>
    <col min="16142" max="16142" width="15" style="15" bestFit="1" customWidth="1"/>
    <col min="16143" max="16384" width="9.140625" style="15"/>
  </cols>
  <sheetData>
    <row r="1" spans="1:14" s="33" customFormat="1" x14ac:dyDescent="0.2"/>
    <row r="2" spans="1:14" s="33" customFormat="1" x14ac:dyDescent="0.2"/>
    <row r="3" spans="1:14" s="33" customFormat="1" ht="18" x14ac:dyDescent="0.25">
      <c r="A3" s="58" t="s">
        <v>265</v>
      </c>
    </row>
    <row r="4" spans="1:14" s="33" customFormat="1" x14ac:dyDescent="0.2"/>
    <row r="5" spans="1:14" s="33" customFormat="1" x14ac:dyDescent="0.2"/>
    <row r="6" spans="1:14" s="60" customFormat="1" ht="12" x14ac:dyDescent="0.2">
      <c r="A6" s="59" t="s">
        <v>61</v>
      </c>
      <c r="B6" s="90" t="s">
        <v>27</v>
      </c>
      <c r="C6" s="90" t="s">
        <v>28</v>
      </c>
      <c r="D6" s="90" t="s">
        <v>29</v>
      </c>
      <c r="E6" s="90" t="s">
        <v>30</v>
      </c>
      <c r="F6" s="90" t="s">
        <v>31</v>
      </c>
      <c r="G6" s="90" t="s">
        <v>32</v>
      </c>
      <c r="H6" s="90" t="s">
        <v>33</v>
      </c>
      <c r="I6" s="90" t="s">
        <v>34</v>
      </c>
      <c r="J6" s="90" t="s">
        <v>35</v>
      </c>
      <c r="K6" s="90" t="s">
        <v>36</v>
      </c>
      <c r="L6" s="90" t="s">
        <v>37</v>
      </c>
      <c r="M6" s="90" t="s">
        <v>38</v>
      </c>
      <c r="N6" s="59" t="s">
        <v>9</v>
      </c>
    </row>
    <row r="7" spans="1:14" s="33" customFormat="1" x14ac:dyDescent="0.2">
      <c r="A7" s="61" t="s">
        <v>227</v>
      </c>
    </row>
    <row r="8" spans="1:14" s="33" customFormat="1" x14ac:dyDescent="0.2">
      <c r="A8" s="62" t="s">
        <v>247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33" customFormat="1" x14ac:dyDescent="0.2">
      <c r="A9" s="6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61" t="s">
        <v>102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62" t="s">
        <v>228</v>
      </c>
      <c r="B11" s="105">
        <v>10995.33</v>
      </c>
      <c r="C11" s="118">
        <v>10995.33</v>
      </c>
      <c r="D11" s="122">
        <v>10995.33</v>
      </c>
      <c r="E11" s="122">
        <v>10995.33</v>
      </c>
      <c r="F11" s="128">
        <v>10995.33</v>
      </c>
      <c r="G11" s="135">
        <v>10995.33</v>
      </c>
      <c r="H11" s="152">
        <v>10995.33</v>
      </c>
      <c r="I11" s="160">
        <v>10995.33</v>
      </c>
      <c r="J11" s="166">
        <v>10995.33</v>
      </c>
      <c r="K11" s="182">
        <v>10995.33</v>
      </c>
      <c r="L11" s="198">
        <v>10995.33</v>
      </c>
      <c r="M11" s="198">
        <v>10995.33</v>
      </c>
      <c r="N11" s="1">
        <f>SUM(B11:M11)</f>
        <v>131943.96</v>
      </c>
    </row>
    <row r="12" spans="1:14" x14ac:dyDescent="0.2">
      <c r="A12" s="62" t="s">
        <v>229</v>
      </c>
      <c r="B12" s="105">
        <v>5324.45</v>
      </c>
      <c r="C12" s="118">
        <v>5324.45</v>
      </c>
      <c r="D12" s="122">
        <v>5324.45</v>
      </c>
      <c r="E12" s="122">
        <v>5324.45</v>
      </c>
      <c r="F12" s="128">
        <v>5324.45</v>
      </c>
      <c r="G12" s="135">
        <v>5324.45</v>
      </c>
      <c r="H12" s="152">
        <v>5324.45</v>
      </c>
      <c r="I12" s="160">
        <v>5324.45</v>
      </c>
      <c r="J12" s="166">
        <v>5324.45</v>
      </c>
      <c r="K12" s="182">
        <v>5324.45</v>
      </c>
      <c r="L12" s="198">
        <v>5324.45</v>
      </c>
      <c r="M12" s="198">
        <v>5324.45</v>
      </c>
      <c r="N12" s="1">
        <f>SUM(B12:M12)</f>
        <v>63893.399999999987</v>
      </c>
    </row>
    <row r="13" spans="1:14" x14ac:dyDescent="0.2">
      <c r="A13" s="62" t="s">
        <v>230</v>
      </c>
      <c r="B13" s="105">
        <v>0</v>
      </c>
      <c r="C13" s="118">
        <v>0</v>
      </c>
      <c r="D13" s="122">
        <v>0</v>
      </c>
      <c r="E13" s="122">
        <v>0</v>
      </c>
      <c r="F13" s="128">
        <v>0</v>
      </c>
      <c r="G13" s="135">
        <v>0</v>
      </c>
      <c r="H13" s="152">
        <v>0</v>
      </c>
      <c r="I13" s="160">
        <v>0</v>
      </c>
      <c r="J13" s="166">
        <v>0</v>
      </c>
      <c r="K13" s="182">
        <v>0</v>
      </c>
      <c r="L13" s="198">
        <v>0</v>
      </c>
      <c r="M13" s="198">
        <v>0</v>
      </c>
      <c r="N13" s="1">
        <f>SUM(B13:M13)</f>
        <v>0</v>
      </c>
    </row>
    <row r="14" spans="1:14" x14ac:dyDescent="0.2">
      <c r="A14" s="62"/>
      <c r="B14" s="105"/>
      <c r="C14" s="118"/>
      <c r="D14" s="122"/>
      <c r="E14" s="122"/>
      <c r="F14" s="128"/>
      <c r="G14" s="135"/>
      <c r="H14" s="152"/>
      <c r="I14" s="160"/>
      <c r="J14" s="166"/>
      <c r="K14" s="182"/>
      <c r="L14" s="198"/>
      <c r="M14" s="198"/>
      <c r="N14" s="1"/>
    </row>
    <row r="15" spans="1:14" x14ac:dyDescent="0.2">
      <c r="A15" s="61" t="s">
        <v>68</v>
      </c>
      <c r="B15" s="105"/>
      <c r="C15" s="118"/>
      <c r="D15" s="122"/>
      <c r="E15" s="122"/>
      <c r="F15" s="128"/>
      <c r="G15" s="135"/>
      <c r="H15" s="152"/>
      <c r="I15" s="160"/>
      <c r="J15" s="166"/>
      <c r="K15" s="182"/>
      <c r="L15" s="198"/>
      <c r="M15" s="198"/>
      <c r="N15" s="1"/>
    </row>
    <row r="16" spans="1:14" x14ac:dyDescent="0.2">
      <c r="A16" s="62" t="s">
        <v>231</v>
      </c>
      <c r="B16" s="105">
        <v>10100633.159999998</v>
      </c>
      <c r="C16" s="118">
        <v>10574536.34</v>
      </c>
      <c r="D16" s="122">
        <v>10546014.26</v>
      </c>
      <c r="E16" s="122">
        <v>10315867.09</v>
      </c>
      <c r="F16" s="128">
        <v>9767870.7699999996</v>
      </c>
      <c r="G16" s="135">
        <v>12078846.18</v>
      </c>
      <c r="H16" s="152">
        <v>9748794.2900000028</v>
      </c>
      <c r="I16" s="160">
        <v>8905141.9299999997</v>
      </c>
      <c r="J16" s="166">
        <v>8925386.1799999997</v>
      </c>
      <c r="K16" s="182">
        <v>7267541.2300000032</v>
      </c>
      <c r="L16" s="198">
        <v>9487255.8099999987</v>
      </c>
      <c r="M16" s="198">
        <v>12012940.039999999</v>
      </c>
      <c r="N16" s="1">
        <f>SUM(B16:M16)</f>
        <v>119730827.28</v>
      </c>
    </row>
    <row r="17" spans="1:14" x14ac:dyDescent="0.2">
      <c r="A17" s="62"/>
      <c r="B17" s="105"/>
      <c r="C17" s="118"/>
      <c r="D17" s="122"/>
      <c r="E17" s="122"/>
      <c r="F17" s="128"/>
      <c r="G17" s="135"/>
      <c r="H17" s="152"/>
      <c r="I17" s="160"/>
      <c r="J17" s="166"/>
      <c r="K17" s="182"/>
      <c r="L17" s="198"/>
      <c r="M17" s="198"/>
      <c r="N17" s="1"/>
    </row>
    <row r="18" spans="1:14" x14ac:dyDescent="0.2">
      <c r="A18" s="62" t="s">
        <v>232</v>
      </c>
      <c r="B18" s="105">
        <v>5993983.1600000001</v>
      </c>
      <c r="C18" s="118">
        <v>6287784.2800000003</v>
      </c>
      <c r="D18" s="122">
        <v>6270101.71</v>
      </c>
      <c r="E18" s="122">
        <v>6127419.6299999999</v>
      </c>
      <c r="F18" s="128">
        <v>5787683.7199999997</v>
      </c>
      <c r="G18" s="135">
        <v>7220396.4900000002</v>
      </c>
      <c r="H18" s="152">
        <v>5775857.0700000003</v>
      </c>
      <c r="I18" s="160">
        <v>5273355.3600000003</v>
      </c>
      <c r="J18" s="166">
        <v>5285343.3899999997</v>
      </c>
      <c r="K18" s="182">
        <v>4303617.8099999996</v>
      </c>
      <c r="L18" s="198">
        <v>5618065.5800000001</v>
      </c>
      <c r="M18" s="198">
        <v>7113699.29</v>
      </c>
      <c r="N18" s="1">
        <f>SUM(B18:M18)</f>
        <v>71057307.49000001</v>
      </c>
    </row>
    <row r="19" spans="1:14" x14ac:dyDescent="0.2">
      <c r="A19" s="62" t="s">
        <v>233</v>
      </c>
      <c r="B19" s="105">
        <v>2422244.2000000002</v>
      </c>
      <c r="C19" s="118">
        <v>2546600.85</v>
      </c>
      <c r="D19" s="122">
        <v>2539116.38</v>
      </c>
      <c r="E19" s="122">
        <v>2478723.6</v>
      </c>
      <c r="F19" s="128">
        <v>2334924.2200000002</v>
      </c>
      <c r="G19" s="135">
        <v>2941345.87</v>
      </c>
      <c r="H19" s="152">
        <v>2329918.37</v>
      </c>
      <c r="I19" s="160">
        <v>2126020.38</v>
      </c>
      <c r="J19" s="166">
        <v>2130853.5099999998</v>
      </c>
      <c r="K19" s="182">
        <v>1735058.34</v>
      </c>
      <c r="L19" s="198">
        <v>2264994.7000000002</v>
      </c>
      <c r="M19" s="198">
        <v>2867978.48</v>
      </c>
      <c r="N19" s="1">
        <f>SUM(B19:M19)</f>
        <v>28717778.900000002</v>
      </c>
    </row>
    <row r="20" spans="1:14" x14ac:dyDescent="0.2">
      <c r="A20" s="62"/>
      <c r="B20" s="105"/>
      <c r="C20" s="118"/>
      <c r="D20" s="122"/>
      <c r="E20" s="122"/>
      <c r="F20" s="128"/>
      <c r="G20" s="135"/>
      <c r="H20" s="152"/>
      <c r="I20" s="160"/>
      <c r="J20" s="166"/>
      <c r="K20" s="182"/>
      <c r="L20" s="198"/>
      <c r="M20" s="198"/>
      <c r="N20" s="1"/>
    </row>
    <row r="21" spans="1:14" x14ac:dyDescent="0.2">
      <c r="A21" s="61" t="s">
        <v>63</v>
      </c>
      <c r="B21" s="105"/>
      <c r="C21" s="118"/>
      <c r="D21" s="122"/>
      <c r="E21" s="122"/>
      <c r="F21" s="128"/>
      <c r="G21" s="135"/>
      <c r="H21" s="152"/>
      <c r="I21" s="160"/>
      <c r="J21" s="166"/>
      <c r="K21" s="182"/>
      <c r="L21" s="198"/>
      <c r="M21" s="198"/>
      <c r="N21" s="1"/>
    </row>
    <row r="22" spans="1:14" x14ac:dyDescent="0.2">
      <c r="A22" s="62" t="s">
        <v>64</v>
      </c>
      <c r="B22" s="105">
        <v>18895.37</v>
      </c>
      <c r="C22" s="118">
        <v>19675.14</v>
      </c>
      <c r="D22" s="122">
        <v>19628.21</v>
      </c>
      <c r="E22" s="122">
        <v>19249.52</v>
      </c>
      <c r="F22" s="128">
        <v>18347.84</v>
      </c>
      <c r="G22" s="135">
        <v>22150.37</v>
      </c>
      <c r="H22" s="152">
        <v>18316.45</v>
      </c>
      <c r="I22" s="160">
        <v>16753.98</v>
      </c>
      <c r="J22" s="166">
        <v>16792.060000000001</v>
      </c>
      <c r="K22" s="182">
        <v>13673.02</v>
      </c>
      <c r="L22" s="198">
        <v>17849.16</v>
      </c>
      <c r="M22" s="198">
        <v>22600.93</v>
      </c>
      <c r="N22" s="1">
        <f t="shared" ref="N22:N27" si="0">SUM(B22:M22)</f>
        <v>223932.05</v>
      </c>
    </row>
    <row r="23" spans="1:14" x14ac:dyDescent="0.2">
      <c r="A23" s="62" t="s">
        <v>234</v>
      </c>
      <c r="B23" s="105">
        <v>122476.9</v>
      </c>
      <c r="C23" s="118">
        <v>125516.65</v>
      </c>
      <c r="D23" s="122">
        <v>125333.7</v>
      </c>
      <c r="E23" s="122">
        <v>123857.47</v>
      </c>
      <c r="F23" s="128">
        <v>120342.46</v>
      </c>
      <c r="G23" s="135">
        <v>135165.73000000001</v>
      </c>
      <c r="H23" s="152">
        <v>120220.1</v>
      </c>
      <c r="I23" s="160">
        <v>110389.77</v>
      </c>
      <c r="J23" s="166">
        <v>110640.72</v>
      </c>
      <c r="K23" s="182">
        <v>90089.77</v>
      </c>
      <c r="L23" s="198">
        <v>117605.75999999999</v>
      </c>
      <c r="M23" s="198">
        <v>148914.60999999999</v>
      </c>
      <c r="N23" s="1">
        <f t="shared" si="0"/>
        <v>1450553.6400000001</v>
      </c>
    </row>
    <row r="24" spans="1:14" x14ac:dyDescent="0.2">
      <c r="A24" s="62" t="s">
        <v>235</v>
      </c>
      <c r="B24" s="105">
        <v>337703.01</v>
      </c>
      <c r="C24" s="118">
        <v>346082.59</v>
      </c>
      <c r="D24" s="122">
        <v>345578.26</v>
      </c>
      <c r="E24" s="122">
        <v>341508.79</v>
      </c>
      <c r="F24" s="128">
        <v>331819.09999999998</v>
      </c>
      <c r="G24" s="135">
        <v>372681.86</v>
      </c>
      <c r="H24" s="152">
        <v>331481.78000000003</v>
      </c>
      <c r="I24" s="160">
        <v>304377.09000000003</v>
      </c>
      <c r="J24" s="166">
        <v>305069.03999999998</v>
      </c>
      <c r="K24" s="182">
        <v>248404.02</v>
      </c>
      <c r="L24" s="198">
        <v>324273.7</v>
      </c>
      <c r="M24" s="198">
        <v>410601.4</v>
      </c>
      <c r="N24" s="1">
        <f t="shared" si="0"/>
        <v>3999580.6399999997</v>
      </c>
    </row>
    <row r="25" spans="1:14" x14ac:dyDescent="0.2">
      <c r="A25" s="62" t="s">
        <v>236</v>
      </c>
      <c r="B25" s="105">
        <v>36664.07</v>
      </c>
      <c r="C25" s="118">
        <v>38015.61</v>
      </c>
      <c r="D25" s="122">
        <v>37934.26</v>
      </c>
      <c r="E25" s="122">
        <v>37277.9</v>
      </c>
      <c r="F25" s="128">
        <v>35715.050000000003</v>
      </c>
      <c r="G25" s="135">
        <v>42305.79</v>
      </c>
      <c r="H25" s="152">
        <v>35660.65</v>
      </c>
      <c r="I25" s="160">
        <v>32652.71</v>
      </c>
      <c r="J25" s="166">
        <v>32726.94</v>
      </c>
      <c r="K25" s="182">
        <v>26648.080000000002</v>
      </c>
      <c r="L25" s="198">
        <v>34787.160000000003</v>
      </c>
      <c r="M25" s="198">
        <v>42976.54</v>
      </c>
      <c r="N25" s="1">
        <f t="shared" si="0"/>
        <v>433364.76000000007</v>
      </c>
    </row>
    <row r="26" spans="1:14" x14ac:dyDescent="0.2">
      <c r="A26" s="62" t="s">
        <v>65</v>
      </c>
      <c r="B26" s="105">
        <v>0</v>
      </c>
      <c r="C26" s="118">
        <v>0</v>
      </c>
      <c r="D26" s="122">
        <v>0</v>
      </c>
      <c r="E26" s="122">
        <v>0</v>
      </c>
      <c r="F26" s="128">
        <v>0</v>
      </c>
      <c r="G26" s="135">
        <v>0</v>
      </c>
      <c r="H26" s="152">
        <v>0</v>
      </c>
      <c r="I26" s="160">
        <v>0</v>
      </c>
      <c r="J26" s="166">
        <v>0</v>
      </c>
      <c r="K26" s="182">
        <v>0</v>
      </c>
      <c r="L26" s="198">
        <v>0</v>
      </c>
      <c r="M26" s="198">
        <v>0</v>
      </c>
      <c r="N26" s="1">
        <f t="shared" si="0"/>
        <v>0</v>
      </c>
    </row>
    <row r="27" spans="1:14" x14ac:dyDescent="0.2">
      <c r="A27" s="62" t="s">
        <v>237</v>
      </c>
      <c r="B27" s="106">
        <v>752535.78</v>
      </c>
      <c r="C27" s="119">
        <v>786269.96</v>
      </c>
      <c r="D27" s="123">
        <v>784239.65</v>
      </c>
      <c r="E27" s="123">
        <v>767856.92</v>
      </c>
      <c r="F27" s="129">
        <v>728848.52</v>
      </c>
      <c r="G27" s="136">
        <v>893352.29</v>
      </c>
      <c r="H27" s="153">
        <v>727490.59</v>
      </c>
      <c r="I27" s="161">
        <v>664867.51</v>
      </c>
      <c r="J27" s="167">
        <v>666378.96</v>
      </c>
      <c r="K27" s="183">
        <v>542602.47</v>
      </c>
      <c r="L27" s="199">
        <v>708328.76</v>
      </c>
      <c r="M27" s="199">
        <v>897970.69</v>
      </c>
      <c r="N27" s="19">
        <f t="shared" si="0"/>
        <v>8920742.0999999996</v>
      </c>
    </row>
    <row r="28" spans="1:14" x14ac:dyDescent="0.2">
      <c r="A28" s="6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63" t="s">
        <v>238</v>
      </c>
      <c r="B29" s="1">
        <f>SUM(B11:B27)</f>
        <v>19801455.43</v>
      </c>
      <c r="C29" s="201">
        <f t="shared" ref="C29:D29" si="1">SUM(C11:C27)</f>
        <v>20740801.199999999</v>
      </c>
      <c r="D29" s="201">
        <f t="shared" si="1"/>
        <v>20684266.210000001</v>
      </c>
      <c r="E29" s="1">
        <f t="shared" ref="E29:N29" si="2">SUM(E11:E28)</f>
        <v>20228080.699999999</v>
      </c>
      <c r="F29" s="1">
        <f t="shared" si="2"/>
        <v>19141871.460000001</v>
      </c>
      <c r="G29" s="1">
        <f t="shared" si="2"/>
        <v>23722564.359999999</v>
      </c>
      <c r="H29" s="1">
        <f t="shared" si="2"/>
        <v>19104059.080000002</v>
      </c>
      <c r="I29" s="1">
        <f t="shared" si="2"/>
        <v>17449878.510000002</v>
      </c>
      <c r="J29" s="1">
        <f t="shared" si="2"/>
        <v>17489510.580000002</v>
      </c>
      <c r="K29" s="1">
        <f t="shared" si="2"/>
        <v>14243954.520000003</v>
      </c>
      <c r="L29" s="1">
        <f t="shared" si="2"/>
        <v>18589480.41</v>
      </c>
      <c r="M29" s="1">
        <f t="shared" si="2"/>
        <v>23534001.759999998</v>
      </c>
      <c r="N29" s="1">
        <f t="shared" si="2"/>
        <v>234729924.21999997</v>
      </c>
    </row>
    <row r="30" spans="1:14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63.75" x14ac:dyDescent="0.2">
      <c r="A31" s="64" t="s">
        <v>248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25" right="0.25" top="0.75" bottom="0.75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SUMMARY</vt:lpstr>
      <vt:lpstr>BCCRT</vt:lpstr>
      <vt:lpstr>SCCRT</vt:lpstr>
      <vt:lpstr>CIG TAX</vt:lpstr>
      <vt:lpstr>LIQ TAX</vt:lpstr>
      <vt:lpstr>RPTT</vt:lpstr>
      <vt:lpstr>Gov't Services</vt:lpstr>
      <vt:lpstr>CTX DISTRIBUTION</vt:lpstr>
      <vt:lpstr>MONTHLY WA</vt:lpstr>
      <vt:lpstr>SCCRT In State</vt:lpstr>
      <vt:lpstr>SCCRT Out of State</vt:lpstr>
      <vt:lpstr>BCCRT!Print_Area</vt:lpstr>
      <vt:lpstr>SCCRT!Print_Area</vt:lpstr>
      <vt:lpstr>'CTX DISTRIBUTION'!Print_Titles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2015-03-27T16:17:29Z</cp:lastPrinted>
  <dcterms:created xsi:type="dcterms:W3CDTF">2014-09-26T18:28:29Z</dcterms:created>
  <dcterms:modified xsi:type="dcterms:W3CDTF">2020-09-11T23:17:49Z</dcterms:modified>
</cp:coreProperties>
</file>