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80" yWindow="65521" windowWidth="7440" windowHeight="9495" tabRatio="725" activeTab="0"/>
  </bookViews>
  <sheets>
    <sheet name="Estate" sheetId="1" r:id="rId1"/>
    <sheet name="NEW TAXES" sheetId="2" r:id="rId2"/>
    <sheet name="Sales 2%" sheetId="3" r:id="rId3"/>
    <sheet name="LSST" sheetId="4" r:id="rId4"/>
    <sheet name="Option" sheetId="5" r:id="rId5"/>
    <sheet name="UTILITIES" sheetId="6" r:id="rId6"/>
    <sheet name="Centrally Assessed" sheetId="7" r:id="rId7"/>
    <sheet name="NPM" sheetId="8" r:id="rId8"/>
  </sheets>
  <definedNames>
    <definedName name="_xlnm.Print_Titles" localSheetId="5">'UTILITIES'!$A:$A</definedName>
  </definedNames>
  <calcPr fullCalcOnLoad="1"/>
</workbook>
</file>

<file path=xl/comments1.xml><?xml version="1.0" encoding="utf-8"?>
<comments xmlns="http://schemas.openxmlformats.org/spreadsheetml/2006/main">
  <authors>
    <author>tlockett</author>
  </authors>
  <commentList>
    <comment ref="A1" authorId="0">
      <text>
        <r>
          <rPr>
            <b/>
            <sz val="8"/>
            <rFont val="Tahoma"/>
            <family val="0"/>
          </rPr>
          <t>tlockett:</t>
        </r>
        <r>
          <rPr>
            <sz val="8"/>
            <rFont val="Tahoma"/>
            <family val="0"/>
          </rPr>
          <t xml:space="preserve">
Info comes from distribution file</t>
        </r>
      </text>
    </comment>
  </commentList>
</comments>
</file>

<file path=xl/comments2.xml><?xml version="1.0" encoding="utf-8"?>
<comments xmlns="http://schemas.openxmlformats.org/spreadsheetml/2006/main">
  <authors>
    <author>sherh</author>
    <author>tlockett</author>
  </authors>
  <commentList>
    <comment ref="A11" authorId="0">
      <text>
        <r>
          <rPr>
            <b/>
            <sz val="8"/>
            <rFont val="Tahoma"/>
            <family val="0"/>
          </rPr>
          <t>sherh:</t>
        </r>
        <r>
          <rPr>
            <sz val="8"/>
            <rFont val="Tahoma"/>
            <family val="0"/>
          </rPr>
          <t xml:space="preserve">
QUARTERLY - Monthly Excise Tax Worksheet</t>
        </r>
      </text>
    </comment>
    <comment ref="A19" authorId="0">
      <text>
        <r>
          <rPr>
            <b/>
            <sz val="8"/>
            <rFont val="Tahoma"/>
            <family val="0"/>
          </rPr>
          <t>sherh:</t>
        </r>
        <r>
          <rPr>
            <sz val="8"/>
            <rFont val="Tahoma"/>
            <family val="0"/>
          </rPr>
          <t xml:space="preserve">
quarterly -  Marian - CTX Distribution Report</t>
        </r>
      </text>
    </comment>
    <comment ref="A17" authorId="0">
      <text>
        <r>
          <rPr>
            <b/>
            <sz val="8"/>
            <rFont val="Tahoma"/>
            <family val="0"/>
          </rPr>
          <t>sherh:</t>
        </r>
        <r>
          <rPr>
            <sz val="8"/>
            <rFont val="Tahoma"/>
            <family val="0"/>
          </rPr>
          <t xml:space="preserve">
quart- Roll</t>
        </r>
      </text>
    </comment>
    <comment ref="A13" authorId="1">
      <text>
        <r>
          <rPr>
            <b/>
            <sz val="8"/>
            <rFont val="Tahoma"/>
            <family val="0"/>
          </rPr>
          <t>tlockett:</t>
        </r>
        <r>
          <rPr>
            <sz val="8"/>
            <rFont val="Tahoma"/>
            <family val="0"/>
          </rPr>
          <t xml:space="preserve">
Comes from Roll - Quarterly</t>
        </r>
      </text>
    </comment>
    <comment ref="A15" authorId="1">
      <text>
        <r>
          <rPr>
            <b/>
            <sz val="8"/>
            <rFont val="Tahoma"/>
            <family val="0"/>
          </rPr>
          <t>tlockett:</t>
        </r>
        <r>
          <rPr>
            <sz val="8"/>
            <rFont val="Tahoma"/>
            <family val="0"/>
          </rPr>
          <t xml:space="preserve">
Monthly Excise Tax Worksheet</t>
        </r>
      </text>
    </comment>
    <comment ref="A1" authorId="1">
      <text>
        <r>
          <rPr>
            <b/>
            <sz val="8"/>
            <rFont val="Tahoma"/>
            <family val="0"/>
          </rPr>
          <t>tlockett:</t>
        </r>
        <r>
          <rPr>
            <sz val="8"/>
            <rFont val="Tahoma"/>
            <family val="0"/>
          </rPr>
          <t xml:space="preserve">
Info comes from a combination of reports see comments on each category</t>
        </r>
      </text>
    </comment>
  </commentList>
</comments>
</file>

<file path=xl/comments3.xml><?xml version="1.0" encoding="utf-8"?>
<comments xmlns="http://schemas.openxmlformats.org/spreadsheetml/2006/main">
  <authors>
    <author>Valued Gateway Customer</author>
  </authors>
  <commentList>
    <comment ref="A5" authorId="0">
      <text>
        <r>
          <rPr>
            <b/>
            <sz val="8"/>
            <rFont val="Tahoma"/>
            <family val="0"/>
          </rPr>
          <t>Valued Gateway Customer: ROLL</t>
        </r>
        <r>
          <rPr>
            <sz val="8"/>
            <rFont val="Tahoma"/>
            <family val="0"/>
          </rPr>
          <t xml:space="preserve">
USE DIST. REPORT, COLUMN 1, COMBINED SALES TAX RECEIPTS</t>
        </r>
      </text>
    </comment>
  </commentList>
</comments>
</file>

<file path=xl/comments4.xml><?xml version="1.0" encoding="utf-8"?>
<comments xmlns="http://schemas.openxmlformats.org/spreadsheetml/2006/main">
  <authors>
    <author>Valued Gateway Customer</author>
  </authors>
  <commentList>
    <comment ref="A9" authorId="0">
      <text>
        <r>
          <rPr>
            <b/>
            <sz val="8"/>
            <rFont val="Tahoma"/>
            <family val="0"/>
          </rPr>
          <t>Valued Gateway Customer: ROLL</t>
        </r>
        <r>
          <rPr>
            <sz val="8"/>
            <rFont val="Tahoma"/>
            <family val="0"/>
          </rPr>
          <t xml:space="preserve">
use LSST/OPT report
</t>
        </r>
      </text>
    </comment>
  </commentList>
</comments>
</file>

<file path=xl/comments5.xml><?xml version="1.0" encoding="utf-8"?>
<comments xmlns="http://schemas.openxmlformats.org/spreadsheetml/2006/main">
  <authors>
    <author>tlockett</author>
  </authors>
  <commentList>
    <comment ref="O1" authorId="0">
      <text>
        <r>
          <rPr>
            <b/>
            <sz val="8"/>
            <rFont val="Tahoma"/>
            <family val="0"/>
          </rPr>
          <t>tlockett:</t>
        </r>
        <r>
          <rPr>
            <sz val="8"/>
            <rFont val="Tahoma"/>
            <family val="0"/>
          </rPr>
          <t xml:space="preserve">
Roll</t>
        </r>
      </text>
    </comment>
    <comment ref="M17" authorId="0">
      <text>
        <r>
          <rPr>
            <b/>
            <sz val="8"/>
            <rFont val="Tahoma"/>
            <family val="0"/>
          </rPr>
          <t>tlockett:</t>
        </r>
        <r>
          <rPr>
            <sz val="8"/>
            <rFont val="Tahoma"/>
            <family val="0"/>
          </rPr>
          <t xml:space="preserve">
Pg.33 -   Churchill Net Distribution - HC</t>
        </r>
      </text>
    </comment>
    <comment ref="A17" authorId="0">
      <text>
        <r>
          <rPr>
            <b/>
            <sz val="8"/>
            <rFont val="Tahoma"/>
            <family val="0"/>
          </rPr>
          <t>tlockett:</t>
        </r>
        <r>
          <rPr>
            <sz val="8"/>
            <rFont val="Tahoma"/>
            <family val="0"/>
          </rPr>
          <t xml:space="preserve">
Pg.33 -   Churchill Net Distribution - HC</t>
        </r>
      </text>
    </comment>
  </commentList>
</comments>
</file>

<file path=xl/comments6.xml><?xml version="1.0" encoding="utf-8"?>
<comments xmlns="http://schemas.openxmlformats.org/spreadsheetml/2006/main">
  <authors>
    <author>tlockett</author>
  </authors>
  <commentList>
    <comment ref="D1" authorId="0">
      <text>
        <r>
          <rPr>
            <b/>
            <sz val="8"/>
            <rFont val="Tahoma"/>
            <family val="0"/>
          </rPr>
          <t>tlockett:</t>
        </r>
        <r>
          <rPr>
            <sz val="8"/>
            <rFont val="Tahoma"/>
            <family val="0"/>
          </rPr>
          <t xml:space="preserve">
Information comes from DOAS</t>
        </r>
      </text>
    </comment>
  </commentList>
</comments>
</file>

<file path=xl/comments7.xml><?xml version="1.0" encoding="utf-8"?>
<comments xmlns="http://schemas.openxmlformats.org/spreadsheetml/2006/main">
  <authors>
    <author>tlockett</author>
  </authors>
  <commentList>
    <comment ref="H1" authorId="0">
      <text>
        <r>
          <rPr>
            <b/>
            <sz val="8"/>
            <rFont val="Tahoma"/>
            <family val="0"/>
          </rPr>
          <t>tlockett:</t>
        </r>
        <r>
          <rPr>
            <sz val="8"/>
            <rFont val="Tahoma"/>
            <family val="0"/>
          </rPr>
          <t xml:space="preserve">
Information comes from DOAS</t>
        </r>
      </text>
    </comment>
  </commentList>
</comments>
</file>

<file path=xl/comments8.xml><?xml version="1.0" encoding="utf-8"?>
<comments xmlns="http://schemas.openxmlformats.org/spreadsheetml/2006/main">
  <authors>
    <author>tlockett</author>
  </authors>
  <commentList>
    <comment ref="B1" authorId="0">
      <text>
        <r>
          <rPr>
            <b/>
            <sz val="8"/>
            <rFont val="Tahoma"/>
            <family val="0"/>
          </rPr>
          <t>tlockett:</t>
        </r>
        <r>
          <rPr>
            <sz val="8"/>
            <rFont val="Tahoma"/>
            <family val="0"/>
          </rPr>
          <t xml:space="preserve">
METW
Information comes from DOAS</t>
        </r>
      </text>
    </comment>
  </commentList>
</comments>
</file>

<file path=xl/sharedStrings.xml><?xml version="1.0" encoding="utf-8"?>
<sst xmlns="http://schemas.openxmlformats.org/spreadsheetml/2006/main" count="268" uniqueCount="110">
  <si>
    <t>NEVADA DEPARTMENT OF TAXATION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</si>
  <si>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</si>
  <si>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</si>
  <si>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</si>
  <si>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</si>
  <si>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</si>
  <si>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</si>
  <si>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</si>
  <si>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</si>
  <si>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</si>
  <si>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</si>
  <si>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</si>
  <si>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 xml:space="preserve">TOTAL </t>
  </si>
  <si>
    <t>CARSON CITY</t>
  </si>
  <si>
    <t>REFUNDS</t>
  </si>
  <si>
    <t>TOTAL RECEIPTS</t>
  </si>
  <si>
    <t xml:space="preserve">   ESTATE TAX DISTRIBUTION</t>
  </si>
  <si>
    <t>DISTRIBUTION</t>
  </si>
  <si>
    <t>JULY</t>
  </si>
  <si>
    <t>INTEREST</t>
  </si>
  <si>
    <t>INTEREST EARNED</t>
  </si>
  <si>
    <t>UNR ENDOWMENT FUND</t>
  </si>
  <si>
    <t>TRUST FUND FOR PUPILS</t>
  </si>
  <si>
    <t>RESERVE FUND</t>
  </si>
  <si>
    <t>RESERVE FUND BALANCE</t>
  </si>
  <si>
    <t>TOTAL</t>
  </si>
  <si>
    <t>STATE GENERAL FUND</t>
  </si>
  <si>
    <t>CHURCHILL</t>
  </si>
  <si>
    <t>CLARK</t>
  </si>
  <si>
    <t>DOUGLAS</t>
  </si>
  <si>
    <t>ELKO</t>
  </si>
  <si>
    <t>ESMERALDA</t>
  </si>
  <si>
    <t>EUREKA</t>
  </si>
  <si>
    <t>HUMBOLDT</t>
  </si>
  <si>
    <t>LANDER</t>
  </si>
  <si>
    <t>LINCOLN</t>
  </si>
  <si>
    <t>LYON</t>
  </si>
  <si>
    <t>MINERAL</t>
  </si>
  <si>
    <t>NYE</t>
  </si>
  <si>
    <t>PERSHING</t>
  </si>
  <si>
    <t>STOREY</t>
  </si>
  <si>
    <t>WASHOE</t>
  </si>
  <si>
    <t>WHITE PINE</t>
  </si>
  <si>
    <t>SALES TAX DISTRIBUTION</t>
  </si>
  <si>
    <t>2% BY COUNTY</t>
  </si>
  <si>
    <t>COUNTY</t>
  </si>
  <si>
    <t>CARSON</t>
  </si>
  <si>
    <t>OUT-OF-STATE</t>
  </si>
  <si>
    <t>GENERAL FUND</t>
  </si>
  <si>
    <t>LOCAL SCHOOL SUPPORT TAX</t>
  </si>
  <si>
    <t>DISTRIBUTIVE FUND</t>
  </si>
  <si>
    <t>OPTION TAX</t>
  </si>
  <si>
    <t>CENTRALLY ASSESSED TAX DISTRIBUTIION</t>
  </si>
  <si>
    <t>UTILITIES</t>
  </si>
  <si>
    <t>TOTAL TAX</t>
  </si>
  <si>
    <t>STATE DEBT SERVICE FUND</t>
  </si>
  <si>
    <t>GENERAL FUND PENALTIES/INTEREST</t>
  </si>
  <si>
    <t>GRAND TOTAL</t>
  </si>
  <si>
    <t>NET PROCEEDS OF MINERALS TAX DISTRIBUTION</t>
  </si>
  <si>
    <t>TOTAL COUNTY DISTRIBUTION</t>
  </si>
  <si>
    <t>PENALTIES &amp; INTEREST</t>
  </si>
  <si>
    <t>CHURCHILL - ROAD REPAIR</t>
  </si>
  <si>
    <t>CLARK - FLOOD</t>
  </si>
  <si>
    <t>NYE - ROAD REPAIR</t>
  </si>
  <si>
    <t>CARSON CITY - ROAD REPAIR</t>
  </si>
  <si>
    <t>STOREY - TOURISM</t>
  </si>
  <si>
    <t>WASHOE - MASS TRANSIT</t>
  </si>
  <si>
    <t>WHITE PINE - ROAD REPAIR</t>
  </si>
  <si>
    <t>CLARK - MASS TRANSIT</t>
  </si>
  <si>
    <t>CHURCHILL - LGTA</t>
  </si>
  <si>
    <t>ESMERALDA - LGTA</t>
  </si>
  <si>
    <t>MINERAL - LGTA</t>
  </si>
  <si>
    <t>NYE - LGTA</t>
  </si>
  <si>
    <t>STOREY - RAILWAY</t>
  </si>
  <si>
    <t>WASHOE - LGTA</t>
  </si>
  <si>
    <t>CARSON CITY - OPEN SPACE</t>
  </si>
  <si>
    <t>WASHOE - FLOOD/PUBLIC SAFETY</t>
  </si>
  <si>
    <t>CLARK - SO NV WATER AUTHORITY</t>
  </si>
  <si>
    <t>DOUGLAS COUNTY-TAX ORDINANCE</t>
  </si>
  <si>
    <t>WHITE PINE - SCHOOL CAP. IMP.</t>
  </si>
  <si>
    <t>STOREY - SCHOOL/PUBLIC UTILITIES</t>
  </si>
  <si>
    <t>LINCOLN  -SCHOOL/PUBLIC UTILITIES</t>
  </si>
  <si>
    <t>UNSECURED</t>
  </si>
  <si>
    <t>3330</t>
  </si>
  <si>
    <t>3064</t>
  </si>
  <si>
    <t>3241</t>
  </si>
  <si>
    <t>WHITE PINE - SWIMMING POOL</t>
  </si>
  <si>
    <t xml:space="preserve">LIVE ENTERTAINMENT </t>
  </si>
  <si>
    <t>NEW TAXES</t>
  </si>
  <si>
    <t>MODIFIED BUSINESS TAX</t>
  </si>
  <si>
    <t>BANK EXCISE TAX</t>
  </si>
  <si>
    <t>BUSINESS LICENSE FEE</t>
  </si>
  <si>
    <t>REAL PROPERTY TRANSFER TAX</t>
  </si>
  <si>
    <t>(STATE PORTION $1.30)</t>
  </si>
  <si>
    <t>LANDER COUNTY - WATER TREATMENT</t>
  </si>
  <si>
    <t>CHURCHILL - UNTY POLICE SUPPORT</t>
  </si>
  <si>
    <t>CARSON CITY - V&amp;T RAILROAD</t>
  </si>
  <si>
    <t xml:space="preserve">       FISCAL YEAR 2007</t>
  </si>
  <si>
    <t>FISCAL YEAR 2007</t>
  </si>
  <si>
    <t xml:space="preserve">      FISCAL YEAR 2007</t>
  </si>
  <si>
    <t>CLARK - UNTY POLICE</t>
  </si>
  <si>
    <t>1`</t>
  </si>
  <si>
    <t>WASHOE - RAILROAD</t>
  </si>
  <si>
    <t>WHITE PINE COUNTY TAX</t>
  </si>
  <si>
    <t>Bus Conv</t>
  </si>
  <si>
    <t>RECEIPTS</t>
  </si>
  <si>
    <t>Private Carlines</t>
  </si>
  <si>
    <t>FY CARRY FORWARD</t>
  </si>
  <si>
    <t>PRIOR FY CARRY FWD:</t>
  </si>
  <si>
    <t>TOTAL DISTRIBUTION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</si>
</sst>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"/>
    <numFmt numFmtId="167" formatCode="&quot;$&quot;#,##0.00"/>
    <numFmt numFmtId="168" formatCode="00000"/>
    <numFmt numFmtId="169" formatCode="#,##0.0"/>
    <numFmt numFmtId="170" formatCode="_(* #,##0.000_);_(* \(#,##0.000\);_(* &quot;-&quot;??_);_(@_)"/>
    <numFmt numFmtId="171" formatCode="_(* #,##0.0000_);_(* \(#,##0.0000\);_(* &quot;-&quot;??_);_(@_)"/>
    <numFmt numFmtId="172" formatCode="&quot;$&quot;#,##0"/>
    <numFmt numFmtId="173" formatCode="0_);\(0\)"/>
    <numFmt numFmtId="174" formatCode="mm/dd/yy"/>
    <numFmt numFmtId="175" formatCode="0.00_);\(0.00\)"/>
    <numFmt numFmtId="176" formatCode="_(* #,##0.00000_);_(* \(#,##0.00000\);_(* &quot;-&quot;??_);_(@_)"/>
    <numFmt numFmtId="177" formatCode="[$-409]dddd\,\ mmmm\ dd\,\ yyyy"/>
  </numFmts>
  <fonts count="1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name val="Arial"/>
      <family val="2"/>
    </font>
    <font>
      <b/>
      <sz val="12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u val="single"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22">
    <xf numFmtId="4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6">
    <xf numFmtId="43" fontId="0" fillId="0" borderId="0" xfId="0" applyAlignment="1">
      <alignment/>
    </xf>
    <xf numFmtId="43" fontId="0" fillId="0" borderId="0" xfId="0" applyFont="1" applyAlignment="1">
      <alignment/>
    </xf>
    <xf numFmtId="39" fontId="0" fillId="0" borderId="0" xfId="0" applyNumberFormat="1" applyFont="1" applyAlignment="1" applyProtection="1">
      <alignment horizontal="left"/>
      <protection/>
    </xf>
    <xf numFmtId="39" fontId="0" fillId="0" borderId="0" xfId="0" applyNumberFormat="1" applyFont="1" applyAlignment="1" applyProtection="1">
      <alignment horizontal="center"/>
      <protection/>
    </xf>
    <xf numFmtId="39" fontId="0" fillId="0" borderId="0" xfId="0" applyNumberFormat="1" applyFont="1" applyAlignment="1" applyProtection="1">
      <alignment horizontal="fill"/>
      <protection/>
    </xf>
    <xf numFmtId="7" fontId="0" fillId="0" borderId="0" xfId="0" applyNumberFormat="1" applyFont="1" applyAlignment="1" applyProtection="1">
      <alignment/>
      <protection/>
    </xf>
    <xf numFmtId="39" fontId="0" fillId="0" borderId="0" xfId="0" applyNumberFormat="1" applyFont="1" applyAlignment="1" applyProtection="1">
      <alignment/>
      <protection/>
    </xf>
    <xf numFmtId="39" fontId="0" fillId="0" borderId="0" xfId="0" applyNumberFormat="1" applyFont="1" applyAlignment="1" applyProtection="1">
      <alignment horizontal="right"/>
      <protection/>
    </xf>
    <xf numFmtId="7" fontId="0" fillId="0" borderId="0" xfId="0" applyNumberFormat="1" applyFont="1" applyAlignment="1" applyProtection="1">
      <alignment horizontal="fill"/>
      <protection/>
    </xf>
    <xf numFmtId="43" fontId="0" fillId="0" borderId="0" xfId="0" applyFont="1" applyAlignment="1">
      <alignment horizontal="centerContinuous"/>
    </xf>
    <xf numFmtId="39" fontId="0" fillId="0" borderId="0" xfId="0" applyNumberFormat="1" applyFont="1" applyAlignment="1" applyProtection="1">
      <alignment horizontal="centerContinuous"/>
      <protection/>
    </xf>
    <xf numFmtId="43" fontId="0" fillId="0" borderId="0" xfId="0" applyAlignment="1">
      <alignment horizontal="centerContinuous"/>
    </xf>
    <xf numFmtId="39" fontId="0" fillId="0" borderId="1" xfId="0" applyNumberFormat="1" applyFont="1" applyBorder="1" applyAlignment="1" applyProtection="1">
      <alignment horizontal="center"/>
      <protection/>
    </xf>
    <xf numFmtId="7" fontId="0" fillId="0" borderId="2" xfId="0" applyNumberFormat="1" applyFont="1" applyBorder="1" applyAlignment="1" applyProtection="1">
      <alignment/>
      <protection/>
    </xf>
    <xf numFmtId="39" fontId="1" fillId="0" borderId="0" xfId="0" applyNumberFormat="1" applyFont="1" applyBorder="1" applyAlignment="1" applyProtection="1">
      <alignment horizontal="left"/>
      <protection/>
    </xf>
    <xf numFmtId="43" fontId="1" fillId="0" borderId="0" xfId="0" applyFont="1" applyBorder="1" applyAlignment="1">
      <alignment/>
    </xf>
    <xf numFmtId="39" fontId="4" fillId="0" borderId="0" xfId="0" applyNumberFormat="1" applyFont="1" applyBorder="1" applyAlignment="1" applyProtection="1">
      <alignment horizontal="center"/>
      <protection/>
    </xf>
    <xf numFmtId="43" fontId="0" fillId="0" borderId="0" xfId="0" applyFont="1" applyAlignment="1">
      <alignment horizontal="center"/>
    </xf>
    <xf numFmtId="39" fontId="4" fillId="0" borderId="0" xfId="0" applyNumberFormat="1" applyFont="1" applyAlignment="1" applyProtection="1">
      <alignment horizontal="center"/>
      <protection/>
    </xf>
    <xf numFmtId="43" fontId="0" fillId="0" borderId="0" xfId="15" applyFont="1" applyAlignment="1">
      <alignment/>
    </xf>
    <xf numFmtId="43" fontId="0" fillId="0" borderId="0" xfId="15" applyFont="1" applyAlignment="1" applyProtection="1">
      <alignment horizontal="fill"/>
      <protection/>
    </xf>
    <xf numFmtId="167" fontId="0" fillId="0" borderId="0" xfId="0" applyNumberFormat="1" applyFont="1" applyAlignment="1" applyProtection="1">
      <alignment/>
      <protection/>
    </xf>
    <xf numFmtId="7" fontId="0" fillId="0" borderId="0" xfId="0" applyNumberFormat="1" applyFont="1" applyAlignment="1" applyProtection="1">
      <alignment horizontal="right"/>
      <protection/>
    </xf>
    <xf numFmtId="4" fontId="0" fillId="0" borderId="0" xfId="0" applyNumberFormat="1" applyFont="1" applyAlignment="1">
      <alignment horizontal="right"/>
    </xf>
    <xf numFmtId="167" fontId="0" fillId="0" borderId="0" xfId="0" applyNumberFormat="1" applyFont="1" applyAlignment="1">
      <alignment horizontal="right"/>
    </xf>
    <xf numFmtId="39" fontId="0" fillId="0" borderId="0" xfId="0" applyNumberFormat="1" applyFont="1" applyAlignment="1" applyProtection="1" quotePrefix="1">
      <alignment horizontal="left"/>
      <protection/>
    </xf>
    <xf numFmtId="43" fontId="1" fillId="0" borderId="0" xfId="0" applyFont="1" applyAlignment="1">
      <alignment/>
    </xf>
    <xf numFmtId="43" fontId="5" fillId="0" borderId="0" xfId="0" applyFont="1" applyAlignment="1">
      <alignment horizontal="centerContinuous"/>
    </xf>
    <xf numFmtId="43" fontId="0" fillId="0" borderId="3" xfId="0" applyBorder="1" applyAlignment="1">
      <alignment/>
    </xf>
    <xf numFmtId="43" fontId="1" fillId="0" borderId="4" xfId="0" applyFont="1" applyBorder="1" applyAlignment="1">
      <alignment horizontal="center"/>
    </xf>
    <xf numFmtId="43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174" fontId="0" fillId="0" borderId="5" xfId="0" applyNumberFormat="1" applyBorder="1" applyAlignment="1">
      <alignment horizontal="center"/>
    </xf>
    <xf numFmtId="39" fontId="0" fillId="0" borderId="0" xfId="0" applyNumberFormat="1" applyFont="1" applyAlignment="1">
      <alignment horizontal="right"/>
    </xf>
    <xf numFmtId="7" fontId="0" fillId="0" borderId="2" xfId="0" applyNumberFormat="1" applyFont="1" applyBorder="1" applyAlignment="1" applyProtection="1">
      <alignment horizontal="right"/>
      <protection/>
    </xf>
    <xf numFmtId="39" fontId="0" fillId="0" borderId="0" xfId="0" applyNumberFormat="1" applyAlignment="1">
      <alignment/>
    </xf>
    <xf numFmtId="43" fontId="1" fillId="0" borderId="3" xfId="0" applyFont="1" applyBorder="1" applyAlignment="1" quotePrefix="1">
      <alignment horizontal="left"/>
    </xf>
    <xf numFmtId="43" fontId="1" fillId="0" borderId="6" xfId="0" applyFont="1" applyBorder="1" applyAlignment="1">
      <alignment/>
    </xf>
    <xf numFmtId="43" fontId="8" fillId="0" borderId="0" xfId="0" applyFont="1" applyAlignment="1">
      <alignment horizontal="center"/>
    </xf>
    <xf numFmtId="43" fontId="0" fillId="0" borderId="0" xfId="15" applyAlignment="1">
      <alignment/>
    </xf>
    <xf numFmtId="43" fontId="0" fillId="0" borderId="3" xfId="15" applyBorder="1" applyAlignment="1">
      <alignment/>
    </xf>
    <xf numFmtId="44" fontId="0" fillId="0" borderId="0" xfId="17" applyAlignment="1">
      <alignment/>
    </xf>
    <xf numFmtId="164" fontId="0" fillId="0" borderId="0" xfId="15" applyNumberFormat="1" applyAlignment="1">
      <alignment/>
    </xf>
    <xf numFmtId="44" fontId="0" fillId="0" borderId="0" xfId="17" applyFont="1" applyAlignment="1" applyProtection="1">
      <alignment/>
      <protection/>
    </xf>
    <xf numFmtId="44" fontId="0" fillId="0" borderId="0" xfId="17" applyFont="1" applyAlignment="1" applyProtection="1">
      <alignment horizontal="right"/>
      <protection/>
    </xf>
    <xf numFmtId="44" fontId="0" fillId="0" borderId="2" xfId="17" applyFont="1" applyBorder="1" applyAlignment="1" applyProtection="1">
      <alignment/>
      <protection/>
    </xf>
    <xf numFmtId="44" fontId="0" fillId="0" borderId="2" xfId="17" applyFont="1" applyBorder="1" applyAlignment="1" applyProtection="1">
      <alignment horizontal="right"/>
      <protection/>
    </xf>
    <xf numFmtId="44" fontId="0" fillId="0" borderId="2" xfId="17" applyBorder="1" applyAlignment="1">
      <alignment/>
    </xf>
    <xf numFmtId="43" fontId="0" fillId="0" borderId="1" xfId="15" applyBorder="1" applyAlignment="1">
      <alignment horizontal="center"/>
    </xf>
    <xf numFmtId="44" fontId="0" fillId="0" borderId="0" xfId="17" applyBorder="1" applyAlignment="1">
      <alignment/>
    </xf>
    <xf numFmtId="39" fontId="0" fillId="0" borderId="0" xfId="0" applyNumberFormat="1" applyFont="1" applyBorder="1" applyAlignment="1" applyProtection="1">
      <alignment horizontal="left"/>
      <protection/>
    </xf>
    <xf numFmtId="43" fontId="0" fillId="0" borderId="0" xfId="15" applyBorder="1" applyAlignment="1">
      <alignment/>
    </xf>
    <xf numFmtId="43" fontId="1" fillId="0" borderId="7" xfId="0" applyFont="1" applyBorder="1" applyAlignment="1">
      <alignment horizontal="center"/>
    </xf>
    <xf numFmtId="43" fontId="0" fillId="0" borderId="6" xfId="0" applyBorder="1" applyAlignment="1">
      <alignment/>
    </xf>
    <xf numFmtId="43" fontId="0" fillId="0" borderId="0" xfId="0" applyAlignment="1" quotePrefix="1">
      <alignment/>
    </xf>
    <xf numFmtId="43" fontId="1" fillId="0" borderId="8" xfId="0" applyFont="1" applyBorder="1" applyAlignment="1">
      <alignment horizontal="center"/>
    </xf>
    <xf numFmtId="174" fontId="0" fillId="0" borderId="9" xfId="0" applyNumberFormat="1" applyBorder="1" applyAlignment="1">
      <alignment horizontal="center"/>
    </xf>
    <xf numFmtId="44" fontId="0" fillId="0" borderId="0" xfId="17" applyFont="1" applyAlignment="1">
      <alignment/>
    </xf>
    <xf numFmtId="43" fontId="0" fillId="0" borderId="0" xfId="15" applyFont="1" applyAlignment="1">
      <alignment/>
    </xf>
    <xf numFmtId="43" fontId="0" fillId="0" borderId="0" xfId="15" applyFont="1" applyBorder="1" applyAlignment="1">
      <alignment/>
    </xf>
    <xf numFmtId="43" fontId="0" fillId="0" borderId="0" xfId="0" applyFont="1" applyBorder="1" applyAlignment="1">
      <alignment/>
    </xf>
    <xf numFmtId="43" fontId="0" fillId="0" borderId="3" xfId="0" applyFont="1" applyBorder="1" applyAlignment="1">
      <alignment/>
    </xf>
    <xf numFmtId="167" fontId="0" fillId="0" borderId="0" xfId="0" applyNumberFormat="1" applyFont="1" applyAlignment="1">
      <alignment/>
    </xf>
    <xf numFmtId="43" fontId="0" fillId="0" borderId="0" xfId="0" applyNumberFormat="1" applyAlignment="1">
      <alignment/>
    </xf>
    <xf numFmtId="43" fontId="0" fillId="0" borderId="0" xfId="15" applyNumberFormat="1" applyAlignment="1">
      <alignment/>
    </xf>
    <xf numFmtId="43" fontId="0" fillId="0" borderId="0" xfId="15" applyNumberFormat="1" applyAlignment="1">
      <alignment horizontal="center"/>
    </xf>
    <xf numFmtId="43" fontId="0" fillId="0" borderId="3" xfId="15" applyNumberFormat="1" applyBorder="1" applyAlignment="1">
      <alignment/>
    </xf>
    <xf numFmtId="43" fontId="0" fillId="0" borderId="3" xfId="15" applyNumberFormat="1" applyBorder="1" applyAlignment="1">
      <alignment horizontal="center"/>
    </xf>
    <xf numFmtId="43" fontId="0" fillId="0" borderId="0" xfId="15" applyNumberFormat="1" applyBorder="1" applyAlignment="1">
      <alignment/>
    </xf>
    <xf numFmtId="43" fontId="0" fillId="0" borderId="0" xfId="15" applyNumberFormat="1" applyFill="1" applyBorder="1" applyAlignment="1">
      <alignment horizontal="center"/>
    </xf>
    <xf numFmtId="43" fontId="0" fillId="0" borderId="6" xfId="15" applyNumberFormat="1" applyBorder="1" applyAlignment="1">
      <alignment/>
    </xf>
    <xf numFmtId="43" fontId="0" fillId="0" borderId="6" xfId="15" applyNumberFormat="1" applyBorder="1" applyAlignment="1">
      <alignment horizontal="center"/>
    </xf>
    <xf numFmtId="14" fontId="1" fillId="0" borderId="4" xfId="0" applyNumberFormat="1" applyFont="1" applyBorder="1" applyAlignment="1">
      <alignment horizontal="center"/>
    </xf>
    <xf numFmtId="14" fontId="0" fillId="0" borderId="0" xfId="0" applyNumberFormat="1" applyAlignment="1">
      <alignment/>
    </xf>
    <xf numFmtId="43" fontId="0" fillId="0" borderId="0" xfId="0" applyNumberFormat="1" applyFont="1" applyBorder="1" applyAlignment="1" applyProtection="1">
      <alignment horizontal="center"/>
      <protection/>
    </xf>
    <xf numFmtId="43" fontId="0" fillId="0" borderId="0" xfId="0" applyNumberFormat="1" applyFont="1" applyAlignment="1">
      <alignment horizontal="right"/>
    </xf>
    <xf numFmtId="43" fontId="0" fillId="0" borderId="0" xfId="0" applyNumberFormat="1" applyFont="1" applyAlignment="1" applyProtection="1">
      <alignment horizontal="fill"/>
      <protection/>
    </xf>
    <xf numFmtId="43" fontId="0" fillId="0" borderId="0" xfId="0" applyNumberFormat="1" applyFont="1" applyAlignment="1" applyProtection="1">
      <alignment/>
      <protection/>
    </xf>
    <xf numFmtId="43" fontId="0" fillId="0" borderId="0" xfId="17" applyNumberFormat="1" applyFont="1" applyAlignment="1" applyProtection="1">
      <alignment/>
      <protection/>
    </xf>
    <xf numFmtId="43" fontId="0" fillId="0" borderId="0" xfId="17" applyNumberFormat="1" applyFont="1" applyAlignment="1" applyProtection="1">
      <alignment horizontal="right"/>
      <protection/>
    </xf>
    <xf numFmtId="43" fontId="0" fillId="0" borderId="0" xfId="15" applyNumberFormat="1" applyFont="1" applyAlignment="1">
      <alignment/>
    </xf>
    <xf numFmtId="44" fontId="0" fillId="0" borderId="0" xfId="0" applyNumberFormat="1" applyFont="1" applyAlignment="1" applyProtection="1">
      <alignment horizontal="left"/>
      <protection/>
    </xf>
    <xf numFmtId="44" fontId="0" fillId="0" borderId="2" xfId="0" applyNumberFormat="1" applyFont="1" applyBorder="1" applyAlignment="1" applyProtection="1">
      <alignment/>
      <protection/>
    </xf>
    <xf numFmtId="44" fontId="0" fillId="0" borderId="0" xfId="0" applyNumberFormat="1" applyFont="1" applyAlignment="1">
      <alignment/>
    </xf>
    <xf numFmtId="44" fontId="0" fillId="0" borderId="0" xfId="0" applyNumberFormat="1" applyFont="1" applyAlignment="1">
      <alignment horizontal="centerContinuous"/>
    </xf>
    <xf numFmtId="44" fontId="0" fillId="0" borderId="1" xfId="0" applyNumberFormat="1" applyFont="1" applyBorder="1" applyAlignment="1" applyProtection="1">
      <alignment horizontal="center"/>
      <protection/>
    </xf>
    <xf numFmtId="44" fontId="0" fillId="0" borderId="0" xfId="0" applyNumberFormat="1" applyFont="1" applyBorder="1" applyAlignment="1" applyProtection="1">
      <alignment horizontal="center"/>
      <protection/>
    </xf>
    <xf numFmtId="44" fontId="0" fillId="0" borderId="0" xfId="0" applyNumberFormat="1" applyFont="1" applyBorder="1" applyAlignment="1" applyProtection="1">
      <alignment horizontal="right"/>
      <protection/>
    </xf>
    <xf numFmtId="44" fontId="0" fillId="0" borderId="0" xfId="0" applyNumberFormat="1" applyFont="1" applyAlignment="1">
      <alignment horizontal="right"/>
    </xf>
    <xf numFmtId="44" fontId="0" fillId="0" borderId="0" xfId="0" applyNumberFormat="1" applyFont="1" applyAlignment="1" applyProtection="1">
      <alignment/>
      <protection/>
    </xf>
    <xf numFmtId="44" fontId="0" fillId="0" borderId="0" xfId="0" applyNumberFormat="1" applyFont="1" applyAlignment="1" applyProtection="1">
      <alignment horizontal="fill"/>
      <protection/>
    </xf>
    <xf numFmtId="7" fontId="0" fillId="0" borderId="0" xfId="0" applyNumberFormat="1" applyAlignment="1" applyProtection="1">
      <alignment/>
      <protection/>
    </xf>
    <xf numFmtId="43" fontId="1" fillId="0" borderId="0" xfId="0" applyFont="1" applyAlignment="1">
      <alignment/>
    </xf>
    <xf numFmtId="172" fontId="0" fillId="0" borderId="0" xfId="0" applyNumberFormat="1" applyFont="1" applyAlignment="1">
      <alignment/>
    </xf>
    <xf numFmtId="43" fontId="0" fillId="0" borderId="3" xfId="15" applyFont="1" applyBorder="1" applyAlignment="1">
      <alignment/>
    </xf>
    <xf numFmtId="43" fontId="0" fillId="0" borderId="0" xfId="0" applyNumberFormat="1" applyFont="1" applyFill="1" applyAlignment="1">
      <alignment horizontal="right"/>
    </xf>
    <xf numFmtId="7" fontId="0" fillId="0" borderId="0" xfId="0" applyNumberFormat="1" applyAlignment="1">
      <alignment/>
    </xf>
    <xf numFmtId="174" fontId="12" fillId="0" borderId="9" xfId="0" applyNumberFormat="1" applyFont="1" applyBorder="1" applyAlignment="1">
      <alignment horizontal="center"/>
    </xf>
    <xf numFmtId="43" fontId="12" fillId="0" borderId="0" xfId="0" applyFont="1" applyAlignment="1">
      <alignment/>
    </xf>
    <xf numFmtId="7" fontId="0" fillId="0" borderId="0" xfId="0" applyNumberFormat="1" applyBorder="1" applyAlignment="1" applyProtection="1">
      <alignment/>
      <protection/>
    </xf>
    <xf numFmtId="44" fontId="0" fillId="0" borderId="0" xfId="17" applyFont="1" applyBorder="1" applyAlignment="1">
      <alignment/>
    </xf>
    <xf numFmtId="14" fontId="1" fillId="0" borderId="5" xfId="0" applyNumberFormat="1" applyFont="1" applyBorder="1" applyAlignment="1">
      <alignment horizontal="center"/>
    </xf>
    <xf numFmtId="174" fontId="1" fillId="0" borderId="5" xfId="0" applyNumberFormat="1" applyFont="1" applyBorder="1" applyAlignment="1">
      <alignment horizontal="center"/>
    </xf>
    <xf numFmtId="43" fontId="0" fillId="0" borderId="0" xfId="0" applyNumberFormat="1" applyFont="1" applyFill="1" applyBorder="1" applyAlignment="1" applyProtection="1">
      <alignment horizontal="center"/>
      <protection/>
    </xf>
    <xf numFmtId="43" fontId="0" fillId="0" borderId="0" xfId="0" applyFont="1" applyFill="1" applyAlignment="1">
      <alignment/>
    </xf>
    <xf numFmtId="39" fontId="0" fillId="0" borderId="1" xfId="0" applyNumberFormat="1" applyFont="1" applyFill="1" applyBorder="1" applyAlignment="1" applyProtection="1">
      <alignment horizontal="center"/>
      <protection/>
    </xf>
    <xf numFmtId="174" fontId="1" fillId="0" borderId="9" xfId="0" applyNumberFormat="1" applyFont="1" applyBorder="1" applyAlignment="1">
      <alignment horizontal="center"/>
    </xf>
    <xf numFmtId="43" fontId="13" fillId="0" borderId="0" xfId="0" applyNumberFormat="1" applyFont="1" applyAlignment="1">
      <alignment/>
    </xf>
    <xf numFmtId="43" fontId="13" fillId="0" borderId="0" xfId="15" applyNumberFormat="1" applyFont="1" applyAlignment="1">
      <alignment/>
    </xf>
    <xf numFmtId="43" fontId="13" fillId="0" borderId="3" xfId="15" applyNumberFormat="1" applyFont="1" applyBorder="1" applyAlignment="1">
      <alignment/>
    </xf>
    <xf numFmtId="43" fontId="13" fillId="0" borderId="0" xfId="15" applyNumberFormat="1" applyFont="1" applyBorder="1" applyAlignment="1">
      <alignment/>
    </xf>
    <xf numFmtId="43" fontId="13" fillId="0" borderId="6" xfId="15" applyNumberFormat="1" applyFont="1" applyBorder="1" applyAlignment="1">
      <alignment/>
    </xf>
    <xf numFmtId="14" fontId="14" fillId="0" borderId="5" xfId="0" applyNumberFormat="1" applyFont="1" applyBorder="1" applyAlignment="1">
      <alignment horizontal="center"/>
    </xf>
    <xf numFmtId="174" fontId="1" fillId="0" borderId="10" xfId="0" applyNumberFormat="1" applyFont="1" applyBorder="1" applyAlignment="1">
      <alignment horizontal="center"/>
    </xf>
    <xf numFmtId="43" fontId="0" fillId="0" borderId="0" xfId="0" applyFont="1" applyAlignment="1">
      <alignment/>
    </xf>
    <xf numFmtId="43" fontId="0" fillId="0" borderId="3" xfId="0" applyFont="1" applyBorder="1" applyAlignment="1">
      <alignment/>
    </xf>
    <xf numFmtId="43" fontId="0" fillId="0" borderId="6" xfId="0" applyFont="1" applyBorder="1" applyAlignment="1">
      <alignment/>
    </xf>
    <xf numFmtId="43" fontId="0" fillId="0" borderId="0" xfId="0" applyFont="1" applyFill="1" applyBorder="1" applyAlignment="1">
      <alignment/>
    </xf>
    <xf numFmtId="167" fontId="0" fillId="0" borderId="0" xfId="0" applyNumberFormat="1" applyFont="1" applyAlignment="1" applyProtection="1">
      <alignment horizontal="centerContinuous"/>
      <protection/>
    </xf>
    <xf numFmtId="167" fontId="0" fillId="0" borderId="0" xfId="0" applyNumberFormat="1" applyFont="1" applyAlignment="1">
      <alignment horizontal="centerContinuous"/>
    </xf>
    <xf numFmtId="167" fontId="0" fillId="0" borderId="0" xfId="0" applyNumberFormat="1" applyAlignment="1">
      <alignment horizontal="centerContinuous"/>
    </xf>
    <xf numFmtId="167" fontId="0" fillId="0" borderId="0" xfId="17" applyNumberFormat="1" applyFont="1" applyAlignment="1">
      <alignment horizontal="centerContinuous"/>
    </xf>
    <xf numFmtId="167" fontId="0" fillId="0" borderId="0" xfId="0" applyNumberFormat="1" applyFont="1" applyAlignment="1" applyProtection="1">
      <alignment horizontal="left"/>
      <protection/>
    </xf>
    <xf numFmtId="167" fontId="0" fillId="0" borderId="0" xfId="17" applyNumberFormat="1" applyFont="1" applyAlignment="1">
      <alignment/>
    </xf>
    <xf numFmtId="167" fontId="0" fillId="0" borderId="0" xfId="0" applyNumberFormat="1" applyFont="1" applyAlignment="1">
      <alignment horizontal="center"/>
    </xf>
    <xf numFmtId="167" fontId="1" fillId="0" borderId="0" xfId="0" applyNumberFormat="1" applyFont="1" applyAlignment="1" applyProtection="1">
      <alignment horizontal="left"/>
      <protection/>
    </xf>
    <xf numFmtId="167" fontId="0" fillId="0" borderId="1" xfId="0" applyNumberFormat="1" applyFont="1" applyBorder="1" applyAlignment="1" applyProtection="1">
      <alignment horizontal="center"/>
      <protection/>
    </xf>
    <xf numFmtId="167" fontId="0" fillId="0" borderId="1" xfId="17" applyNumberFormat="1" applyFont="1" applyBorder="1" applyAlignment="1" applyProtection="1">
      <alignment horizontal="center"/>
      <protection/>
    </xf>
    <xf numFmtId="167" fontId="0" fillId="0" borderId="0" xfId="15" applyNumberFormat="1" applyFont="1" applyAlignment="1" applyProtection="1">
      <alignment/>
      <protection/>
    </xf>
    <xf numFmtId="167" fontId="0" fillId="0" borderId="0" xfId="0" applyNumberFormat="1" applyFont="1" applyAlignment="1" applyProtection="1">
      <alignment horizontal="right"/>
      <protection/>
    </xf>
    <xf numFmtId="167" fontId="0" fillId="0" borderId="0" xfId="17" applyNumberFormat="1" applyFont="1" applyAlignment="1" applyProtection="1">
      <alignment/>
      <protection/>
    </xf>
    <xf numFmtId="167" fontId="0" fillId="0" borderId="0" xfId="0" applyNumberFormat="1" applyFont="1" applyAlignment="1" applyProtection="1">
      <alignment/>
      <protection/>
    </xf>
    <xf numFmtId="167" fontId="0" fillId="0" borderId="0" xfId="0" applyNumberFormat="1" applyFont="1" applyBorder="1" applyAlignment="1" applyProtection="1">
      <alignment/>
      <protection/>
    </xf>
    <xf numFmtId="167" fontId="0" fillId="0" borderId="0" xfId="0" applyNumberFormat="1" applyFont="1" applyFill="1" applyBorder="1" applyAlignment="1" applyProtection="1">
      <alignment/>
      <protection/>
    </xf>
    <xf numFmtId="167" fontId="0" fillId="0" borderId="0" xfId="0" applyNumberFormat="1" applyFont="1" applyBorder="1" applyAlignment="1" applyProtection="1">
      <alignment horizontal="right"/>
      <protection/>
    </xf>
    <xf numFmtId="167" fontId="0" fillId="0" borderId="0" xfId="0" applyNumberFormat="1" applyFont="1" applyAlignment="1" applyProtection="1">
      <alignment horizontal="center"/>
      <protection/>
    </xf>
    <xf numFmtId="167" fontId="0" fillId="0" borderId="0" xfId="17" applyNumberFormat="1" applyFont="1" applyAlignment="1" applyProtection="1">
      <alignment/>
      <protection/>
    </xf>
    <xf numFmtId="167" fontId="0" fillId="0" borderId="0" xfId="0" applyNumberFormat="1" applyFont="1" applyFill="1" applyAlignment="1" applyProtection="1">
      <alignment/>
      <protection/>
    </xf>
    <xf numFmtId="167" fontId="0" fillId="0" borderId="0" xfId="0" applyNumberFormat="1" applyFont="1" applyAlignment="1">
      <alignment/>
    </xf>
    <xf numFmtId="167" fontId="0" fillId="0" borderId="0" xfId="15" applyNumberFormat="1" applyFont="1" applyAlignment="1">
      <alignment/>
    </xf>
    <xf numFmtId="167" fontId="0" fillId="0" borderId="3" xfId="0" applyNumberFormat="1" applyFont="1" applyBorder="1" applyAlignment="1" applyProtection="1">
      <alignment/>
      <protection/>
    </xf>
    <xf numFmtId="167" fontId="0" fillId="0" borderId="3" xfId="0" applyNumberFormat="1" applyFont="1" applyBorder="1" applyAlignment="1" applyProtection="1">
      <alignment horizontal="right"/>
      <protection/>
    </xf>
    <xf numFmtId="167" fontId="0" fillId="0" borderId="0" xfId="0" applyNumberFormat="1" applyFont="1" applyAlignment="1" applyProtection="1">
      <alignment horizontal="fill"/>
      <protection/>
    </xf>
    <xf numFmtId="167" fontId="0" fillId="0" borderId="0" xfId="0" applyNumberFormat="1" applyFont="1" applyBorder="1" applyAlignment="1">
      <alignment/>
    </xf>
    <xf numFmtId="167" fontId="0" fillId="0" borderId="3" xfId="0" applyNumberFormat="1" applyFont="1" applyBorder="1" applyAlignment="1" applyProtection="1">
      <alignment horizontal="left"/>
      <protection/>
    </xf>
    <xf numFmtId="167" fontId="0" fillId="0" borderId="3" xfId="0" applyNumberFormat="1" applyFont="1" applyBorder="1" applyAlignment="1">
      <alignment/>
    </xf>
    <xf numFmtId="167" fontId="0" fillId="0" borderId="3" xfId="17" applyNumberFormat="1" applyFont="1" applyBorder="1" applyAlignment="1">
      <alignment/>
    </xf>
    <xf numFmtId="43" fontId="5" fillId="0" borderId="0" xfId="0" applyFont="1" applyAlignment="1">
      <alignment horizontal="center"/>
    </xf>
    <xf numFmtId="43" fontId="5" fillId="0" borderId="0" xfId="0" applyFont="1" applyAlignment="1">
      <alignment horizontal="center"/>
    </xf>
    <xf numFmtId="0" fontId="0" fillId="0" borderId="0" xfId="0" applyNumberFormat="1" applyFont="1" applyAlignment="1" applyProtection="1">
      <alignment horizontal="center"/>
      <protection/>
    </xf>
    <xf numFmtId="43" fontId="5" fillId="0" borderId="0" xfId="0" applyFont="1" applyAlignment="1">
      <alignment horizontal="center"/>
    </xf>
    <xf numFmtId="43" fontId="5" fillId="0" borderId="0" xfId="0" applyFont="1" applyAlignment="1">
      <alignment horizontal="center"/>
    </xf>
    <xf numFmtId="43" fontId="5" fillId="0" borderId="0" xfId="0" applyFont="1" applyAlignment="1">
      <alignment/>
    </xf>
    <xf numFmtId="43" fontId="5" fillId="0" borderId="0" xfId="0" applyFont="1" applyAlignment="1">
      <alignment/>
    </xf>
    <xf numFmtId="43" fontId="1" fillId="0" borderId="10" xfId="0" applyNumberFormat="1" applyFont="1" applyBorder="1" applyAlignment="1">
      <alignment horizontal="center"/>
    </xf>
    <xf numFmtId="43" fontId="0" fillId="0" borderId="0" xfId="0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6"/>
  <sheetViews>
    <sheetView tabSelected="1" zoomScale="115" zoomScaleNormal="115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B10" sqref="B10"/>
    </sheetView>
  </sheetViews>
  <sheetFormatPr defaultColWidth="17.8515625" defaultRowHeight="12.75"/>
  <cols>
    <col min="1" max="1" width="25.7109375" style="62" bestFit="1" customWidth="1"/>
    <col min="2" max="2" width="25.7109375" style="62" customWidth="1"/>
    <col min="3" max="15" width="15.7109375" style="62" customWidth="1"/>
    <col min="16" max="16" width="15.7109375" style="123" customWidth="1"/>
    <col min="17" max="16384" width="17.8515625" style="62" customWidth="1"/>
  </cols>
  <sheetData>
    <row r="1" spans="1:16" ht="12.75">
      <c r="A1" s="118" t="s">
        <v>0</v>
      </c>
      <c r="B1" s="118"/>
      <c r="C1" s="119"/>
      <c r="D1" s="119"/>
      <c r="E1" s="119"/>
      <c r="F1" s="119"/>
      <c r="G1" s="119"/>
      <c r="H1" s="120"/>
      <c r="I1" s="119"/>
      <c r="J1" s="119"/>
      <c r="K1" s="119"/>
      <c r="L1" s="119"/>
      <c r="M1" s="119"/>
      <c r="N1" s="119"/>
      <c r="O1" s="119"/>
      <c r="P1" s="121"/>
    </row>
    <row r="2" spans="1:16" ht="12.75">
      <c r="A2" s="118" t="s">
        <v>16</v>
      </c>
      <c r="B2" s="118"/>
      <c r="C2" s="119"/>
      <c r="D2" s="119"/>
      <c r="E2" s="119"/>
      <c r="F2" s="119"/>
      <c r="G2" s="119"/>
      <c r="H2" s="120"/>
      <c r="I2" s="119"/>
      <c r="J2" s="119"/>
      <c r="K2" s="119"/>
      <c r="L2" s="119"/>
      <c r="M2" s="119"/>
      <c r="N2" s="119"/>
      <c r="O2" s="119"/>
      <c r="P2" s="121"/>
    </row>
    <row r="3" spans="1:16" ht="12.75">
      <c r="A3" s="118" t="s">
        <v>97</v>
      </c>
      <c r="B3" s="118"/>
      <c r="C3" s="119"/>
      <c r="D3" s="119"/>
      <c r="E3" s="119"/>
      <c r="F3" s="119"/>
      <c r="G3" s="119"/>
      <c r="H3" s="120"/>
      <c r="I3" s="119"/>
      <c r="J3" s="119"/>
      <c r="K3" s="119"/>
      <c r="L3" s="119"/>
      <c r="M3" s="119"/>
      <c r="N3" s="119"/>
      <c r="O3" s="119"/>
      <c r="P3" s="121"/>
    </row>
    <row r="4" ht="12.75">
      <c r="H4" s="122"/>
    </row>
    <row r="5" ht="12.75">
      <c r="H5" s="122"/>
    </row>
    <row r="6" ht="12.75">
      <c r="H6" s="122"/>
    </row>
    <row r="7" ht="12.75">
      <c r="H7" s="122"/>
    </row>
    <row r="8" ht="12.75">
      <c r="O8" s="124" t="s">
        <v>11</v>
      </c>
    </row>
    <row r="9" spans="1:16" ht="12.75">
      <c r="A9" s="125" t="s">
        <v>105</v>
      </c>
      <c r="B9" s="126" t="s">
        <v>107</v>
      </c>
      <c r="C9" s="126" t="s">
        <v>18</v>
      </c>
      <c r="D9" s="126" t="s">
        <v>1</v>
      </c>
      <c r="E9" s="126" t="s">
        <v>2</v>
      </c>
      <c r="F9" s="126" t="s">
        <v>3</v>
      </c>
      <c r="G9" s="126" t="s">
        <v>4</v>
      </c>
      <c r="H9" s="126" t="s">
        <v>5</v>
      </c>
      <c r="I9" s="126" t="s">
        <v>6</v>
      </c>
      <c r="J9" s="126" t="s">
        <v>7</v>
      </c>
      <c r="K9" s="126" t="s">
        <v>8</v>
      </c>
      <c r="L9" s="126" t="s">
        <v>9</v>
      </c>
      <c r="M9" s="126" t="s">
        <v>10</v>
      </c>
      <c r="N9" s="126" t="s">
        <v>11</v>
      </c>
      <c r="O9" s="126" t="s">
        <v>19</v>
      </c>
      <c r="P9" s="127" t="s">
        <v>12</v>
      </c>
    </row>
    <row r="10" spans="1:17" ht="12.75">
      <c r="A10" s="122" t="s">
        <v>23</v>
      </c>
      <c r="B10" s="122"/>
      <c r="C10" s="62">
        <v>3745.51</v>
      </c>
      <c r="D10" s="21">
        <v>3565.75</v>
      </c>
      <c r="E10" s="21">
        <v>32051.97</v>
      </c>
      <c r="F10" s="21">
        <v>210.04</v>
      </c>
      <c r="G10" s="128">
        <v>557.61</v>
      </c>
      <c r="H10" s="21">
        <v>202.3</v>
      </c>
      <c r="I10" s="21">
        <v>0</v>
      </c>
      <c r="J10" s="21">
        <v>0</v>
      </c>
      <c r="K10" s="21">
        <v>889966.88</v>
      </c>
      <c r="L10" s="21">
        <v>86514.52</v>
      </c>
      <c r="M10" s="21">
        <v>189981.84</v>
      </c>
      <c r="N10" s="21">
        <v>64802.27</v>
      </c>
      <c r="O10" s="129">
        <v>0</v>
      </c>
      <c r="P10" s="130">
        <f>SUM(C10:O10)</f>
        <v>1271598.6900000002</v>
      </c>
      <c r="Q10" s="131"/>
    </row>
    <row r="11" spans="1:16" ht="12.75">
      <c r="A11" s="122" t="s">
        <v>105</v>
      </c>
      <c r="B11" s="122"/>
      <c r="C11" s="62">
        <v>71164.7</v>
      </c>
      <c r="D11" s="132">
        <v>67749.17</v>
      </c>
      <c r="E11" s="132">
        <v>608987.39</v>
      </c>
      <c r="F11" s="132">
        <v>3990.7</v>
      </c>
      <c r="G11" s="132">
        <v>10594.65</v>
      </c>
      <c r="H11" s="132">
        <v>3843.7</v>
      </c>
      <c r="I11" s="133">
        <v>0</v>
      </c>
      <c r="J11" s="132">
        <v>0</v>
      </c>
      <c r="K11" s="132">
        <v>0</v>
      </c>
      <c r="L11" s="132">
        <v>0</v>
      </c>
      <c r="M11" s="132">
        <v>0</v>
      </c>
      <c r="N11" s="132">
        <v>0</v>
      </c>
      <c r="O11" s="134">
        <v>0</v>
      </c>
      <c r="P11" s="130">
        <f>SUM(B11:O11)</f>
        <v>766330.3099999999</v>
      </c>
    </row>
    <row r="12" spans="1:16" ht="12" customHeight="1">
      <c r="A12" s="122" t="s">
        <v>108</v>
      </c>
      <c r="B12" s="135">
        <v>561985.49</v>
      </c>
      <c r="C12" s="62">
        <v>0</v>
      </c>
      <c r="D12" s="132">
        <v>0</v>
      </c>
      <c r="E12" s="132">
        <v>0</v>
      </c>
      <c r="F12" s="132">
        <v>0</v>
      </c>
      <c r="G12" s="132">
        <v>0</v>
      </c>
      <c r="H12" s="132">
        <v>0</v>
      </c>
      <c r="I12" s="133">
        <v>0</v>
      </c>
      <c r="J12" s="132">
        <v>0</v>
      </c>
      <c r="K12" s="132">
        <v>0</v>
      </c>
      <c r="L12" s="132">
        <v>0</v>
      </c>
      <c r="M12" s="132">
        <v>0</v>
      </c>
      <c r="N12" s="132">
        <v>0</v>
      </c>
      <c r="O12" s="134">
        <v>0</v>
      </c>
      <c r="P12" s="136">
        <v>561985.49</v>
      </c>
    </row>
    <row r="13" spans="1:16" ht="12" customHeight="1">
      <c r="A13" s="122" t="s">
        <v>20</v>
      </c>
      <c r="B13" s="135"/>
      <c r="C13" s="62">
        <v>0</v>
      </c>
      <c r="D13" s="132">
        <v>0</v>
      </c>
      <c r="E13" s="132">
        <v>0</v>
      </c>
      <c r="F13" s="132">
        <v>6764.27</v>
      </c>
      <c r="G13" s="132">
        <v>0</v>
      </c>
      <c r="H13" s="132">
        <v>0</v>
      </c>
      <c r="I13" s="133">
        <v>4876.63</v>
      </c>
      <c r="J13" s="132">
        <v>0</v>
      </c>
      <c r="K13" s="132">
        <v>0</v>
      </c>
      <c r="L13" s="132">
        <v>2921.04</v>
      </c>
      <c r="M13" s="132">
        <v>0</v>
      </c>
      <c r="N13" s="132">
        <v>0</v>
      </c>
      <c r="O13" s="134">
        <v>10816.7</v>
      </c>
      <c r="P13" s="130">
        <f>SUM(B13:O13)</f>
        <v>25378.640000000003</v>
      </c>
    </row>
    <row r="14" spans="1:17" ht="12.75">
      <c r="A14" s="122" t="s">
        <v>15</v>
      </c>
      <c r="B14" s="135">
        <f>SUM(B12:B13)</f>
        <v>561985.49</v>
      </c>
      <c r="C14" s="21">
        <f aca="true" t="shared" si="0" ref="C14:I14">SUM(C10:C13)</f>
        <v>74910.20999999999</v>
      </c>
      <c r="D14" s="21">
        <f t="shared" si="0"/>
        <v>71314.92</v>
      </c>
      <c r="E14" s="21">
        <f t="shared" si="0"/>
        <v>641039.36</v>
      </c>
      <c r="F14" s="21">
        <f t="shared" si="0"/>
        <v>10965.01</v>
      </c>
      <c r="G14" s="21">
        <f t="shared" si="0"/>
        <v>11152.26</v>
      </c>
      <c r="H14" s="21">
        <f t="shared" si="0"/>
        <v>4046</v>
      </c>
      <c r="I14" s="21">
        <f t="shared" si="0"/>
        <v>4876.63</v>
      </c>
      <c r="J14" s="21">
        <f>J10+J11</f>
        <v>0</v>
      </c>
      <c r="K14" s="21">
        <f>SUM(K10:K13)</f>
        <v>889966.88</v>
      </c>
      <c r="L14" s="21">
        <f>SUM(L10:L13)</f>
        <v>89435.56</v>
      </c>
      <c r="M14" s="21">
        <f>SUM(M10:M13)</f>
        <v>189981.84</v>
      </c>
      <c r="N14" s="21">
        <f>SUM(N10:N13)</f>
        <v>64802.27</v>
      </c>
      <c r="O14" s="21">
        <f>SUM(O10:O13)</f>
        <v>10816.7</v>
      </c>
      <c r="P14" s="136">
        <f>P10+P11+P12+P13</f>
        <v>2625293.1300000004</v>
      </c>
      <c r="Q14" s="137"/>
    </row>
    <row r="15" spans="1:17" ht="12.75">
      <c r="A15" s="122"/>
      <c r="B15" s="135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136"/>
      <c r="Q15" s="137"/>
    </row>
    <row r="16" spans="1:17" ht="12.75">
      <c r="A16" s="125" t="s">
        <v>17</v>
      </c>
      <c r="B16" s="135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136"/>
      <c r="Q16" s="137"/>
    </row>
    <row r="17" spans="1:16" ht="12.75">
      <c r="A17" s="122" t="s">
        <v>21</v>
      </c>
      <c r="B17" s="122"/>
      <c r="C17" s="62">
        <v>-35582.35</v>
      </c>
      <c r="D17" s="21">
        <v>-33874.59</v>
      </c>
      <c r="E17" s="21">
        <v>-304493.7</v>
      </c>
      <c r="F17" s="138">
        <v>-5377.49</v>
      </c>
      <c r="G17" s="138">
        <v>0</v>
      </c>
      <c r="H17" s="138">
        <v>0</v>
      </c>
      <c r="I17" s="138">
        <v>0</v>
      </c>
      <c r="J17" s="138">
        <v>0</v>
      </c>
      <c r="K17" s="138">
        <v>0</v>
      </c>
      <c r="L17" s="138">
        <v>0</v>
      </c>
      <c r="M17" s="138">
        <v>0</v>
      </c>
      <c r="N17" s="138">
        <v>0</v>
      </c>
      <c r="O17" s="24">
        <v>0</v>
      </c>
      <c r="P17" s="130">
        <f>SUM(C17:O17)</f>
        <v>-379328.13</v>
      </c>
    </row>
    <row r="18" spans="1:16" ht="12.75">
      <c r="A18" s="122" t="s">
        <v>22</v>
      </c>
      <c r="B18" s="122"/>
      <c r="C18" s="62">
        <v>-35582.35</v>
      </c>
      <c r="D18" s="21">
        <v>-33874.58</v>
      </c>
      <c r="E18" s="21">
        <v>-304493.69</v>
      </c>
      <c r="F18" s="21">
        <v>-5377.48</v>
      </c>
      <c r="G18" s="128">
        <v>0</v>
      </c>
      <c r="H18" s="21">
        <v>0</v>
      </c>
      <c r="I18" s="21">
        <v>0</v>
      </c>
      <c r="J18" s="21">
        <v>0</v>
      </c>
      <c r="K18" s="138">
        <v>0</v>
      </c>
      <c r="L18" s="21">
        <v>0</v>
      </c>
      <c r="M18" s="138">
        <v>0</v>
      </c>
      <c r="N18" s="138">
        <v>0</v>
      </c>
      <c r="O18" s="129">
        <v>0</v>
      </c>
      <c r="P18" s="130">
        <f>SUM(C18:O18)</f>
        <v>-379328.1</v>
      </c>
    </row>
    <row r="19" spans="1:16" ht="12.75">
      <c r="A19" s="122" t="s">
        <v>109</v>
      </c>
      <c r="B19" s="122"/>
      <c r="C19" s="62">
        <f aca="true" t="shared" si="1" ref="C19:P19">SUM(C17:C18)</f>
        <v>-71164.7</v>
      </c>
      <c r="D19" s="62">
        <f t="shared" si="1"/>
        <v>-67749.17</v>
      </c>
      <c r="E19" s="62">
        <f t="shared" si="1"/>
        <v>-608987.39</v>
      </c>
      <c r="F19" s="62">
        <f t="shared" si="1"/>
        <v>-10754.97</v>
      </c>
      <c r="G19" s="62">
        <f t="shared" si="1"/>
        <v>0</v>
      </c>
      <c r="H19" s="62">
        <f t="shared" si="1"/>
        <v>0</v>
      </c>
      <c r="I19" s="62">
        <f t="shared" si="1"/>
        <v>0</v>
      </c>
      <c r="J19" s="62">
        <f t="shared" si="1"/>
        <v>0</v>
      </c>
      <c r="K19" s="62">
        <f t="shared" si="1"/>
        <v>0</v>
      </c>
      <c r="L19" s="62">
        <f t="shared" si="1"/>
        <v>0</v>
      </c>
      <c r="M19" s="62">
        <f t="shared" si="1"/>
        <v>0</v>
      </c>
      <c r="N19" s="62">
        <f t="shared" si="1"/>
        <v>0</v>
      </c>
      <c r="O19" s="62">
        <f t="shared" si="1"/>
        <v>0</v>
      </c>
      <c r="P19" s="62">
        <f t="shared" si="1"/>
        <v>-758656.23</v>
      </c>
    </row>
    <row r="20" spans="4:15" ht="12.75">
      <c r="D20" s="138"/>
      <c r="E20" s="138"/>
      <c r="F20" s="138"/>
      <c r="G20" s="138"/>
      <c r="H20" s="138"/>
      <c r="I20" s="138"/>
      <c r="J20" s="138"/>
      <c r="K20" s="138"/>
      <c r="L20" s="138"/>
      <c r="M20" s="138"/>
      <c r="N20" s="138"/>
      <c r="O20" s="24"/>
    </row>
    <row r="21" spans="1:15" ht="12.75">
      <c r="A21" s="125" t="s">
        <v>14</v>
      </c>
      <c r="D21" s="138"/>
      <c r="E21" s="138"/>
      <c r="F21" s="138"/>
      <c r="G21" s="138"/>
      <c r="H21" s="138"/>
      <c r="I21" s="138"/>
      <c r="J21" s="138"/>
      <c r="K21" s="138"/>
      <c r="L21" s="138"/>
      <c r="M21" s="138"/>
      <c r="N21" s="138"/>
      <c r="O21" s="24"/>
    </row>
    <row r="22" spans="1:16" ht="12.75">
      <c r="A22" s="122" t="s">
        <v>14</v>
      </c>
      <c r="B22" s="122"/>
      <c r="C22" s="62">
        <v>0</v>
      </c>
      <c r="D22" s="21">
        <v>0</v>
      </c>
      <c r="E22" s="21">
        <v>-146521.11</v>
      </c>
      <c r="F22" s="139">
        <v>0</v>
      </c>
      <c r="G22" s="128">
        <v>-376982.06</v>
      </c>
      <c r="H22" s="21">
        <v>-30541.85</v>
      </c>
      <c r="I22" s="21">
        <v>-1135.85</v>
      </c>
      <c r="J22" s="21">
        <v>0</v>
      </c>
      <c r="K22" s="21">
        <v>-66080.89</v>
      </c>
      <c r="L22" s="21">
        <v>-152271.28</v>
      </c>
      <c r="M22" s="21">
        <v>-2444.34</v>
      </c>
      <c r="N22" s="21">
        <v>0</v>
      </c>
      <c r="O22" s="129">
        <v>0</v>
      </c>
      <c r="P22" s="130">
        <f>SUM(C22:O22)</f>
        <v>-775977.38</v>
      </c>
    </row>
    <row r="23" spans="1:16" ht="12.75">
      <c r="A23" s="122"/>
      <c r="B23" s="144"/>
      <c r="C23" s="145"/>
      <c r="D23" s="140"/>
      <c r="E23" s="140"/>
      <c r="F23" s="140"/>
      <c r="G23" s="140"/>
      <c r="H23" s="140"/>
      <c r="I23" s="140"/>
      <c r="J23" s="140"/>
      <c r="K23" s="140"/>
      <c r="L23" s="140"/>
      <c r="M23" s="140"/>
      <c r="N23" s="140"/>
      <c r="O23" s="141"/>
      <c r="P23" s="146"/>
    </row>
    <row r="24" spans="1:15" ht="12.75">
      <c r="A24" s="122"/>
      <c r="B24" s="122"/>
      <c r="C24" s="143"/>
      <c r="D24" s="132"/>
      <c r="E24" s="132"/>
      <c r="F24" s="132"/>
      <c r="G24" s="132"/>
      <c r="H24" s="132"/>
      <c r="I24" s="132"/>
      <c r="J24" s="132"/>
      <c r="K24" s="132"/>
      <c r="L24" s="132"/>
      <c r="M24" s="132"/>
      <c r="N24" s="132"/>
      <c r="O24" s="134"/>
    </row>
    <row r="25" spans="1:16" ht="12.75">
      <c r="A25" s="122" t="s">
        <v>24</v>
      </c>
      <c r="B25" s="135">
        <f>B14</f>
        <v>561985.49</v>
      </c>
      <c r="C25" s="21">
        <f aca="true" t="shared" si="2" ref="C25:O25">C14+B25+C19+C22</f>
        <v>565731</v>
      </c>
      <c r="D25" s="21">
        <f t="shared" si="2"/>
        <v>569296.75</v>
      </c>
      <c r="E25" s="21">
        <f t="shared" si="2"/>
        <v>454827.60999999987</v>
      </c>
      <c r="F25" s="21">
        <f t="shared" si="2"/>
        <v>455037.6499999999</v>
      </c>
      <c r="G25" s="21">
        <f t="shared" si="2"/>
        <v>89207.84999999992</v>
      </c>
      <c r="H25" s="21">
        <f t="shared" si="2"/>
        <v>62711.99999999992</v>
      </c>
      <c r="I25" s="21">
        <f t="shared" si="2"/>
        <v>66452.77999999991</v>
      </c>
      <c r="J25" s="21">
        <f t="shared" si="2"/>
        <v>66452.77999999991</v>
      </c>
      <c r="K25" s="21">
        <f t="shared" si="2"/>
        <v>890338.7699999999</v>
      </c>
      <c r="L25" s="21">
        <f t="shared" si="2"/>
        <v>827503.0499999998</v>
      </c>
      <c r="M25" s="21">
        <f t="shared" si="2"/>
        <v>1015040.5499999998</v>
      </c>
      <c r="N25" s="21">
        <f t="shared" si="2"/>
        <v>1079842.8199999998</v>
      </c>
      <c r="O25" s="21">
        <f t="shared" si="2"/>
        <v>1090659.5199999998</v>
      </c>
      <c r="P25" s="21">
        <f>P14+P19+P22</f>
        <v>1090659.5200000005</v>
      </c>
    </row>
    <row r="26" spans="11:15" ht="12.75">
      <c r="K26" s="24"/>
      <c r="N26" s="142"/>
      <c r="O26" s="142"/>
    </row>
    <row r="30" ht="18" customHeight="1"/>
  </sheetData>
  <printOptions/>
  <pageMargins left="0.75" right="0.75" top="1" bottom="1" header="0.5" footer="0.5"/>
  <pageSetup fitToHeight="1" fitToWidth="1" horizontalDpi="600" verticalDpi="600" orientation="landscape" paperSize="5" scale="5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6"/>
  <sheetViews>
    <sheetView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"/>
    </sheetView>
  </sheetViews>
  <sheetFormatPr defaultColWidth="17.8515625" defaultRowHeight="12.75"/>
  <cols>
    <col min="1" max="1" width="31.57421875" style="1" customWidth="1"/>
    <col min="2" max="13" width="15.7109375" style="1" customWidth="1"/>
    <col min="14" max="14" width="17.00390625" style="83" customWidth="1"/>
    <col min="15" max="16384" width="15.7109375" style="1" customWidth="1"/>
  </cols>
  <sheetData>
    <row r="1" spans="1:14" ht="12.75">
      <c r="A1" s="10" t="s">
        <v>0</v>
      </c>
      <c r="B1" s="9"/>
      <c r="C1" s="9"/>
      <c r="D1" s="11"/>
      <c r="E1" s="9"/>
      <c r="F1" s="9"/>
      <c r="G1" s="9"/>
      <c r="H1" s="9"/>
      <c r="I1" s="9"/>
      <c r="J1" s="9"/>
      <c r="K1" s="9"/>
      <c r="L1" s="9"/>
      <c r="M1" s="9"/>
      <c r="N1" s="84"/>
    </row>
    <row r="2" spans="1:14" ht="12.75">
      <c r="A2" s="10" t="s">
        <v>43</v>
      </c>
      <c r="B2" s="9"/>
      <c r="C2" s="9"/>
      <c r="D2" s="11"/>
      <c r="E2" s="9"/>
      <c r="F2" s="9"/>
      <c r="G2" s="9"/>
      <c r="H2" s="9"/>
      <c r="I2" s="9"/>
      <c r="J2" s="9"/>
      <c r="K2" s="9"/>
      <c r="L2" s="9"/>
      <c r="M2" s="9"/>
      <c r="N2" s="84"/>
    </row>
    <row r="3" spans="1:14" ht="12.75">
      <c r="A3" s="10" t="s">
        <v>88</v>
      </c>
      <c r="B3" s="9"/>
      <c r="C3" s="9"/>
      <c r="D3" s="11"/>
      <c r="E3" s="9"/>
      <c r="F3" s="9"/>
      <c r="G3" s="9"/>
      <c r="H3" s="9"/>
      <c r="I3" s="9"/>
      <c r="J3" s="9"/>
      <c r="K3" s="9"/>
      <c r="L3" s="9"/>
      <c r="M3" s="9"/>
      <c r="N3" s="84"/>
    </row>
    <row r="4" spans="1:14" ht="12.75">
      <c r="A4" s="10" t="s">
        <v>98</v>
      </c>
      <c r="B4" s="9"/>
      <c r="C4" s="9"/>
      <c r="D4" s="11"/>
      <c r="E4" s="9"/>
      <c r="F4" s="9"/>
      <c r="G4" s="9"/>
      <c r="H4" s="9"/>
      <c r="I4" s="9"/>
      <c r="J4" s="9"/>
      <c r="K4" s="9"/>
      <c r="L4" s="9"/>
      <c r="M4" s="9"/>
      <c r="N4" s="84"/>
    </row>
    <row r="5" spans="1:14" ht="12.75">
      <c r="A5" s="9"/>
      <c r="B5" s="9"/>
      <c r="C5" s="9"/>
      <c r="D5" s="10"/>
      <c r="E5" s="9"/>
      <c r="F5" s="9"/>
      <c r="G5" s="9"/>
      <c r="H5" s="9"/>
      <c r="I5" s="9"/>
      <c r="J5" s="9"/>
      <c r="K5" s="9"/>
      <c r="L5" s="9"/>
      <c r="M5" s="9"/>
      <c r="N5" s="84"/>
    </row>
    <row r="6" spans="1:4" ht="12.75">
      <c r="A6" s="14"/>
      <c r="B6" s="15"/>
      <c r="D6" s="2"/>
    </row>
    <row r="7" spans="1:4" ht="12.75">
      <c r="A7"/>
      <c r="D7" s="104" t="s">
        <v>104</v>
      </c>
    </row>
    <row r="8" ht="12.75">
      <c r="D8" s="104"/>
    </row>
    <row r="9" spans="1:14" ht="12.75">
      <c r="A9" s="16"/>
      <c r="B9" s="12" t="s">
        <v>18</v>
      </c>
      <c r="C9" s="12" t="s">
        <v>1</v>
      </c>
      <c r="D9" s="105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85" t="s">
        <v>25</v>
      </c>
    </row>
    <row r="10" spans="1:14" ht="12.75">
      <c r="A10" s="16"/>
      <c r="B10" s="74"/>
      <c r="C10" s="74"/>
      <c r="D10" s="103"/>
      <c r="E10" s="74"/>
      <c r="F10" s="74"/>
      <c r="G10" s="74"/>
      <c r="H10" s="74"/>
      <c r="I10" s="74"/>
      <c r="J10" s="74"/>
      <c r="K10" s="74"/>
      <c r="L10" s="74"/>
      <c r="M10" s="74"/>
      <c r="N10" s="86"/>
    </row>
    <row r="11" spans="1:14" ht="12.75">
      <c r="A11" s="50" t="s">
        <v>90</v>
      </c>
      <c r="B11" s="74">
        <v>0</v>
      </c>
      <c r="C11" s="74">
        <v>0</v>
      </c>
      <c r="D11" s="103">
        <v>1169047.2</v>
      </c>
      <c r="E11" s="74">
        <v>0</v>
      </c>
      <c r="F11" s="74">
        <v>0</v>
      </c>
      <c r="G11" s="93">
        <v>945000</v>
      </c>
      <c r="H11" s="74"/>
      <c r="I11" s="74"/>
      <c r="J11" s="74">
        <v>915950</v>
      </c>
      <c r="K11" s="74"/>
      <c r="L11" s="74"/>
      <c r="M11" s="74">
        <v>0</v>
      </c>
      <c r="N11" s="87">
        <f>SUM(B11:M11)</f>
        <v>3029997.2</v>
      </c>
    </row>
    <row r="12" spans="1:14" ht="12.75">
      <c r="A12" s="50"/>
      <c r="B12" s="74"/>
      <c r="C12" s="74"/>
      <c r="D12" s="103"/>
      <c r="E12" s="74"/>
      <c r="F12" s="74"/>
      <c r="G12" s="74"/>
      <c r="H12" s="74"/>
      <c r="I12" s="74"/>
      <c r="J12" s="74"/>
      <c r="K12" s="74"/>
      <c r="L12" s="74"/>
      <c r="M12" s="74"/>
      <c r="N12" s="87"/>
    </row>
    <row r="13" spans="1:14" ht="12.75">
      <c r="A13" s="50" t="s">
        <v>91</v>
      </c>
      <c r="B13" s="74">
        <v>0</v>
      </c>
      <c r="C13" s="74">
        <v>0</v>
      </c>
      <c r="D13" s="103">
        <v>4253623.67</v>
      </c>
      <c r="E13" s="74"/>
      <c r="F13" s="74"/>
      <c r="G13" s="75">
        <v>5527446.15</v>
      </c>
      <c r="H13" s="75"/>
      <c r="I13" s="75"/>
      <c r="J13" s="75">
        <v>4898494.24</v>
      </c>
      <c r="K13" s="75"/>
      <c r="L13" s="75"/>
      <c r="M13" s="95">
        <v>5213467.66</v>
      </c>
      <c r="N13" s="88">
        <f>SUM(B13:M13)</f>
        <v>19893031.72</v>
      </c>
    </row>
    <row r="14" spans="1:14" ht="12.75">
      <c r="A14" s="4"/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87"/>
    </row>
    <row r="15" spans="1:14" ht="12.75">
      <c r="A15" s="2" t="s">
        <v>87</v>
      </c>
      <c r="B15" s="77">
        <v>672782.53</v>
      </c>
      <c r="C15" s="78">
        <v>794940.47</v>
      </c>
      <c r="D15" s="78">
        <v>763687.56</v>
      </c>
      <c r="E15" s="78">
        <v>813606.62</v>
      </c>
      <c r="F15" s="79">
        <v>673176.22</v>
      </c>
      <c r="G15" s="79">
        <v>584604.49</v>
      </c>
      <c r="H15" s="80">
        <v>1117944.33</v>
      </c>
      <c r="I15" s="80">
        <v>1294750.43</v>
      </c>
      <c r="J15" s="79">
        <v>1527083.42</v>
      </c>
      <c r="K15" s="79">
        <v>992068.95</v>
      </c>
      <c r="L15" s="93">
        <v>815444.23</v>
      </c>
      <c r="M15" s="79">
        <v>788337</v>
      </c>
      <c r="N15" s="87">
        <f>SUM(B15:M15)</f>
        <v>10838426.25</v>
      </c>
    </row>
    <row r="16" spans="1:14" ht="12.75">
      <c r="A16" s="2"/>
      <c r="B16" s="77"/>
      <c r="C16" s="77"/>
      <c r="D16" s="80"/>
      <c r="E16" s="80"/>
      <c r="F16" s="75"/>
      <c r="G16" s="75"/>
      <c r="H16" s="75"/>
      <c r="I16" s="75"/>
      <c r="J16" s="75"/>
      <c r="K16" s="75"/>
      <c r="L16" s="75"/>
      <c r="M16" s="75"/>
      <c r="N16" s="87"/>
    </row>
    <row r="17" spans="1:14" ht="12.75">
      <c r="A17" s="2" t="s">
        <v>89</v>
      </c>
      <c r="B17" s="77">
        <v>0</v>
      </c>
      <c r="C17" s="77"/>
      <c r="D17" s="77">
        <v>69135987.59</v>
      </c>
      <c r="E17" s="80"/>
      <c r="F17" s="75"/>
      <c r="G17" s="95">
        <v>74788585.85</v>
      </c>
      <c r="H17" s="75"/>
      <c r="I17" s="75"/>
      <c r="J17" s="95">
        <v>69382818.67</v>
      </c>
      <c r="K17" s="75"/>
      <c r="L17" s="75"/>
      <c r="M17" s="95">
        <v>65463020.58</v>
      </c>
      <c r="N17" s="87">
        <f>SUM(B17:M17)</f>
        <v>278770412.69</v>
      </c>
    </row>
    <row r="18" spans="1:14" ht="12.75">
      <c r="A18" s="2"/>
      <c r="B18" s="77"/>
      <c r="C18" s="77"/>
      <c r="D18" s="80"/>
      <c r="E18" s="80"/>
      <c r="F18" s="75"/>
      <c r="G18" s="75"/>
      <c r="H18" s="75"/>
      <c r="I18" s="75"/>
      <c r="J18" s="75"/>
      <c r="K18" s="75"/>
      <c r="L18" s="75"/>
      <c r="M18" s="75"/>
      <c r="N18" s="87"/>
    </row>
    <row r="19" spans="1:14" ht="12.75">
      <c r="A19" s="2" t="s">
        <v>92</v>
      </c>
      <c r="B19" s="77">
        <v>0</v>
      </c>
      <c r="C19" s="77"/>
      <c r="D19" s="80">
        <v>32686561.37</v>
      </c>
      <c r="E19" s="80"/>
      <c r="F19" s="75"/>
      <c r="G19" s="75">
        <v>30948624.69</v>
      </c>
      <c r="H19" s="75"/>
      <c r="I19" s="75"/>
      <c r="J19" s="75">
        <v>27575534.75</v>
      </c>
      <c r="K19" s="75"/>
      <c r="L19" s="75"/>
      <c r="M19" s="95">
        <v>29161063.07</v>
      </c>
      <c r="N19" s="87">
        <f>SUM(B19:M19)</f>
        <v>120371783.88</v>
      </c>
    </row>
    <row r="20" spans="1:14" ht="12.75">
      <c r="A20" s="2" t="s">
        <v>93</v>
      </c>
      <c r="B20" s="77"/>
      <c r="C20" s="77"/>
      <c r="D20" s="80"/>
      <c r="E20" s="80"/>
      <c r="F20" s="75"/>
      <c r="G20" s="75"/>
      <c r="H20" s="75"/>
      <c r="I20" s="75"/>
      <c r="J20" s="75"/>
      <c r="K20" s="75"/>
      <c r="L20" s="75"/>
      <c r="M20" s="75"/>
      <c r="N20" s="87"/>
    </row>
    <row r="21" spans="1:14" ht="12.75">
      <c r="A21" s="2"/>
      <c r="B21" s="77"/>
      <c r="C21" s="77"/>
      <c r="D21" s="80"/>
      <c r="E21" s="80"/>
      <c r="F21" s="75"/>
      <c r="G21" s="75"/>
      <c r="H21" s="75"/>
      <c r="I21" s="75"/>
      <c r="J21" s="75"/>
      <c r="K21" s="75"/>
      <c r="L21" s="75"/>
      <c r="M21" s="75"/>
      <c r="N21" s="89"/>
    </row>
    <row r="22" spans="1:14" s="83" customFormat="1" ht="13.5" thickBot="1">
      <c r="A22" s="81" t="s">
        <v>25</v>
      </c>
      <c r="B22" s="82">
        <f>SUM(B11:B20)</f>
        <v>672782.53</v>
      </c>
      <c r="C22" s="82">
        <f aca="true" t="shared" si="0" ref="C22:N22">SUM(C11:C20)</f>
        <v>794940.47</v>
      </c>
      <c r="D22" s="82">
        <f t="shared" si="0"/>
        <v>108008907.39000002</v>
      </c>
      <c r="E22" s="82">
        <f t="shared" si="0"/>
        <v>813606.62</v>
      </c>
      <c r="F22" s="82">
        <f t="shared" si="0"/>
        <v>673176.22</v>
      </c>
      <c r="G22" s="82">
        <f t="shared" si="0"/>
        <v>112794261.17999999</v>
      </c>
      <c r="H22" s="82">
        <f t="shared" si="0"/>
        <v>1117944.33</v>
      </c>
      <c r="I22" s="82">
        <f t="shared" si="0"/>
        <v>1294750.43</v>
      </c>
      <c r="J22" s="82">
        <f t="shared" si="0"/>
        <v>104299881.08</v>
      </c>
      <c r="K22" s="82">
        <f t="shared" si="0"/>
        <v>992068.95</v>
      </c>
      <c r="L22" s="82">
        <f t="shared" si="0"/>
        <v>815444.23</v>
      </c>
      <c r="M22" s="82">
        <f t="shared" si="0"/>
        <v>100625888.31</v>
      </c>
      <c r="N22" s="82">
        <f t="shared" si="0"/>
        <v>432903651.74</v>
      </c>
    </row>
    <row r="23" spans="1:14" ht="13.5" thickTop="1">
      <c r="A23" s="2"/>
      <c r="B23" s="6"/>
      <c r="C23" s="6"/>
      <c r="D23" s="19"/>
      <c r="E23" s="19"/>
      <c r="F23" s="33"/>
      <c r="G23" s="33"/>
      <c r="H23" s="33"/>
      <c r="I23" s="33"/>
      <c r="J23" s="33"/>
      <c r="K23" s="33"/>
      <c r="L23" s="33"/>
      <c r="M23" s="33"/>
      <c r="N23" s="89"/>
    </row>
    <row r="24" spans="1:14" ht="12.75">
      <c r="A24" s="2"/>
      <c r="B24" s="6"/>
      <c r="C24" s="6"/>
      <c r="D24" s="19"/>
      <c r="E24" s="19"/>
      <c r="F24" s="33"/>
      <c r="G24" s="33"/>
      <c r="H24" s="33"/>
      <c r="I24" s="33"/>
      <c r="J24" s="33"/>
      <c r="K24" s="33"/>
      <c r="L24" s="33"/>
      <c r="M24" s="33"/>
      <c r="N24" s="89"/>
    </row>
    <row r="25" spans="1:14" ht="12.75">
      <c r="A25" s="2"/>
      <c r="B25" s="6"/>
      <c r="C25" s="6"/>
      <c r="D25" s="19"/>
      <c r="E25" s="19"/>
      <c r="F25" s="33"/>
      <c r="G25" s="33"/>
      <c r="H25" s="33"/>
      <c r="I25" s="33"/>
      <c r="J25" s="33"/>
      <c r="K25" s="33"/>
      <c r="L25" s="33"/>
      <c r="M25" s="33"/>
      <c r="N25" s="89"/>
    </row>
    <row r="26" spans="1:14" ht="12.75">
      <c r="A26" s="2"/>
      <c r="B26" s="6"/>
      <c r="C26" s="6"/>
      <c r="D26" s="19"/>
      <c r="E26" s="19"/>
      <c r="F26" s="33"/>
      <c r="G26" s="33"/>
      <c r="H26" s="33"/>
      <c r="I26" s="33"/>
      <c r="J26" s="33"/>
      <c r="K26" s="33"/>
      <c r="L26" s="33"/>
      <c r="M26" s="33"/>
      <c r="N26" s="89"/>
    </row>
    <row r="27" spans="1:14" ht="12.75">
      <c r="A27" s="2"/>
      <c r="B27" s="6"/>
      <c r="C27" s="6"/>
      <c r="D27" s="19"/>
      <c r="E27" s="19"/>
      <c r="F27" s="33"/>
      <c r="G27" s="33"/>
      <c r="H27" s="33"/>
      <c r="I27" s="33"/>
      <c r="J27" s="33"/>
      <c r="K27" s="33"/>
      <c r="L27" s="33"/>
      <c r="M27" s="33"/>
      <c r="N27" s="89"/>
    </row>
    <row r="28" spans="1:14" ht="12.75">
      <c r="A28" s="2"/>
      <c r="B28" s="6"/>
      <c r="C28" s="6"/>
      <c r="D28" s="19"/>
      <c r="E28" s="19"/>
      <c r="F28" s="33"/>
      <c r="G28" s="33"/>
      <c r="H28" s="33"/>
      <c r="I28" s="33"/>
      <c r="J28" s="33"/>
      <c r="K28" s="33"/>
      <c r="L28" s="33"/>
      <c r="M28" s="33"/>
      <c r="N28" s="89"/>
    </row>
    <row r="29" spans="1:14" ht="12.75">
      <c r="A29" s="2"/>
      <c r="B29" s="6"/>
      <c r="C29" s="6"/>
      <c r="D29" s="19"/>
      <c r="E29" s="19"/>
      <c r="F29" s="33"/>
      <c r="G29" s="33"/>
      <c r="H29" s="33"/>
      <c r="I29" s="33"/>
      <c r="J29" s="33"/>
      <c r="K29" s="33"/>
      <c r="L29" s="33"/>
      <c r="M29" s="33"/>
      <c r="N29" s="89"/>
    </row>
    <row r="30" spans="1:14" ht="12.75">
      <c r="A30" s="2"/>
      <c r="B30" s="6"/>
      <c r="C30" s="6"/>
      <c r="D30" s="19"/>
      <c r="E30" s="19"/>
      <c r="F30" s="33"/>
      <c r="G30" s="33"/>
      <c r="H30" s="33"/>
      <c r="I30" s="33"/>
      <c r="J30" s="33"/>
      <c r="K30" s="33"/>
      <c r="L30" s="33"/>
      <c r="M30" s="33"/>
      <c r="N30" s="89"/>
    </row>
    <row r="31" spans="1:14" ht="12.75">
      <c r="A31" s="2"/>
      <c r="B31" s="6"/>
      <c r="C31" s="6"/>
      <c r="D31" s="19"/>
      <c r="E31" s="19"/>
      <c r="F31" s="33"/>
      <c r="G31" s="33"/>
      <c r="H31" s="33"/>
      <c r="I31" s="33"/>
      <c r="J31" s="33"/>
      <c r="K31" s="33"/>
      <c r="L31" s="33"/>
      <c r="M31" s="33"/>
      <c r="N31" s="89"/>
    </row>
    <row r="32" spans="1:14" ht="12.75">
      <c r="A32" s="2"/>
      <c r="B32" s="6"/>
      <c r="C32" s="6"/>
      <c r="D32" s="19"/>
      <c r="E32" s="19"/>
      <c r="F32" s="33"/>
      <c r="G32" s="33"/>
      <c r="H32" s="33"/>
      <c r="I32" s="33"/>
      <c r="J32" s="33"/>
      <c r="K32" s="33"/>
      <c r="L32" s="33"/>
      <c r="M32" s="33"/>
      <c r="N32" s="89"/>
    </row>
    <row r="33" spans="1:14" ht="12.75">
      <c r="A33" s="2"/>
      <c r="B33" s="6"/>
      <c r="C33" s="6"/>
      <c r="D33" s="19"/>
      <c r="E33" s="19"/>
      <c r="F33" s="33"/>
      <c r="G33" s="33"/>
      <c r="H33" s="33"/>
      <c r="I33" s="33"/>
      <c r="J33" s="33"/>
      <c r="K33" s="33"/>
      <c r="L33" s="33"/>
      <c r="M33" s="33"/>
      <c r="N33" s="89"/>
    </row>
    <row r="34" spans="2:14" ht="12.75">
      <c r="B34" s="4"/>
      <c r="C34" s="4"/>
      <c r="D34" s="20"/>
      <c r="E34" s="4"/>
      <c r="F34" s="7"/>
      <c r="G34" s="7"/>
      <c r="H34" s="7"/>
      <c r="I34" s="7"/>
      <c r="J34" s="7"/>
      <c r="K34" s="7"/>
      <c r="L34" s="7"/>
      <c r="M34" s="7"/>
      <c r="N34" s="90"/>
    </row>
    <row r="35" spans="1:14" ht="13.5" thickBot="1">
      <c r="A35" s="17" t="s">
        <v>25</v>
      </c>
      <c r="B35" s="82">
        <f aca="true" t="shared" si="1" ref="B35:N35">SUM(B24:B33)</f>
        <v>0</v>
      </c>
      <c r="C35" s="82">
        <f t="shared" si="1"/>
        <v>0</v>
      </c>
      <c r="D35" s="82">
        <f t="shared" si="1"/>
        <v>0</v>
      </c>
      <c r="E35" s="82">
        <f t="shared" si="1"/>
        <v>0</v>
      </c>
      <c r="F35" s="82">
        <f t="shared" si="1"/>
        <v>0</v>
      </c>
      <c r="G35" s="82">
        <f t="shared" si="1"/>
        <v>0</v>
      </c>
      <c r="H35" s="82">
        <f t="shared" si="1"/>
        <v>0</v>
      </c>
      <c r="I35" s="82">
        <f t="shared" si="1"/>
        <v>0</v>
      </c>
      <c r="J35" s="82">
        <f t="shared" si="1"/>
        <v>0</v>
      </c>
      <c r="K35" s="82">
        <f t="shared" si="1"/>
        <v>0</v>
      </c>
      <c r="L35" s="82">
        <f t="shared" si="1"/>
        <v>0</v>
      </c>
      <c r="M35" s="82">
        <f t="shared" si="1"/>
        <v>0</v>
      </c>
      <c r="N35" s="82">
        <f t="shared" si="1"/>
        <v>0</v>
      </c>
    </row>
    <row r="36" ht="13.5" thickTop="1">
      <c r="M36" s="23"/>
    </row>
  </sheetData>
  <printOptions/>
  <pageMargins left="0.25" right="0.25" top="1" bottom="1" header="0.5" footer="0.5"/>
  <pageSetup horizontalDpi="600" verticalDpi="600" orientation="landscape" paperSize="5" scale="7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0"/>
  <sheetViews>
    <sheetView workbookViewId="0" topLeftCell="A1">
      <pane xSplit="1" topLeftCell="H1" activePane="topRight" state="frozen"/>
      <selection pane="topLeft" activeCell="A1" sqref="A1"/>
      <selection pane="topRight" activeCell="N24" sqref="N24:N28"/>
    </sheetView>
  </sheetViews>
  <sheetFormatPr defaultColWidth="17.8515625" defaultRowHeight="12.75"/>
  <cols>
    <col min="1" max="1" width="14.421875" style="1" bestFit="1" customWidth="1"/>
    <col min="2" max="13" width="15.7109375" style="1" customWidth="1"/>
    <col min="14" max="14" width="17.00390625" style="1" bestFit="1" customWidth="1"/>
    <col min="15" max="16384" width="15.7109375" style="1" customWidth="1"/>
  </cols>
  <sheetData>
    <row r="1" spans="1:14" ht="12.75">
      <c r="A1" s="10" t="s">
        <v>0</v>
      </c>
      <c r="B1" s="9"/>
      <c r="C1" s="9"/>
      <c r="D1" s="11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4" ht="12.75">
      <c r="A2" s="10" t="s">
        <v>43</v>
      </c>
      <c r="B2" s="9"/>
      <c r="C2" s="9"/>
      <c r="D2" s="11"/>
      <c r="E2" s="9"/>
      <c r="F2" s="9"/>
      <c r="G2" s="9"/>
      <c r="H2" s="9"/>
      <c r="I2" s="9"/>
      <c r="J2" s="9"/>
      <c r="K2" s="9"/>
      <c r="L2" s="9"/>
      <c r="M2" s="9"/>
      <c r="N2" s="9"/>
    </row>
    <row r="3" spans="1:14" ht="12.75">
      <c r="A3" s="11" t="s">
        <v>44</v>
      </c>
      <c r="B3" s="9"/>
      <c r="C3" s="9"/>
      <c r="D3" s="11"/>
      <c r="E3" s="9"/>
      <c r="F3" s="9"/>
      <c r="G3" s="9"/>
      <c r="H3" s="9"/>
      <c r="I3" s="9"/>
      <c r="J3" s="9"/>
      <c r="K3" s="9"/>
      <c r="L3" s="9"/>
      <c r="M3" s="9"/>
      <c r="N3" s="9"/>
    </row>
    <row r="4" spans="1:14" ht="12.75">
      <c r="A4" s="9" t="s">
        <v>98</v>
      </c>
      <c r="B4" s="9"/>
      <c r="C4" s="9"/>
      <c r="D4" s="10"/>
      <c r="E4" s="9"/>
      <c r="F4" s="9"/>
      <c r="G4" s="9"/>
      <c r="H4" s="9"/>
      <c r="I4" s="9"/>
      <c r="J4" s="9"/>
      <c r="K4" s="9"/>
      <c r="L4" s="9"/>
      <c r="M4" s="9"/>
      <c r="N4" s="9"/>
    </row>
    <row r="5" ht="12.75">
      <c r="D5" s="2"/>
    </row>
    <row r="6" ht="12.75">
      <c r="D6" s="2"/>
    </row>
    <row r="7" ht="12.75">
      <c r="A7" s="2"/>
    </row>
    <row r="8" ht="12.75"/>
    <row r="9" spans="1:14" ht="12.75">
      <c r="A9" s="18" t="s">
        <v>45</v>
      </c>
      <c r="B9" s="12" t="s">
        <v>18</v>
      </c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25</v>
      </c>
    </row>
    <row r="10" spans="1:14" ht="12.7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</row>
    <row r="11" spans="1:14" ht="12.75">
      <c r="A11" s="2" t="s">
        <v>27</v>
      </c>
      <c r="B11" s="5">
        <v>375594.94</v>
      </c>
      <c r="C11" s="5">
        <v>519447.61</v>
      </c>
      <c r="D11" s="22">
        <v>439568.09</v>
      </c>
      <c r="E11" s="5">
        <v>422841.43</v>
      </c>
      <c r="F11" s="22">
        <v>344504.07</v>
      </c>
      <c r="G11" s="22">
        <v>523468.06</v>
      </c>
      <c r="H11" s="22">
        <v>389721.36</v>
      </c>
      <c r="I11" s="22">
        <v>469800.87</v>
      </c>
      <c r="J11" s="22">
        <v>1325823.31</v>
      </c>
      <c r="K11" s="22">
        <v>480719.32</v>
      </c>
      <c r="L11" s="22">
        <v>533510.13</v>
      </c>
      <c r="M11" s="22">
        <v>650659.26</v>
      </c>
      <c r="N11" s="5">
        <f aca="true" t="shared" si="0" ref="N11:N26">SUM(B11:M11)</f>
        <v>6475658.45</v>
      </c>
    </row>
    <row r="12" spans="1:14" ht="12.75">
      <c r="A12" s="2" t="s">
        <v>28</v>
      </c>
      <c r="B12" s="6">
        <v>59224888.71</v>
      </c>
      <c r="C12" s="6">
        <v>60769030.75</v>
      </c>
      <c r="D12" s="33">
        <v>62775882.55</v>
      </c>
      <c r="E12" s="19">
        <v>58448936.03</v>
      </c>
      <c r="F12" s="33">
        <v>57862641.76</v>
      </c>
      <c r="G12" s="33">
        <v>71028223.78</v>
      </c>
      <c r="H12" s="33">
        <v>56020221.19</v>
      </c>
      <c r="I12" s="33">
        <v>56772646.15</v>
      </c>
      <c r="J12" s="33">
        <v>67186717.36</v>
      </c>
      <c r="K12" s="33">
        <v>58071898.81</v>
      </c>
      <c r="L12" s="33">
        <v>62342331.32</v>
      </c>
      <c r="M12" s="33">
        <v>64094860.79</v>
      </c>
      <c r="N12" s="6">
        <f t="shared" si="0"/>
        <v>734598279.1999999</v>
      </c>
    </row>
    <row r="13" spans="1:14" ht="12.75">
      <c r="A13" s="2" t="s">
        <v>29</v>
      </c>
      <c r="B13" s="6">
        <v>1362631.15</v>
      </c>
      <c r="C13" s="6">
        <v>1350388.24</v>
      </c>
      <c r="D13" s="33">
        <v>1309755.51</v>
      </c>
      <c r="E13" s="19">
        <v>1298189.43</v>
      </c>
      <c r="F13" s="33">
        <v>1127154.04</v>
      </c>
      <c r="G13" s="33">
        <v>1547770.42</v>
      </c>
      <c r="H13" s="33">
        <v>1114860.46</v>
      </c>
      <c r="I13" s="33">
        <v>1014114.61</v>
      </c>
      <c r="J13" s="33">
        <v>1505464.19</v>
      </c>
      <c r="K13" s="33">
        <v>1077642.43</v>
      </c>
      <c r="L13" s="33">
        <v>1330969.12</v>
      </c>
      <c r="M13" s="33">
        <v>1396923.87</v>
      </c>
      <c r="N13" s="6">
        <f t="shared" si="0"/>
        <v>15435863.469999999</v>
      </c>
    </row>
    <row r="14" spans="1:14" ht="12.75">
      <c r="A14" s="2" t="s">
        <v>30</v>
      </c>
      <c r="B14" s="6">
        <v>1829473.73</v>
      </c>
      <c r="C14" s="6">
        <v>2001271.53</v>
      </c>
      <c r="D14" s="33">
        <v>2407589.63</v>
      </c>
      <c r="E14" s="19">
        <v>1893884.34</v>
      </c>
      <c r="F14" s="33">
        <v>1978331.15</v>
      </c>
      <c r="G14" s="33">
        <v>2243079.78</v>
      </c>
      <c r="H14" s="33">
        <v>1688601.18</v>
      </c>
      <c r="I14" s="33">
        <v>1804618.1</v>
      </c>
      <c r="J14" s="33">
        <v>1895215.63</v>
      </c>
      <c r="K14" s="33">
        <v>1818045.52</v>
      </c>
      <c r="L14" s="33">
        <v>1969904.59</v>
      </c>
      <c r="M14" s="33">
        <v>2233318.3</v>
      </c>
      <c r="N14" s="6">
        <f t="shared" si="0"/>
        <v>23763333.479999997</v>
      </c>
    </row>
    <row r="15" spans="1:14" ht="12.75">
      <c r="A15" s="2" t="s">
        <v>31</v>
      </c>
      <c r="B15" s="6">
        <v>12409.03</v>
      </c>
      <c r="C15" s="6">
        <v>23206.55</v>
      </c>
      <c r="D15" s="33">
        <v>35249.91</v>
      </c>
      <c r="E15" s="19">
        <v>16560.66</v>
      </c>
      <c r="F15" s="33">
        <v>130548.39</v>
      </c>
      <c r="G15" s="33">
        <v>15882.02</v>
      </c>
      <c r="H15" s="33">
        <v>11066.2</v>
      </c>
      <c r="I15" s="33">
        <v>11027.36</v>
      </c>
      <c r="J15" s="33">
        <v>17086.13</v>
      </c>
      <c r="K15" s="33">
        <v>10903.51</v>
      </c>
      <c r="L15" s="33">
        <v>18147.19</v>
      </c>
      <c r="M15" s="33">
        <v>23657.23</v>
      </c>
      <c r="N15" s="6">
        <f t="shared" si="0"/>
        <v>325744.18</v>
      </c>
    </row>
    <row r="16" spans="1:14" ht="12.75">
      <c r="A16" s="2" t="s">
        <v>32</v>
      </c>
      <c r="B16" s="6">
        <v>611912.98</v>
      </c>
      <c r="C16" s="6">
        <v>1427597.53</v>
      </c>
      <c r="D16" s="33">
        <v>1017406.42</v>
      </c>
      <c r="E16" s="19">
        <v>956751.57</v>
      </c>
      <c r="F16" s="33">
        <v>662496.24</v>
      </c>
      <c r="G16" s="33">
        <v>1589454.13</v>
      </c>
      <c r="H16" s="33">
        <v>572290.48</v>
      </c>
      <c r="I16" s="33">
        <v>632465.31</v>
      </c>
      <c r="J16" s="33">
        <v>717465.79</v>
      </c>
      <c r="K16" s="33">
        <v>521312.87</v>
      </c>
      <c r="L16" s="33">
        <v>498486.63</v>
      </c>
      <c r="M16" s="33">
        <v>764196.36</v>
      </c>
      <c r="N16" s="6">
        <f t="shared" si="0"/>
        <v>9971836.31</v>
      </c>
    </row>
    <row r="17" spans="1:14" ht="12.75">
      <c r="A17" s="2" t="s">
        <v>33</v>
      </c>
      <c r="B17" s="6">
        <v>1076182.82</v>
      </c>
      <c r="C17" s="6">
        <v>793974.06</v>
      </c>
      <c r="D17" s="33">
        <v>727959.31</v>
      </c>
      <c r="E17" s="19">
        <v>395168.63</v>
      </c>
      <c r="F17" s="33">
        <v>736291.84</v>
      </c>
      <c r="G17" s="33">
        <v>911424.31</v>
      </c>
      <c r="H17" s="33">
        <v>652116.08</v>
      </c>
      <c r="I17" s="33">
        <v>676289.05</v>
      </c>
      <c r="J17" s="33">
        <v>940136.91</v>
      </c>
      <c r="K17" s="33">
        <v>776486.71</v>
      </c>
      <c r="L17" s="33">
        <v>817773.12</v>
      </c>
      <c r="M17" s="33">
        <v>1002105.33</v>
      </c>
      <c r="N17" s="6">
        <f t="shared" si="0"/>
        <v>9505908.17</v>
      </c>
    </row>
    <row r="18" spans="1:14" ht="12.75">
      <c r="A18" s="2" t="s">
        <v>34</v>
      </c>
      <c r="B18" s="6">
        <v>389678.72</v>
      </c>
      <c r="C18" s="6">
        <v>461287.43</v>
      </c>
      <c r="D18" s="33">
        <v>296536.55</v>
      </c>
      <c r="E18" s="19">
        <v>756332.05</v>
      </c>
      <c r="F18" s="33">
        <v>514384.1</v>
      </c>
      <c r="G18" s="33">
        <v>406216.2</v>
      </c>
      <c r="H18" s="33">
        <v>271221.55</v>
      </c>
      <c r="I18" s="33">
        <v>377853.05</v>
      </c>
      <c r="J18" s="33">
        <v>381955.18</v>
      </c>
      <c r="K18" s="33">
        <v>475161.14</v>
      </c>
      <c r="L18" s="33">
        <v>795049.53</v>
      </c>
      <c r="M18" s="33">
        <v>473022.26</v>
      </c>
      <c r="N18" s="6">
        <f t="shared" si="0"/>
        <v>5598697.76</v>
      </c>
    </row>
    <row r="19" spans="1:14" ht="12.75">
      <c r="A19" s="2" t="s">
        <v>35</v>
      </c>
      <c r="B19" s="6">
        <v>41832.26</v>
      </c>
      <c r="C19" s="6">
        <v>43800.85</v>
      </c>
      <c r="D19" s="33">
        <v>78449.76</v>
      </c>
      <c r="E19" s="19">
        <v>43562</v>
      </c>
      <c r="F19" s="33">
        <v>7076.07</v>
      </c>
      <c r="G19" s="33">
        <v>7284.46</v>
      </c>
      <c r="H19" s="33">
        <v>3910.66</v>
      </c>
      <c r="I19" s="33">
        <v>4127.38</v>
      </c>
      <c r="J19" s="33">
        <v>15513.8</v>
      </c>
      <c r="K19" s="33">
        <v>10254.85</v>
      </c>
      <c r="L19" s="33">
        <v>13383.13</v>
      </c>
      <c r="M19" s="33">
        <v>20928.66</v>
      </c>
      <c r="N19" s="6">
        <f t="shared" si="0"/>
        <v>290123.87999999995</v>
      </c>
    </row>
    <row r="20" spans="1:14" ht="12.75">
      <c r="A20" s="2" t="s">
        <v>36</v>
      </c>
      <c r="B20" s="6">
        <v>648987.67</v>
      </c>
      <c r="C20" s="6">
        <v>696933.42</v>
      </c>
      <c r="D20" s="33">
        <v>729162.41</v>
      </c>
      <c r="E20" s="19">
        <v>705751.84</v>
      </c>
      <c r="F20" s="33">
        <v>563656.68</v>
      </c>
      <c r="G20" s="33">
        <v>684836.09</v>
      </c>
      <c r="H20" s="33">
        <v>516618.21</v>
      </c>
      <c r="I20" s="33">
        <v>496550.74</v>
      </c>
      <c r="J20" s="33">
        <v>612024.09</v>
      </c>
      <c r="K20" s="33">
        <v>613983.32</v>
      </c>
      <c r="L20" s="33">
        <v>565103.74</v>
      </c>
      <c r="M20" s="33">
        <v>909205.78</v>
      </c>
      <c r="N20" s="6">
        <f t="shared" si="0"/>
        <v>7742813.990000001</v>
      </c>
    </row>
    <row r="21" spans="1:14" ht="12.75">
      <c r="A21" s="2" t="s">
        <v>37</v>
      </c>
      <c r="B21" s="6">
        <v>48934.64</v>
      </c>
      <c r="C21" s="6">
        <v>49660.86</v>
      </c>
      <c r="D21" s="33">
        <v>53887.62</v>
      </c>
      <c r="E21" s="19">
        <v>51765.37</v>
      </c>
      <c r="F21" s="33">
        <v>58816.14</v>
      </c>
      <c r="G21" s="33">
        <v>67119.82</v>
      </c>
      <c r="H21" s="33">
        <v>66937.25</v>
      </c>
      <c r="I21" s="33">
        <v>51797.05</v>
      </c>
      <c r="J21" s="33">
        <v>78804.87</v>
      </c>
      <c r="K21" s="33">
        <v>62977.03</v>
      </c>
      <c r="L21" s="33">
        <v>50993.01</v>
      </c>
      <c r="M21" s="33">
        <v>68597.79</v>
      </c>
      <c r="N21" s="6">
        <f t="shared" si="0"/>
        <v>710291.4500000001</v>
      </c>
    </row>
    <row r="22" spans="1:14" ht="12.75">
      <c r="A22" s="2" t="s">
        <v>38</v>
      </c>
      <c r="B22" s="6">
        <v>851623.08</v>
      </c>
      <c r="C22" s="6">
        <v>877500.14</v>
      </c>
      <c r="D22" s="33">
        <v>931676.12</v>
      </c>
      <c r="E22" s="19">
        <v>887377.13</v>
      </c>
      <c r="F22" s="33">
        <v>975276.32</v>
      </c>
      <c r="G22" s="33">
        <v>997146.59</v>
      </c>
      <c r="H22" s="33">
        <v>727826.53</v>
      </c>
      <c r="I22" s="33">
        <v>791879.41</v>
      </c>
      <c r="J22" s="33">
        <v>1073878.36</v>
      </c>
      <c r="K22" s="33">
        <v>849194.65</v>
      </c>
      <c r="L22" s="33">
        <v>830474.91</v>
      </c>
      <c r="M22" s="33">
        <v>985733.61</v>
      </c>
      <c r="N22" s="6">
        <f t="shared" si="0"/>
        <v>10779586.85</v>
      </c>
    </row>
    <row r="23" spans="1:14" ht="12.75">
      <c r="A23" s="2" t="s">
        <v>46</v>
      </c>
      <c r="B23" s="6">
        <v>1710730.53</v>
      </c>
      <c r="C23" s="6">
        <v>1768569.74</v>
      </c>
      <c r="D23" s="33">
        <v>1781427.4</v>
      </c>
      <c r="E23" s="19">
        <v>1711303.98</v>
      </c>
      <c r="F23" s="33">
        <v>1479122.27</v>
      </c>
      <c r="G23" s="33">
        <v>1918011.28</v>
      </c>
      <c r="H23" s="33">
        <v>1488464.25</v>
      </c>
      <c r="I23" s="33">
        <v>1444269.75</v>
      </c>
      <c r="J23" s="33">
        <v>1940133.04</v>
      </c>
      <c r="K23" s="33">
        <v>1489899.57</v>
      </c>
      <c r="L23" s="33">
        <v>1564331.78</v>
      </c>
      <c r="M23" s="33">
        <v>1934084</v>
      </c>
      <c r="N23" s="6">
        <f t="shared" si="0"/>
        <v>20230347.59</v>
      </c>
    </row>
    <row r="24" spans="1:14" ht="12.75">
      <c r="A24" s="2" t="s">
        <v>39</v>
      </c>
      <c r="B24" s="6">
        <v>106664.94</v>
      </c>
      <c r="C24" s="6">
        <v>109500.92</v>
      </c>
      <c r="D24" s="33">
        <v>126848.62</v>
      </c>
      <c r="E24" s="19">
        <v>110982.35</v>
      </c>
      <c r="F24" s="33">
        <v>122292.12</v>
      </c>
      <c r="G24" s="33">
        <v>123454.2</v>
      </c>
      <c r="H24" s="33">
        <v>102164.2</v>
      </c>
      <c r="I24" s="33">
        <v>98444.41</v>
      </c>
      <c r="J24" s="33">
        <v>99388.63</v>
      </c>
      <c r="K24" s="33">
        <v>119741.56</v>
      </c>
      <c r="L24" s="33">
        <v>129597.18</v>
      </c>
      <c r="M24" s="33">
        <v>117215.78</v>
      </c>
      <c r="N24" s="6">
        <f t="shared" si="0"/>
        <v>1366294.91</v>
      </c>
    </row>
    <row r="25" spans="1:14" ht="12.75">
      <c r="A25" s="2" t="s">
        <v>40</v>
      </c>
      <c r="B25" s="6">
        <v>98503.17</v>
      </c>
      <c r="C25" s="6">
        <v>187218.45</v>
      </c>
      <c r="D25" s="33">
        <v>155995.04</v>
      </c>
      <c r="E25" s="19">
        <v>195393.51</v>
      </c>
      <c r="F25" s="33">
        <v>1598886.47</v>
      </c>
      <c r="G25" s="33">
        <v>136819.56</v>
      </c>
      <c r="H25" s="33">
        <v>280493.51</v>
      </c>
      <c r="I25" s="33">
        <v>265793.08</v>
      </c>
      <c r="J25" s="33">
        <v>345181.46</v>
      </c>
      <c r="K25" s="33">
        <v>259473.53</v>
      </c>
      <c r="L25" s="33">
        <v>265776.03</v>
      </c>
      <c r="M25" s="33">
        <v>257132.43</v>
      </c>
      <c r="N25" s="6">
        <f t="shared" si="0"/>
        <v>4046666.2399999998</v>
      </c>
    </row>
    <row r="26" spans="1:14" ht="12.75">
      <c r="A26" s="2" t="s">
        <v>41</v>
      </c>
      <c r="B26" s="6">
        <v>12085809.71</v>
      </c>
      <c r="C26" s="6">
        <v>12419816.77</v>
      </c>
      <c r="D26" s="33">
        <v>13362074.99</v>
      </c>
      <c r="E26" s="19">
        <v>12105113.25</v>
      </c>
      <c r="F26" s="33">
        <v>11195939.42</v>
      </c>
      <c r="G26" s="33">
        <v>14528507.5</v>
      </c>
      <c r="H26" s="33">
        <v>10187343.43</v>
      </c>
      <c r="I26" s="33">
        <v>11250249.92</v>
      </c>
      <c r="J26" s="33">
        <v>12118562.09</v>
      </c>
      <c r="K26" s="33">
        <v>11109174.42</v>
      </c>
      <c r="L26" s="33">
        <v>11738260.75</v>
      </c>
      <c r="M26" s="33">
        <v>13416379.63</v>
      </c>
      <c r="N26" s="6">
        <f t="shared" si="0"/>
        <v>145517231.88</v>
      </c>
    </row>
    <row r="27" spans="1:14" ht="12.75">
      <c r="A27" s="2" t="s">
        <v>42</v>
      </c>
      <c r="B27" s="6">
        <v>304577.51</v>
      </c>
      <c r="C27" s="6">
        <v>331732.04</v>
      </c>
      <c r="D27" s="33">
        <v>429077.89</v>
      </c>
      <c r="E27" s="19">
        <v>289060.4</v>
      </c>
      <c r="F27" s="33">
        <v>253931.73</v>
      </c>
      <c r="G27" s="33">
        <v>323293.54</v>
      </c>
      <c r="H27" s="33">
        <v>250079.71</v>
      </c>
      <c r="I27" s="33">
        <v>296908.4</v>
      </c>
      <c r="J27" s="33">
        <v>353469.19</v>
      </c>
      <c r="K27" s="33">
        <v>313082.38</v>
      </c>
      <c r="L27" s="33">
        <v>304978.36</v>
      </c>
      <c r="M27" s="33">
        <v>402530.69</v>
      </c>
      <c r="N27" s="6">
        <f>SUM(B27:M27)</f>
        <v>3852721.8399999994</v>
      </c>
    </row>
    <row r="28" spans="1:14" ht="12.75">
      <c r="A28" s="2" t="s">
        <v>47</v>
      </c>
      <c r="B28" s="6">
        <v>332.81</v>
      </c>
      <c r="C28" s="6">
        <v>280.57</v>
      </c>
      <c r="D28" s="33">
        <v>407.32</v>
      </c>
      <c r="E28" s="19">
        <v>325.73</v>
      </c>
      <c r="F28" s="33">
        <v>229.87</v>
      </c>
      <c r="G28" s="33">
        <v>421.23</v>
      </c>
      <c r="H28" s="33">
        <v>597.01</v>
      </c>
      <c r="I28" s="33">
        <v>346.82</v>
      </c>
      <c r="J28" s="33">
        <v>529.86</v>
      </c>
      <c r="K28" s="33">
        <v>726.06</v>
      </c>
      <c r="L28" s="33">
        <v>400.83</v>
      </c>
      <c r="M28" s="33">
        <v>595.71</v>
      </c>
      <c r="N28" s="6">
        <f>SUM(B28:M28)</f>
        <v>5193.820000000001</v>
      </c>
    </row>
    <row r="29" spans="2:14" ht="12.75">
      <c r="B29" s="4"/>
      <c r="C29" s="4"/>
      <c r="D29" s="7"/>
      <c r="E29" s="4"/>
      <c r="F29" s="7"/>
      <c r="G29" s="7"/>
      <c r="H29" s="7"/>
      <c r="I29" s="7"/>
      <c r="J29" s="7"/>
      <c r="K29" s="7"/>
      <c r="L29" s="7"/>
      <c r="M29" s="7"/>
      <c r="N29" s="8"/>
    </row>
    <row r="30" spans="1:14" ht="13.5" thickBot="1">
      <c r="A30" s="3" t="s">
        <v>25</v>
      </c>
      <c r="B30" s="13">
        <f aca="true" t="shared" si="1" ref="B30:N30">SUM(B11:B28)</f>
        <v>80780768.39999999</v>
      </c>
      <c r="C30" s="13">
        <f t="shared" si="1"/>
        <v>83831217.46</v>
      </c>
      <c r="D30" s="34">
        <f t="shared" si="1"/>
        <v>86658955.14000002</v>
      </c>
      <c r="E30" s="13">
        <f t="shared" si="1"/>
        <v>80289299.70000002</v>
      </c>
      <c r="F30" s="34">
        <f t="shared" si="1"/>
        <v>79611578.68000002</v>
      </c>
      <c r="G30" s="34">
        <f t="shared" si="1"/>
        <v>97052412.97000001</v>
      </c>
      <c r="H30" s="34">
        <f t="shared" si="1"/>
        <v>74344533.25999999</v>
      </c>
      <c r="I30" s="34">
        <f t="shared" si="1"/>
        <v>76459181.45999998</v>
      </c>
      <c r="J30" s="34">
        <f t="shared" si="1"/>
        <v>90607349.89</v>
      </c>
      <c r="K30" s="34">
        <f t="shared" si="1"/>
        <v>78060677.68</v>
      </c>
      <c r="L30" s="34">
        <f t="shared" si="1"/>
        <v>83769471.35000001</v>
      </c>
      <c r="M30" s="34">
        <f t="shared" si="1"/>
        <v>88751147.48</v>
      </c>
      <c r="N30" s="13">
        <f t="shared" si="1"/>
        <v>1000216593.47</v>
      </c>
    </row>
    <row r="31" ht="13.5" thickTop="1"/>
    <row r="40" ht="12" customHeight="1">
      <c r="H40" s="1" t="s">
        <v>101</v>
      </c>
    </row>
  </sheetData>
  <printOptions/>
  <pageMargins left="0.75" right="0.75" top="1" bottom="1" header="0.5" footer="0.5"/>
  <pageSetup fitToHeight="1" fitToWidth="1" horizontalDpi="600" verticalDpi="600" orientation="landscape" paperSize="5" scale="74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2"/>
  <sheetViews>
    <sheetView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17.8515625" defaultRowHeight="12.75"/>
  <cols>
    <col min="1" max="1" width="20.7109375" style="1" customWidth="1"/>
    <col min="2" max="13" width="15.7109375" style="1" customWidth="1"/>
    <col min="14" max="14" width="17.7109375" style="1" bestFit="1" customWidth="1"/>
    <col min="15" max="16384" width="15.7109375" style="1" customWidth="1"/>
  </cols>
  <sheetData>
    <row r="1" spans="1:14" ht="12.75">
      <c r="A1" s="10" t="s">
        <v>0</v>
      </c>
      <c r="B1" s="9"/>
      <c r="C1" s="9"/>
      <c r="D1" s="11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4" ht="12.75">
      <c r="A2" s="10" t="s">
        <v>43</v>
      </c>
      <c r="B2" s="9"/>
      <c r="C2" s="9"/>
      <c r="D2" s="11"/>
      <c r="E2" s="9"/>
      <c r="F2" s="9"/>
      <c r="G2" s="9"/>
      <c r="H2" s="9"/>
      <c r="I2" s="9"/>
      <c r="J2" s="9"/>
      <c r="K2" s="9"/>
      <c r="L2" s="9"/>
      <c r="M2" s="9"/>
      <c r="N2" s="9"/>
    </row>
    <row r="3" spans="1:14" ht="12.75">
      <c r="A3" s="10" t="s">
        <v>49</v>
      </c>
      <c r="B3" s="9"/>
      <c r="C3" s="9"/>
      <c r="D3" s="11"/>
      <c r="E3" s="9"/>
      <c r="F3" s="9"/>
      <c r="G3" s="9"/>
      <c r="H3" s="9"/>
      <c r="I3" s="9"/>
      <c r="J3" s="9"/>
      <c r="K3" s="9"/>
      <c r="L3" s="9"/>
      <c r="M3" s="9"/>
      <c r="N3" s="9"/>
    </row>
    <row r="4" spans="1:14" ht="12.75">
      <c r="A4" s="10" t="s">
        <v>99</v>
      </c>
      <c r="B4" s="9"/>
      <c r="C4" s="9"/>
      <c r="D4" s="11"/>
      <c r="E4" s="9"/>
      <c r="F4" s="9"/>
      <c r="G4" s="9"/>
      <c r="H4" s="9"/>
      <c r="I4" s="9"/>
      <c r="J4" s="9"/>
      <c r="K4" s="9"/>
      <c r="L4" s="9"/>
      <c r="M4" s="9"/>
      <c r="N4" s="9"/>
    </row>
    <row r="5" spans="1:14" ht="12.75">
      <c r="A5" s="9"/>
      <c r="B5" s="9"/>
      <c r="C5" s="9"/>
      <c r="D5" s="10"/>
      <c r="E5" s="9"/>
      <c r="F5" s="9"/>
      <c r="G5" s="9"/>
      <c r="H5" s="9"/>
      <c r="I5" s="9"/>
      <c r="J5" s="9"/>
      <c r="K5" s="9"/>
      <c r="L5" s="9"/>
      <c r="M5" s="9"/>
      <c r="N5" s="9"/>
    </row>
    <row r="6" spans="1:4" ht="12.75">
      <c r="A6" s="14"/>
      <c r="B6" s="15"/>
      <c r="D6" s="2"/>
    </row>
    <row r="7" ht="12.75">
      <c r="A7"/>
    </row>
    <row r="8" ht="12.75"/>
    <row r="9" spans="1:14" ht="12.75">
      <c r="A9" s="16" t="s">
        <v>45</v>
      </c>
      <c r="B9" s="12" t="s">
        <v>18</v>
      </c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25</v>
      </c>
    </row>
    <row r="10" spans="1:14" ht="12.7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</row>
    <row r="11" spans="1:14" ht="12.75">
      <c r="A11" s="2" t="s">
        <v>27</v>
      </c>
      <c r="B11" s="5">
        <v>751913.29</v>
      </c>
      <c r="C11" s="43">
        <v>343761.77</v>
      </c>
      <c r="D11" s="43">
        <v>477431.23</v>
      </c>
      <c r="E11" s="43">
        <v>456266.76</v>
      </c>
      <c r="F11" s="44">
        <v>516602.93</v>
      </c>
      <c r="G11" s="44">
        <v>604849.6</v>
      </c>
      <c r="H11" s="44">
        <v>444988.19</v>
      </c>
      <c r="I11" s="44">
        <v>457838.77</v>
      </c>
      <c r="J11" s="44">
        <v>559715.38</v>
      </c>
      <c r="K11" s="44">
        <v>519807.61</v>
      </c>
      <c r="L11" s="44">
        <v>572930.04</v>
      </c>
      <c r="M11" s="44">
        <v>571830.29</v>
      </c>
      <c r="N11" s="43">
        <f aca="true" t="shared" si="0" ref="N11:N26">SUM(B11:M11)</f>
        <v>6277935.86</v>
      </c>
    </row>
    <row r="12" spans="1:14" ht="12.75">
      <c r="A12" s="2" t="s">
        <v>28</v>
      </c>
      <c r="B12" s="6">
        <v>57794104.93</v>
      </c>
      <c r="C12" s="6">
        <v>59891220.67</v>
      </c>
      <c r="D12" s="19">
        <v>60283480.22</v>
      </c>
      <c r="E12" s="19">
        <v>57763409.47</v>
      </c>
      <c r="F12" s="33">
        <v>57168970.68</v>
      </c>
      <c r="G12" s="33">
        <v>67748097.54</v>
      </c>
      <c r="H12" s="33">
        <v>55403704.91</v>
      </c>
      <c r="I12" s="33">
        <v>57241159.67</v>
      </c>
      <c r="J12" s="33">
        <v>63905536.89</v>
      </c>
      <c r="K12" s="33">
        <v>57886646.24</v>
      </c>
      <c r="L12" s="33">
        <v>61276031.24</v>
      </c>
      <c r="M12" s="33">
        <v>63137888.65</v>
      </c>
      <c r="N12" s="6">
        <f t="shared" si="0"/>
        <v>719500251.11</v>
      </c>
    </row>
    <row r="13" spans="1:14" ht="12.75">
      <c r="A13" s="2" t="s">
        <v>29</v>
      </c>
      <c r="B13" s="6">
        <v>1695513.69</v>
      </c>
      <c r="C13" s="6">
        <v>1410169.98</v>
      </c>
      <c r="D13" s="19">
        <v>1489545.51</v>
      </c>
      <c r="E13" s="19">
        <v>1373019.35</v>
      </c>
      <c r="F13" s="33">
        <v>1240505.4</v>
      </c>
      <c r="G13" s="33">
        <v>1654041.92</v>
      </c>
      <c r="H13" s="33">
        <v>1170611.65</v>
      </c>
      <c r="I13" s="33">
        <v>1246648.99</v>
      </c>
      <c r="J13" s="33">
        <v>1295048.56</v>
      </c>
      <c r="K13" s="33">
        <v>1157861.07</v>
      </c>
      <c r="L13" s="33">
        <v>1229182.46</v>
      </c>
      <c r="M13" s="33">
        <v>1340410.53</v>
      </c>
      <c r="N13" s="6">
        <f t="shared" si="0"/>
        <v>16302559.110000001</v>
      </c>
    </row>
    <row r="14" spans="1:14" ht="12.75">
      <c r="A14" s="2" t="s">
        <v>30</v>
      </c>
      <c r="B14" s="6">
        <v>2293939.89</v>
      </c>
      <c r="C14" s="6">
        <v>2666735.05</v>
      </c>
      <c r="D14" s="19">
        <v>2510269.85</v>
      </c>
      <c r="E14" s="19">
        <v>2403770.63</v>
      </c>
      <c r="F14" s="33">
        <v>2457271.02</v>
      </c>
      <c r="G14" s="33">
        <v>3148626.55</v>
      </c>
      <c r="H14" s="33">
        <v>1922977.28</v>
      </c>
      <c r="I14" s="33">
        <v>2255672.57</v>
      </c>
      <c r="J14" s="33">
        <v>2454915.97</v>
      </c>
      <c r="K14" s="33">
        <v>2342420.19</v>
      </c>
      <c r="L14" s="33">
        <v>2745761.44</v>
      </c>
      <c r="M14" s="33">
        <v>2561347.1</v>
      </c>
      <c r="N14" s="6">
        <f t="shared" si="0"/>
        <v>29763707.540000003</v>
      </c>
    </row>
    <row r="15" spans="1:14" ht="12.75">
      <c r="A15" s="2" t="s">
        <v>31</v>
      </c>
      <c r="B15" s="6">
        <v>2472.68</v>
      </c>
      <c r="C15" s="6">
        <v>9825.43</v>
      </c>
      <c r="D15" s="19">
        <v>4154.57</v>
      </c>
      <c r="E15" s="19">
        <v>3354.72</v>
      </c>
      <c r="F15" s="33">
        <v>22112.36</v>
      </c>
      <c r="G15" s="33">
        <v>16918</v>
      </c>
      <c r="H15" s="33">
        <v>8252.81</v>
      </c>
      <c r="I15" s="33">
        <v>14227.03</v>
      </c>
      <c r="J15" s="33">
        <v>14163.93</v>
      </c>
      <c r="K15" s="33">
        <v>9875.61</v>
      </c>
      <c r="L15" s="33">
        <v>10079.22</v>
      </c>
      <c r="M15" s="33">
        <v>17988.39</v>
      </c>
      <c r="N15" s="6">
        <f t="shared" si="0"/>
        <v>133424.75</v>
      </c>
    </row>
    <row r="16" spans="1:14" ht="12.75">
      <c r="A16" s="2" t="s">
        <v>32</v>
      </c>
      <c r="B16" s="6">
        <v>153835.37</v>
      </c>
      <c r="C16" s="6">
        <v>526444.68</v>
      </c>
      <c r="D16" s="19">
        <v>136114.2</v>
      </c>
      <c r="E16" s="19">
        <v>124363.64</v>
      </c>
      <c r="F16" s="33">
        <v>151937.02</v>
      </c>
      <c r="G16" s="33">
        <v>21244.42</v>
      </c>
      <c r="H16" s="33">
        <v>225481.64</v>
      </c>
      <c r="I16" s="33">
        <v>168770.79</v>
      </c>
      <c r="J16" s="33">
        <v>167625.52</v>
      </c>
      <c r="K16" s="33">
        <v>142876.34</v>
      </c>
      <c r="L16" s="33">
        <v>176442.87</v>
      </c>
      <c r="M16" s="33">
        <v>171065.83</v>
      </c>
      <c r="N16" s="6">
        <f t="shared" si="0"/>
        <v>2166202.32</v>
      </c>
    </row>
    <row r="17" spans="1:14" ht="12.75">
      <c r="A17" s="2" t="s">
        <v>33</v>
      </c>
      <c r="B17" s="6">
        <v>697530.5</v>
      </c>
      <c r="C17" s="6">
        <v>779235.13</v>
      </c>
      <c r="D17" s="19">
        <v>680675.4</v>
      </c>
      <c r="E17" s="19">
        <v>610459.46</v>
      </c>
      <c r="F17" s="33">
        <v>636631.42</v>
      </c>
      <c r="G17" s="33">
        <v>730914.67</v>
      </c>
      <c r="H17" s="33">
        <v>578906.42</v>
      </c>
      <c r="I17" s="33">
        <v>602818.74</v>
      </c>
      <c r="J17" s="33">
        <v>791864.62</v>
      </c>
      <c r="K17" s="33">
        <v>629254.16</v>
      </c>
      <c r="L17" s="33">
        <v>723430.75</v>
      </c>
      <c r="M17" s="33">
        <v>719659.47</v>
      </c>
      <c r="N17" s="6">
        <f t="shared" si="0"/>
        <v>8181380.74</v>
      </c>
    </row>
    <row r="18" spans="1:14" ht="12.75">
      <c r="A18" s="2" t="s">
        <v>34</v>
      </c>
      <c r="B18" s="6">
        <v>129803.79</v>
      </c>
      <c r="C18" s="6">
        <v>137231.69</v>
      </c>
      <c r="D18" s="19">
        <v>123781.69</v>
      </c>
      <c r="E18" s="19">
        <v>112643.5</v>
      </c>
      <c r="F18" s="33">
        <v>107240.78</v>
      </c>
      <c r="G18" s="33">
        <v>125644.06</v>
      </c>
      <c r="H18" s="33">
        <v>93529.28</v>
      </c>
      <c r="I18" s="33">
        <v>106821.19</v>
      </c>
      <c r="J18" s="33">
        <v>156523.05</v>
      </c>
      <c r="K18" s="33">
        <v>92273.2</v>
      </c>
      <c r="L18" s="33">
        <v>117620.4</v>
      </c>
      <c r="M18" s="33">
        <v>142974.44</v>
      </c>
      <c r="N18" s="6">
        <f t="shared" si="0"/>
        <v>1446087.0699999998</v>
      </c>
    </row>
    <row r="19" spans="1:14" ht="12.75">
      <c r="A19" s="2" t="s">
        <v>35</v>
      </c>
      <c r="B19" s="6">
        <v>23192.71</v>
      </c>
      <c r="C19" s="6">
        <v>17907.75</v>
      </c>
      <c r="D19" s="19">
        <v>47705.76</v>
      </c>
      <c r="E19" s="19">
        <v>26401.98</v>
      </c>
      <c r="F19" s="33">
        <v>24044.07</v>
      </c>
      <c r="G19" s="33">
        <v>24973.42</v>
      </c>
      <c r="H19" s="33">
        <v>26609.43</v>
      </c>
      <c r="I19" s="33">
        <v>33958.69</v>
      </c>
      <c r="J19" s="33">
        <v>26591.18</v>
      </c>
      <c r="K19" s="33">
        <v>23099.36</v>
      </c>
      <c r="L19" s="33">
        <v>31866.73</v>
      </c>
      <c r="M19" s="33">
        <v>38327.18</v>
      </c>
      <c r="N19" s="6">
        <f t="shared" si="0"/>
        <v>344678.25999999995</v>
      </c>
    </row>
    <row r="20" spans="1:14" ht="12.75">
      <c r="A20" s="2" t="s">
        <v>36</v>
      </c>
      <c r="B20" s="6">
        <v>488321.29</v>
      </c>
      <c r="C20" s="6">
        <v>493395.61</v>
      </c>
      <c r="D20" s="19">
        <v>566137.12</v>
      </c>
      <c r="E20" s="19">
        <v>520230.71</v>
      </c>
      <c r="F20" s="33">
        <v>468822.3</v>
      </c>
      <c r="G20" s="33">
        <v>532904.71</v>
      </c>
      <c r="H20" s="33">
        <v>427240.97</v>
      </c>
      <c r="I20" s="33">
        <v>428837.72</v>
      </c>
      <c r="J20" s="33">
        <v>514808.36</v>
      </c>
      <c r="K20" s="33">
        <v>460751.72</v>
      </c>
      <c r="L20" s="33">
        <v>461807.74</v>
      </c>
      <c r="M20" s="33">
        <v>567594.76</v>
      </c>
      <c r="N20" s="6">
        <f t="shared" si="0"/>
        <v>5930853.01</v>
      </c>
    </row>
    <row r="21" spans="1:14" ht="12.75">
      <c r="A21" s="2" t="s">
        <v>37</v>
      </c>
      <c r="B21" s="6">
        <v>26555.33</v>
      </c>
      <c r="C21" s="6">
        <v>33033.6</v>
      </c>
      <c r="D21" s="19">
        <v>31464.71</v>
      </c>
      <c r="E21" s="19">
        <v>35570.14</v>
      </c>
      <c r="F21" s="33">
        <v>42718.02</v>
      </c>
      <c r="G21" s="33">
        <v>47535.96</v>
      </c>
      <c r="H21" s="33">
        <v>35117.45</v>
      </c>
      <c r="I21" s="33">
        <v>35107.51</v>
      </c>
      <c r="J21" s="33">
        <v>41496.37</v>
      </c>
      <c r="K21" s="33">
        <v>37313.08</v>
      </c>
      <c r="L21" s="33">
        <v>36425.83</v>
      </c>
      <c r="M21" s="33">
        <v>39347.76</v>
      </c>
      <c r="N21" s="6">
        <f t="shared" si="0"/>
        <v>441685.76</v>
      </c>
    </row>
    <row r="22" spans="1:14" ht="12.75">
      <c r="A22" s="2" t="s">
        <v>38</v>
      </c>
      <c r="B22" s="6">
        <v>703460.61</v>
      </c>
      <c r="C22" s="6">
        <v>668778.9</v>
      </c>
      <c r="D22" s="19">
        <v>654324.22</v>
      </c>
      <c r="E22" s="19">
        <v>649480.08</v>
      </c>
      <c r="F22" s="33">
        <v>772396.17</v>
      </c>
      <c r="G22" s="33">
        <v>716580.92</v>
      </c>
      <c r="H22" s="33">
        <v>539794.68</v>
      </c>
      <c r="I22" s="33">
        <v>591136.49</v>
      </c>
      <c r="J22" s="33">
        <v>683133.84</v>
      </c>
      <c r="K22" s="33">
        <v>627936.59</v>
      </c>
      <c r="L22" s="33">
        <v>619660.74</v>
      </c>
      <c r="M22" s="33">
        <v>727900.38</v>
      </c>
      <c r="N22" s="6">
        <f t="shared" si="0"/>
        <v>7954583.62</v>
      </c>
    </row>
    <row r="23" spans="1:14" ht="12.75">
      <c r="A23" s="2" t="s">
        <v>46</v>
      </c>
      <c r="B23" s="6">
        <v>2337000.79</v>
      </c>
      <c r="C23" s="6">
        <v>2855308.63</v>
      </c>
      <c r="D23" s="19">
        <v>2497024.61</v>
      </c>
      <c r="E23" s="19">
        <v>2404292.09</v>
      </c>
      <c r="F23" s="33">
        <v>1888684.93</v>
      </c>
      <c r="G23" s="33">
        <v>2482862.84</v>
      </c>
      <c r="H23" s="33">
        <v>1913101.77</v>
      </c>
      <c r="I23" s="33">
        <v>1968724.23</v>
      </c>
      <c r="J23" s="33">
        <v>2252845.11</v>
      </c>
      <c r="K23" s="33">
        <v>1921747.13</v>
      </c>
      <c r="L23" s="33">
        <v>2078544.77</v>
      </c>
      <c r="M23" s="33">
        <v>2408790.48</v>
      </c>
      <c r="N23" s="6">
        <f t="shared" si="0"/>
        <v>27008927.379999995</v>
      </c>
    </row>
    <row r="24" spans="1:14" ht="12.75">
      <c r="A24" s="2" t="s">
        <v>39</v>
      </c>
      <c r="B24" s="6">
        <v>55708.48</v>
      </c>
      <c r="C24" s="6">
        <v>50423.86</v>
      </c>
      <c r="D24" s="19">
        <v>54428.23</v>
      </c>
      <c r="E24" s="19">
        <v>55082.99</v>
      </c>
      <c r="F24" s="33">
        <v>39023.01</v>
      </c>
      <c r="G24" s="33">
        <v>53813.66</v>
      </c>
      <c r="H24" s="33">
        <v>46327.28</v>
      </c>
      <c r="I24" s="33">
        <v>46535.81</v>
      </c>
      <c r="J24" s="33">
        <v>47995.75</v>
      </c>
      <c r="K24" s="33">
        <v>46171.16</v>
      </c>
      <c r="L24" s="33">
        <v>56041.23</v>
      </c>
      <c r="M24" s="33">
        <v>53035.1</v>
      </c>
      <c r="N24" s="6">
        <f t="shared" si="0"/>
        <v>604586.5599999999</v>
      </c>
    </row>
    <row r="25" spans="1:14" ht="12.75">
      <c r="A25" s="2" t="s">
        <v>40</v>
      </c>
      <c r="B25" s="6">
        <v>64352.84</v>
      </c>
      <c r="C25" s="6">
        <v>29754.7</v>
      </c>
      <c r="D25" s="19">
        <v>106017.23</v>
      </c>
      <c r="E25" s="19">
        <v>84452.64</v>
      </c>
      <c r="F25" s="33">
        <v>43930.78</v>
      </c>
      <c r="G25" s="33">
        <v>76071.2</v>
      </c>
      <c r="H25" s="33">
        <v>44999.72</v>
      </c>
      <c r="I25" s="33">
        <v>46612.43</v>
      </c>
      <c r="J25" s="33">
        <v>65942.97</v>
      </c>
      <c r="K25" s="33">
        <v>67123.98</v>
      </c>
      <c r="L25" s="33">
        <v>91591.59</v>
      </c>
      <c r="M25" s="33">
        <v>122479.89</v>
      </c>
      <c r="N25" s="6">
        <f>SUM(B25:M25)</f>
        <v>843329.97</v>
      </c>
    </row>
    <row r="26" spans="1:14" ht="12.75">
      <c r="A26" s="2" t="s">
        <v>41</v>
      </c>
      <c r="B26" s="6">
        <v>12924284.4</v>
      </c>
      <c r="C26" s="6">
        <v>13373318.76</v>
      </c>
      <c r="D26" s="19">
        <v>14390804.71</v>
      </c>
      <c r="E26" s="19">
        <v>12721384.69</v>
      </c>
      <c r="F26" s="33">
        <v>12162086.39</v>
      </c>
      <c r="G26" s="33">
        <v>15612648.85</v>
      </c>
      <c r="H26" s="33">
        <v>11390277.43</v>
      </c>
      <c r="I26" s="33">
        <v>12088532.74</v>
      </c>
      <c r="J26" s="33">
        <v>13820031.25</v>
      </c>
      <c r="K26" s="33">
        <v>11858103.41</v>
      </c>
      <c r="L26" s="33">
        <v>12223450.36</v>
      </c>
      <c r="M26" s="33">
        <v>14328633.9</v>
      </c>
      <c r="N26" s="6">
        <f t="shared" si="0"/>
        <v>156893556.89</v>
      </c>
    </row>
    <row r="27" spans="1:14" ht="12.75">
      <c r="A27" s="2" t="s">
        <v>42</v>
      </c>
      <c r="B27" s="6">
        <v>167909.84</v>
      </c>
      <c r="C27" s="6">
        <v>432430.3</v>
      </c>
      <c r="D27" s="19">
        <v>279434.78</v>
      </c>
      <c r="E27" s="19">
        <v>183007.11</v>
      </c>
      <c r="F27" s="33">
        <v>165705.92</v>
      </c>
      <c r="G27" s="33">
        <v>218575.75</v>
      </c>
      <c r="H27" s="33">
        <v>152575.01</v>
      </c>
      <c r="I27" s="33">
        <v>150326.03</v>
      </c>
      <c r="J27" s="33">
        <v>231569.18</v>
      </c>
      <c r="K27" s="33">
        <v>177913.66</v>
      </c>
      <c r="L27" s="33">
        <v>183196.16</v>
      </c>
      <c r="M27" s="33">
        <v>270866.44</v>
      </c>
      <c r="N27" s="6">
        <f>SUM(B27:M27)</f>
        <v>2613510.18</v>
      </c>
    </row>
    <row r="28" spans="1:14" ht="12.75">
      <c r="A28" s="2" t="s">
        <v>48</v>
      </c>
      <c r="B28" s="6">
        <v>668828.11</v>
      </c>
      <c r="C28" s="6">
        <v>689181.67</v>
      </c>
      <c r="D28" s="19">
        <v>717187.6</v>
      </c>
      <c r="E28" s="19">
        <v>663230.77</v>
      </c>
      <c r="F28" s="33">
        <v>660594.9</v>
      </c>
      <c r="G28" s="33">
        <v>799492.09</v>
      </c>
      <c r="H28" s="33">
        <v>624543.24</v>
      </c>
      <c r="I28" s="33">
        <v>645018.55</v>
      </c>
      <c r="J28" s="33">
        <v>745014.97</v>
      </c>
      <c r="K28" s="33">
        <v>655777.31</v>
      </c>
      <c r="L28" s="33">
        <v>682818.61</v>
      </c>
      <c r="M28" s="33">
        <v>744800.73</v>
      </c>
      <c r="N28" s="6">
        <f>SUM(B28:M28)</f>
        <v>8296488.549999999</v>
      </c>
    </row>
    <row r="29" spans="1:14" ht="12.75">
      <c r="A29" s="2" t="s">
        <v>50</v>
      </c>
      <c r="B29" s="6">
        <v>8201232.26</v>
      </c>
      <c r="C29" s="6">
        <v>7489022.12</v>
      </c>
      <c r="D29" s="19">
        <v>10580341.55</v>
      </c>
      <c r="E29" s="19">
        <v>8247192.9</v>
      </c>
      <c r="F29" s="33">
        <v>9514667.31</v>
      </c>
      <c r="G29" s="33">
        <v>11988549.8</v>
      </c>
      <c r="H29" s="33">
        <v>8231427.74</v>
      </c>
      <c r="I29" s="33">
        <v>7878005.19</v>
      </c>
      <c r="J29" s="33">
        <v>11566888.45</v>
      </c>
      <c r="K29" s="33">
        <v>8788884.65</v>
      </c>
      <c r="L29" s="33">
        <v>7730687.65</v>
      </c>
      <c r="M29" s="33">
        <v>11348508.47</v>
      </c>
      <c r="N29" s="6">
        <f>SUM(B29:M29)</f>
        <v>111565408.09000002</v>
      </c>
    </row>
    <row r="30" spans="2:14" ht="12.75">
      <c r="B30" s="4"/>
      <c r="C30" s="4"/>
      <c r="D30" s="20"/>
      <c r="E30" s="4"/>
      <c r="F30" s="7"/>
      <c r="G30" s="7"/>
      <c r="H30" s="7"/>
      <c r="I30" s="7"/>
      <c r="J30" s="7"/>
      <c r="K30" s="7"/>
      <c r="L30" s="7"/>
      <c r="M30" s="7"/>
      <c r="N30" s="4"/>
    </row>
    <row r="31" spans="1:14" ht="13.5" thickBot="1">
      <c r="A31" s="17" t="s">
        <v>25</v>
      </c>
      <c r="B31" s="45">
        <f>SUM(B11:B29)</f>
        <v>89179960.80000001</v>
      </c>
      <c r="C31" s="45">
        <f aca="true" t="shared" si="1" ref="C31:N31">SUM(C11:C29)</f>
        <v>91897180.30000001</v>
      </c>
      <c r="D31" s="45">
        <f t="shared" si="1"/>
        <v>95630323.18999998</v>
      </c>
      <c r="E31" s="45">
        <f t="shared" si="1"/>
        <v>88437613.63000001</v>
      </c>
      <c r="F31" s="46">
        <f>SUM(F11:F29)</f>
        <v>88083945.41000001</v>
      </c>
      <c r="G31" s="46">
        <f t="shared" si="1"/>
        <v>106604345.96</v>
      </c>
      <c r="H31" s="46">
        <f>SUM(H11:H29)</f>
        <v>83280466.89999999</v>
      </c>
      <c r="I31" s="46">
        <f>SUM(I11:I29)</f>
        <v>86006753.14</v>
      </c>
      <c r="J31" s="46">
        <f>SUM(J11:J29)</f>
        <v>99341711.35000004</v>
      </c>
      <c r="K31" s="46">
        <f>SUM(K11:K29)</f>
        <v>87445836.47</v>
      </c>
      <c r="L31" s="46">
        <f t="shared" si="1"/>
        <v>91047569.82999998</v>
      </c>
      <c r="M31" s="46">
        <f t="shared" si="1"/>
        <v>99313449.79</v>
      </c>
      <c r="N31" s="45">
        <f t="shared" si="1"/>
        <v>1106269156.77</v>
      </c>
    </row>
    <row r="32" ht="13.5" thickTop="1">
      <c r="M32" s="23"/>
    </row>
  </sheetData>
  <printOptions/>
  <pageMargins left="0.75" right="0.75" top="1" bottom="1" header="0.5" footer="0.5"/>
  <pageSetup fitToHeight="1" fitToWidth="1" horizontalDpi="600" verticalDpi="600" orientation="landscape" paperSize="5" scale="70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4"/>
  <sheetViews>
    <sheetView zoomScale="90" zoomScaleNormal="90" workbookViewId="0" topLeftCell="A1">
      <pane xSplit="1" ySplit="10" topLeftCell="J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L27" sqref="L27"/>
    </sheetView>
  </sheetViews>
  <sheetFormatPr defaultColWidth="17.8515625" defaultRowHeight="12.75"/>
  <cols>
    <col min="1" max="1" width="34.140625" style="1" customWidth="1"/>
    <col min="2" max="13" width="15.7109375" style="39" customWidth="1"/>
    <col min="14" max="14" width="17.140625" style="39" customWidth="1"/>
    <col min="15" max="16384" width="15.7109375" style="1" customWidth="1"/>
  </cols>
  <sheetData>
    <row r="1" spans="1:14" ht="12.75">
      <c r="A1" s="149" t="s">
        <v>0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</row>
    <row r="2" spans="1:14" ht="12.75">
      <c r="A2" s="149" t="s">
        <v>43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</row>
    <row r="3" spans="1:14" ht="12.75">
      <c r="A3" s="149" t="s">
        <v>51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</row>
    <row r="4" spans="1:14" ht="12.75">
      <c r="A4" s="149" t="s">
        <v>99</v>
      </c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</row>
    <row r="5" ht="12.75"/>
    <row r="6" ht="12.75"/>
    <row r="7" ht="12.75"/>
    <row r="8" ht="12.75"/>
    <row r="9" spans="1:14" ht="12.75">
      <c r="A9" s="16" t="s">
        <v>45</v>
      </c>
      <c r="B9" s="48" t="s">
        <v>18</v>
      </c>
      <c r="C9" s="48" t="s">
        <v>1</v>
      </c>
      <c r="D9" s="48" t="s">
        <v>2</v>
      </c>
      <c r="E9" s="48" t="s">
        <v>3</v>
      </c>
      <c r="F9" s="48" t="s">
        <v>4</v>
      </c>
      <c r="G9" s="48" t="s">
        <v>5</v>
      </c>
      <c r="H9" s="48" t="s">
        <v>6</v>
      </c>
      <c r="I9" s="48" t="s">
        <v>7</v>
      </c>
      <c r="J9" s="48" t="s">
        <v>8</v>
      </c>
      <c r="K9" s="48" t="s">
        <v>9</v>
      </c>
      <c r="L9" s="48" t="s">
        <v>10</v>
      </c>
      <c r="M9" s="48" t="s">
        <v>11</v>
      </c>
      <c r="N9" s="48" t="s">
        <v>25</v>
      </c>
    </row>
    <row r="10" ht="12.75">
      <c r="A10" s="4"/>
    </row>
    <row r="11" ht="12.75">
      <c r="A11" s="2"/>
    </row>
    <row r="12" spans="1:14" ht="12.75">
      <c r="A12" s="2" t="s">
        <v>75</v>
      </c>
      <c r="B12" s="57">
        <v>202936.83</v>
      </c>
      <c r="C12" s="41">
        <v>210377.22</v>
      </c>
      <c r="D12" s="41">
        <v>213985.45</v>
      </c>
      <c r="E12" s="41">
        <v>205052.21</v>
      </c>
      <c r="F12" s="41">
        <v>176724.94</v>
      </c>
      <c r="G12" s="41">
        <v>226444.76</v>
      </c>
      <c r="H12" s="41">
        <v>182950.75</v>
      </c>
      <c r="I12" s="41">
        <v>179075.35</v>
      </c>
      <c r="J12" s="41">
        <v>230020.04</v>
      </c>
      <c r="K12" s="41">
        <v>183443.77</v>
      </c>
      <c r="L12" s="41">
        <v>193566.16</v>
      </c>
      <c r="M12" s="96">
        <v>239827.28</v>
      </c>
      <c r="N12" s="41">
        <f aca="true" t="shared" si="0" ref="N12:N19">SUM(B12:M12)</f>
        <v>2444404.76</v>
      </c>
    </row>
    <row r="13" spans="1:14" ht="12.75">
      <c r="A13" s="2" t="s">
        <v>64</v>
      </c>
      <c r="B13" s="39">
        <v>202936.83</v>
      </c>
      <c r="C13" s="39">
        <v>210377.22</v>
      </c>
      <c r="D13" s="39">
        <v>213986.21</v>
      </c>
      <c r="E13" s="39">
        <v>205052.21</v>
      </c>
      <c r="F13" s="39">
        <v>176724.95</v>
      </c>
      <c r="G13" s="39">
        <v>226445.04</v>
      </c>
      <c r="H13" s="39">
        <v>182955.31</v>
      </c>
      <c r="I13" s="39">
        <v>179075.63</v>
      </c>
      <c r="J13" s="39">
        <v>230020.04</v>
      </c>
      <c r="K13" s="39">
        <v>183826.71</v>
      </c>
      <c r="L13" s="39">
        <v>193942.05</v>
      </c>
      <c r="M13" s="91">
        <v>239827.56</v>
      </c>
      <c r="N13" s="39">
        <f t="shared" si="0"/>
        <v>2445169.76</v>
      </c>
    </row>
    <row r="14" spans="1:14" ht="12.75">
      <c r="A14" s="2" t="s">
        <v>96</v>
      </c>
      <c r="B14" s="39">
        <v>100211.06</v>
      </c>
      <c r="C14" s="39">
        <v>104825.23</v>
      </c>
      <c r="D14" s="39">
        <v>104934.39</v>
      </c>
      <c r="E14" s="39">
        <v>101919.38</v>
      </c>
      <c r="F14" s="39">
        <v>88058.75</v>
      </c>
      <c r="G14" s="39">
        <v>112678.23</v>
      </c>
      <c r="H14" s="39">
        <v>90959.01</v>
      </c>
      <c r="I14" s="39">
        <v>87396.26</v>
      </c>
      <c r="J14" s="39">
        <v>111594.24</v>
      </c>
      <c r="K14" s="39">
        <v>90234.98</v>
      </c>
      <c r="L14" s="39">
        <v>96483.33</v>
      </c>
      <c r="M14" s="91">
        <v>119022.38</v>
      </c>
      <c r="N14" s="39">
        <f t="shared" si="0"/>
        <v>1208317.2400000002</v>
      </c>
    </row>
    <row r="15" spans="1:14" ht="12.75">
      <c r="A15" s="2" t="s">
        <v>69</v>
      </c>
      <c r="B15" s="39">
        <v>65534.92</v>
      </c>
      <c r="C15" s="39">
        <v>62237.13</v>
      </c>
      <c r="D15" s="39">
        <v>69097.1</v>
      </c>
      <c r="E15" s="39">
        <v>54767.47</v>
      </c>
      <c r="F15" s="39">
        <v>57174.59</v>
      </c>
      <c r="G15" s="39">
        <v>74487</v>
      </c>
      <c r="H15" s="39">
        <v>50456.67</v>
      </c>
      <c r="I15" s="39">
        <v>59014.86</v>
      </c>
      <c r="J15" s="39">
        <v>68620.84</v>
      </c>
      <c r="K15" s="39">
        <v>58481.4</v>
      </c>
      <c r="L15" s="39">
        <v>64774.88</v>
      </c>
      <c r="M15" s="91">
        <v>72708.84</v>
      </c>
      <c r="N15" s="39">
        <f t="shared" si="0"/>
        <v>757355.7</v>
      </c>
    </row>
    <row r="16" spans="1:14" ht="12.75">
      <c r="A16" s="2" t="s">
        <v>61</v>
      </c>
      <c r="B16" s="39">
        <v>65534.92</v>
      </c>
      <c r="C16" s="39">
        <v>62237.13</v>
      </c>
      <c r="D16" s="39">
        <v>69097.1</v>
      </c>
      <c r="E16" s="39">
        <v>54767.47</v>
      </c>
      <c r="F16" s="39">
        <v>57174.59</v>
      </c>
      <c r="G16" s="39">
        <v>74487</v>
      </c>
      <c r="H16" s="39">
        <v>50456.67</v>
      </c>
      <c r="I16" s="39">
        <v>59014.86</v>
      </c>
      <c r="J16" s="39">
        <v>68620.84</v>
      </c>
      <c r="K16" s="39">
        <v>58481.4</v>
      </c>
      <c r="L16" s="39">
        <v>64774.88</v>
      </c>
      <c r="M16" s="91">
        <v>72708.84</v>
      </c>
      <c r="N16" s="39">
        <f t="shared" si="0"/>
        <v>757355.7</v>
      </c>
    </row>
    <row r="17" spans="1:14" ht="12.75">
      <c r="A17" s="2" t="s">
        <v>95</v>
      </c>
      <c r="B17" s="39">
        <v>65508.45</v>
      </c>
      <c r="C17" s="39">
        <v>62205.64</v>
      </c>
      <c r="D17" s="39">
        <v>68353.64</v>
      </c>
      <c r="E17" s="39">
        <v>54924.18</v>
      </c>
      <c r="F17" s="39">
        <v>56802.61</v>
      </c>
      <c r="G17" s="39">
        <v>74205.69</v>
      </c>
      <c r="H17" s="39">
        <v>50451</v>
      </c>
      <c r="I17" s="39">
        <v>56986.66</v>
      </c>
      <c r="J17" s="39">
        <v>66448.01</v>
      </c>
      <c r="K17" s="39">
        <v>58401.27</v>
      </c>
      <c r="L17" s="39">
        <v>64300.17</v>
      </c>
      <c r="M17" s="91">
        <v>72583.72</v>
      </c>
      <c r="N17" s="39">
        <f t="shared" si="0"/>
        <v>751171.04</v>
      </c>
    </row>
    <row r="18" spans="1:14" ht="12.75">
      <c r="A18" s="25" t="s">
        <v>62</v>
      </c>
      <c r="B18" s="39">
        <v>7200092.73</v>
      </c>
      <c r="C18" s="39">
        <v>7323506.39</v>
      </c>
      <c r="D18" s="39">
        <v>7586091.46</v>
      </c>
      <c r="E18" s="39">
        <v>7101768.6</v>
      </c>
      <c r="F18" s="39">
        <v>7047439.73</v>
      </c>
      <c r="G18" s="39">
        <v>8576126.32</v>
      </c>
      <c r="H18" s="39">
        <v>6911381.18</v>
      </c>
      <c r="I18" s="39">
        <v>7053372.19</v>
      </c>
      <c r="J18" s="39">
        <v>8167719.47</v>
      </c>
      <c r="K18" s="39">
        <v>7178952.73</v>
      </c>
      <c r="L18" s="39">
        <v>7419118.54</v>
      </c>
      <c r="M18" s="39">
        <v>7918796.5</v>
      </c>
      <c r="N18" s="39">
        <f t="shared" si="0"/>
        <v>89484365.84</v>
      </c>
    </row>
    <row r="19" spans="1:14" ht="12.75">
      <c r="A19" s="25" t="s">
        <v>68</v>
      </c>
      <c r="B19" s="39">
        <v>14388923.35</v>
      </c>
      <c r="C19" s="39">
        <v>14638146.77</v>
      </c>
      <c r="D19" s="39">
        <v>15132868.86</v>
      </c>
      <c r="E19" s="58">
        <v>14190402.46</v>
      </c>
      <c r="F19" s="39">
        <v>14080349.11</v>
      </c>
      <c r="G19" s="39">
        <v>17156860.42</v>
      </c>
      <c r="H19" s="39">
        <v>13818855.59</v>
      </c>
      <c r="I19" s="39">
        <v>13945686.58</v>
      </c>
      <c r="J19" s="39">
        <v>16322598.93</v>
      </c>
      <c r="K19" s="39">
        <v>14339573.82</v>
      </c>
      <c r="L19" s="39">
        <v>14875318.88</v>
      </c>
      <c r="M19" s="39">
        <v>15826970.84</v>
      </c>
      <c r="N19" s="39">
        <f t="shared" si="0"/>
        <v>178716555.60999998</v>
      </c>
    </row>
    <row r="20" spans="1:14" ht="12.75">
      <c r="A20" s="1" t="s">
        <v>77</v>
      </c>
      <c r="B20" s="39">
        <v>7199839.98</v>
      </c>
      <c r="C20" s="39">
        <v>7323145.42</v>
      </c>
      <c r="D20" s="39">
        <v>7582818.24</v>
      </c>
      <c r="E20" s="39">
        <v>7100582.95</v>
      </c>
      <c r="F20" s="39">
        <v>7046861.2</v>
      </c>
      <c r="G20" s="39">
        <v>8573456.58</v>
      </c>
      <c r="H20" s="39">
        <v>6910452.75</v>
      </c>
      <c r="I20" s="39">
        <v>6986205.37</v>
      </c>
      <c r="J20" s="39">
        <v>8161104.5</v>
      </c>
      <c r="K20" s="39">
        <v>7153764.65</v>
      </c>
      <c r="L20" s="39">
        <v>7417298.89</v>
      </c>
      <c r="M20" s="39">
        <v>7918593.34</v>
      </c>
      <c r="N20" s="39">
        <f aca="true" t="shared" si="1" ref="N20:N32">SUM(B20:M20)</f>
        <v>89374123.87</v>
      </c>
    </row>
    <row r="21" spans="1:14" ht="12.75">
      <c r="A21" s="1" t="s">
        <v>100</v>
      </c>
      <c r="B21" s="39">
        <v>7131097.38</v>
      </c>
      <c r="C21" s="39">
        <v>7246122.65</v>
      </c>
      <c r="D21" s="39">
        <v>7469935.8</v>
      </c>
      <c r="E21" s="39">
        <v>7028751.29</v>
      </c>
      <c r="F21" s="39">
        <v>6990559.05</v>
      </c>
      <c r="G21" s="39">
        <v>8500241.77</v>
      </c>
      <c r="H21" s="39">
        <v>6875727.45</v>
      </c>
      <c r="I21" s="39">
        <v>6847743.02</v>
      </c>
      <c r="J21" s="39">
        <v>8100467.95</v>
      </c>
      <c r="K21" s="39">
        <v>7174910.53</v>
      </c>
      <c r="L21" s="39">
        <v>7411662.01</v>
      </c>
      <c r="M21" s="39">
        <v>7864726.62</v>
      </c>
      <c r="N21" s="39">
        <f t="shared" si="1"/>
        <v>88641945.52000001</v>
      </c>
    </row>
    <row r="22" spans="1:14" ht="12.75">
      <c r="A22" s="1" t="s">
        <v>78</v>
      </c>
      <c r="B22" s="39">
        <v>168902.6</v>
      </c>
      <c r="C22" s="39">
        <v>167530.8</v>
      </c>
      <c r="D22" s="39">
        <v>188488.42</v>
      </c>
      <c r="E22" s="39">
        <v>162026.06</v>
      </c>
      <c r="F22" s="39">
        <v>139389.01</v>
      </c>
      <c r="G22" s="39">
        <v>191812.15</v>
      </c>
      <c r="H22" s="39">
        <v>138942.4</v>
      </c>
      <c r="I22" s="39">
        <v>126262.61</v>
      </c>
      <c r="J22" s="39">
        <v>146509.31</v>
      </c>
      <c r="K22" s="39">
        <v>133600.27</v>
      </c>
      <c r="L22" s="39">
        <v>142196.68</v>
      </c>
      <c r="M22" s="39">
        <v>173460.78</v>
      </c>
      <c r="N22" s="39">
        <f t="shared" si="1"/>
        <v>1879121.0900000003</v>
      </c>
    </row>
    <row r="23" spans="1:14" ht="12.75">
      <c r="A23" s="2" t="s">
        <v>70</v>
      </c>
      <c r="B23" s="39">
        <v>0</v>
      </c>
      <c r="C23" s="39">
        <v>0</v>
      </c>
      <c r="E23" s="39">
        <v>0</v>
      </c>
      <c r="F23" s="39">
        <v>0</v>
      </c>
      <c r="H23" s="39">
        <v>0</v>
      </c>
      <c r="I23" s="39">
        <v>0</v>
      </c>
      <c r="K23" s="42">
        <v>0</v>
      </c>
      <c r="L23" s="39">
        <v>0</v>
      </c>
      <c r="M23" s="39">
        <v>0</v>
      </c>
      <c r="N23" s="39">
        <f t="shared" si="1"/>
        <v>0</v>
      </c>
    </row>
    <row r="24" spans="1:14" ht="12.75">
      <c r="A24" s="2" t="s">
        <v>94</v>
      </c>
      <c r="B24" s="39">
        <v>48184.82</v>
      </c>
      <c r="C24" s="39">
        <v>56742.6</v>
      </c>
      <c r="D24" s="39">
        <v>36754.3</v>
      </c>
      <c r="E24" s="39">
        <v>93830.51</v>
      </c>
      <c r="F24" s="39">
        <v>63809.15</v>
      </c>
      <c r="G24" s="39">
        <v>50163.87</v>
      </c>
      <c r="H24" s="39">
        <v>33557.22</v>
      </c>
      <c r="I24" s="39">
        <v>46745</v>
      </c>
      <c r="J24" s="39">
        <v>47389.31</v>
      </c>
      <c r="K24" s="64">
        <v>58947.8</v>
      </c>
      <c r="L24" s="39">
        <v>98635.21</v>
      </c>
      <c r="M24" s="39">
        <v>58646.68</v>
      </c>
      <c r="N24" s="39">
        <f t="shared" si="1"/>
        <v>693406.47</v>
      </c>
    </row>
    <row r="25" spans="1:14" ht="12.75">
      <c r="A25" s="2" t="s">
        <v>81</v>
      </c>
      <c r="B25" s="39">
        <v>5398.76</v>
      </c>
      <c r="C25" s="39">
        <v>5425.32</v>
      </c>
      <c r="D25" s="39">
        <v>9657.43</v>
      </c>
      <c r="E25" s="39">
        <v>5841.91</v>
      </c>
      <c r="F25" s="39">
        <v>877.23</v>
      </c>
      <c r="G25" s="39">
        <v>873.06</v>
      </c>
      <c r="H25" s="39">
        <v>485.08</v>
      </c>
      <c r="I25" s="39">
        <v>467.37</v>
      </c>
      <c r="J25" s="39">
        <v>1924.52</v>
      </c>
      <c r="K25" s="39">
        <v>1265</v>
      </c>
      <c r="L25" s="39">
        <v>1936.98</v>
      </c>
      <c r="M25" s="39">
        <v>2786.92</v>
      </c>
      <c r="N25" s="39">
        <f t="shared" si="1"/>
        <v>36939.58</v>
      </c>
    </row>
    <row r="26" spans="1:14" ht="12.75">
      <c r="A26" s="2" t="s">
        <v>71</v>
      </c>
      <c r="B26" s="39">
        <v>0</v>
      </c>
      <c r="C26" s="39">
        <v>0</v>
      </c>
      <c r="E26" s="39">
        <v>0</v>
      </c>
      <c r="F26" s="39">
        <v>0</v>
      </c>
      <c r="H26" s="39">
        <v>0</v>
      </c>
      <c r="I26" s="39">
        <v>0</v>
      </c>
      <c r="J26" s="39">
        <v>0</v>
      </c>
      <c r="K26" s="39">
        <v>0</v>
      </c>
      <c r="L26" s="39">
        <v>0</v>
      </c>
      <c r="M26" s="39">
        <v>0</v>
      </c>
      <c r="N26" s="39">
        <f t="shared" si="1"/>
        <v>0</v>
      </c>
    </row>
    <row r="27" spans="1:14" ht="12.75">
      <c r="A27" s="2" t="s">
        <v>72</v>
      </c>
      <c r="B27" s="39">
        <v>0</v>
      </c>
      <c r="C27" s="39">
        <v>0</v>
      </c>
      <c r="E27" s="39">
        <v>0</v>
      </c>
      <c r="F27" s="39">
        <v>0</v>
      </c>
      <c r="H27" s="39">
        <v>0</v>
      </c>
      <c r="I27" s="39">
        <v>0</v>
      </c>
      <c r="J27" s="39">
        <v>0</v>
      </c>
      <c r="K27" s="39">
        <v>0</v>
      </c>
      <c r="L27" s="39">
        <v>0</v>
      </c>
      <c r="M27" s="39">
        <v>0</v>
      </c>
      <c r="N27" s="39">
        <f t="shared" si="1"/>
        <v>0</v>
      </c>
    </row>
    <row r="28" spans="1:14" ht="12.75">
      <c r="A28" s="2" t="s">
        <v>63</v>
      </c>
      <c r="B28" s="39">
        <v>104608.94</v>
      </c>
      <c r="C28" s="39">
        <v>107871.45</v>
      </c>
      <c r="D28" s="39">
        <v>114557.62</v>
      </c>
      <c r="E28" s="39">
        <v>108586.5</v>
      </c>
      <c r="F28" s="39">
        <v>120027.44</v>
      </c>
      <c r="G28" s="39">
        <v>123020.51</v>
      </c>
      <c r="H28" s="39">
        <v>90137.28</v>
      </c>
      <c r="I28" s="39">
        <v>98228.3</v>
      </c>
      <c r="J28" s="39">
        <v>133585.59</v>
      </c>
      <c r="K28" s="39">
        <v>105330.33</v>
      </c>
      <c r="L28" s="39">
        <v>97396.2</v>
      </c>
      <c r="M28" s="39">
        <v>121480.97</v>
      </c>
      <c r="N28" s="39">
        <f t="shared" si="1"/>
        <v>1324831.13</v>
      </c>
    </row>
    <row r="29" spans="1:14" ht="12.75">
      <c r="A29" s="25" t="s">
        <v>73</v>
      </c>
      <c r="B29" s="39">
        <v>12220.62</v>
      </c>
      <c r="C29" s="39">
        <v>30208.32</v>
      </c>
      <c r="D29" s="39">
        <v>19353.09</v>
      </c>
      <c r="E29" s="39">
        <v>23779.26</v>
      </c>
      <c r="F29" s="39">
        <v>198353</v>
      </c>
      <c r="G29" s="39">
        <v>16964.85</v>
      </c>
      <c r="H29" s="39">
        <v>34793.01</v>
      </c>
      <c r="I29" s="39">
        <v>30811.31</v>
      </c>
      <c r="J29" s="39">
        <v>42163.25</v>
      </c>
      <c r="K29" s="39">
        <v>32185.26</v>
      </c>
      <c r="L29" s="39">
        <v>32970.06</v>
      </c>
      <c r="M29" s="39">
        <v>38255.33</v>
      </c>
      <c r="N29" s="39">
        <f t="shared" si="1"/>
        <v>512057.36</v>
      </c>
    </row>
    <row r="30" spans="1:14" ht="12.75">
      <c r="A30" s="25" t="s">
        <v>65</v>
      </c>
      <c r="B30" s="39">
        <v>12220.62</v>
      </c>
      <c r="C30" s="39">
        <v>23221.75</v>
      </c>
      <c r="D30" s="39">
        <v>19353.09</v>
      </c>
      <c r="E30" s="39">
        <v>23779.26</v>
      </c>
      <c r="F30" s="39">
        <v>198353</v>
      </c>
      <c r="G30" s="39">
        <v>16964.85</v>
      </c>
      <c r="H30" s="39">
        <v>34793.01</v>
      </c>
      <c r="I30" s="39">
        <v>30811.31</v>
      </c>
      <c r="J30" s="39">
        <v>42163.25</v>
      </c>
      <c r="K30" s="39">
        <v>32188.94</v>
      </c>
      <c r="L30" s="39">
        <v>32970.05</v>
      </c>
      <c r="M30" s="39">
        <v>40920.39</v>
      </c>
      <c r="N30" s="39">
        <f>SUM(B30:M30)</f>
        <v>507739.51999999996</v>
      </c>
    </row>
    <row r="31" spans="1:14" ht="12.75">
      <c r="A31" s="2" t="s">
        <v>80</v>
      </c>
      <c r="B31" s="39">
        <v>12220.62</v>
      </c>
      <c r="C31" s="39">
        <v>30208.32</v>
      </c>
      <c r="D31" s="39">
        <v>19350.96</v>
      </c>
      <c r="E31" s="39">
        <v>23779.26</v>
      </c>
      <c r="F31" s="39">
        <v>198353.16</v>
      </c>
      <c r="G31" s="39">
        <v>16964.85</v>
      </c>
      <c r="H31" s="39">
        <v>34793.01</v>
      </c>
      <c r="I31" s="39">
        <v>30808.44</v>
      </c>
      <c r="J31" s="39">
        <v>42159.58</v>
      </c>
      <c r="K31" s="39">
        <v>32185.26</v>
      </c>
      <c r="L31" s="39">
        <v>32970.06</v>
      </c>
      <c r="M31" s="39">
        <v>38255.34</v>
      </c>
      <c r="N31" s="39">
        <f>SUM(B31:M31)</f>
        <v>512048.86</v>
      </c>
    </row>
    <row r="32" spans="1:14" ht="12.75">
      <c r="A32" s="2" t="s">
        <v>76</v>
      </c>
      <c r="B32" s="39">
        <v>729088.55</v>
      </c>
      <c r="C32" s="39">
        <v>750971.97</v>
      </c>
      <c r="D32" s="58">
        <v>812845.43</v>
      </c>
      <c r="E32" s="39">
        <v>727807.77</v>
      </c>
      <c r="F32" s="39">
        <v>676534.76</v>
      </c>
      <c r="G32" s="39">
        <v>883826.93</v>
      </c>
      <c r="H32" s="39">
        <v>631095.7</v>
      </c>
      <c r="I32" s="39">
        <v>694100.35</v>
      </c>
      <c r="J32" s="39">
        <v>754204.61</v>
      </c>
      <c r="K32" s="39">
        <v>682292.31</v>
      </c>
      <c r="L32" s="39">
        <v>724572.44</v>
      </c>
      <c r="M32" s="39">
        <v>827671.97</v>
      </c>
      <c r="N32" s="39">
        <f t="shared" si="1"/>
        <v>8895012.790000001</v>
      </c>
    </row>
    <row r="33" spans="1:14" ht="12.75">
      <c r="A33" s="2" t="s">
        <v>74</v>
      </c>
      <c r="B33" s="39">
        <v>1458202.3</v>
      </c>
      <c r="C33" s="39">
        <v>1502498.94</v>
      </c>
      <c r="D33" s="39">
        <v>1626519.98</v>
      </c>
      <c r="E33" s="39">
        <v>1455737.29</v>
      </c>
      <c r="F33" s="39">
        <v>1352900.03</v>
      </c>
      <c r="G33" s="39">
        <v>1762131.96</v>
      </c>
      <c r="H33" s="39">
        <v>1262196.35</v>
      </c>
      <c r="I33" s="39">
        <v>1388230.13</v>
      </c>
      <c r="J33" s="39">
        <v>1509549.89</v>
      </c>
      <c r="K33" s="39">
        <v>1365940.77</v>
      </c>
      <c r="L33" s="39">
        <v>1449740.81</v>
      </c>
      <c r="M33" s="39">
        <v>1655340.56</v>
      </c>
      <c r="N33" s="39">
        <f aca="true" t="shared" si="2" ref="N33:N39">SUM(B33:M33)</f>
        <v>17788989.01</v>
      </c>
    </row>
    <row r="34" spans="1:14" ht="12.75">
      <c r="A34" s="2" t="s">
        <v>66</v>
      </c>
      <c r="B34" s="39">
        <v>2184530.39</v>
      </c>
      <c r="C34" s="39">
        <v>2253424.87</v>
      </c>
      <c r="D34" s="39">
        <v>2438851.47</v>
      </c>
      <c r="E34" s="39">
        <v>2183539.06</v>
      </c>
      <c r="F34" s="39">
        <v>2028530.36</v>
      </c>
      <c r="G34" s="39">
        <v>2642991.98</v>
      </c>
      <c r="H34" s="39">
        <v>1897311.71</v>
      </c>
      <c r="I34" s="39">
        <v>2025002.28</v>
      </c>
      <c r="J34" s="39">
        <v>2263533.12</v>
      </c>
      <c r="K34" s="39">
        <v>2047227.89</v>
      </c>
      <c r="L34" s="39">
        <v>2173525.55</v>
      </c>
      <c r="M34" s="58">
        <v>2482929.52</v>
      </c>
      <c r="N34" s="39">
        <f t="shared" si="2"/>
        <v>26621398.200000003</v>
      </c>
    </row>
    <row r="35" spans="1:14" ht="12.75">
      <c r="A35" s="2" t="s">
        <v>102</v>
      </c>
      <c r="B35" s="39">
        <v>729088.55</v>
      </c>
      <c r="C35" s="39">
        <v>750971.97</v>
      </c>
      <c r="D35" s="39">
        <v>812845.43</v>
      </c>
      <c r="E35" s="39">
        <v>727807.77</v>
      </c>
      <c r="F35" s="39">
        <v>676534.76</v>
      </c>
      <c r="G35" s="39">
        <v>883826.93</v>
      </c>
      <c r="H35" s="39">
        <v>631095.7</v>
      </c>
      <c r="I35" s="39">
        <v>694100.35</v>
      </c>
      <c r="J35" s="39">
        <v>754204.61</v>
      </c>
      <c r="K35" s="39">
        <v>682292.31</v>
      </c>
      <c r="L35" s="39">
        <v>724572.44</v>
      </c>
      <c r="M35" s="39">
        <v>827671.97</v>
      </c>
      <c r="N35" s="39">
        <f t="shared" si="2"/>
        <v>8895012.790000001</v>
      </c>
    </row>
    <row r="36" spans="1:14" ht="12.75">
      <c r="A36" s="2" t="s">
        <v>67</v>
      </c>
      <c r="B36" s="39">
        <v>37549.99</v>
      </c>
      <c r="C36" s="39">
        <v>40870.58</v>
      </c>
      <c r="D36" s="39">
        <v>53119.35</v>
      </c>
      <c r="E36" s="39">
        <v>35738.47</v>
      </c>
      <c r="F36" s="39">
        <v>31318.35</v>
      </c>
      <c r="G36" s="39">
        <v>40021.53</v>
      </c>
      <c r="H36" s="39">
        <v>30994.12</v>
      </c>
      <c r="I36" s="39">
        <v>36833.34</v>
      </c>
      <c r="J36" s="39">
        <v>43851.25</v>
      </c>
      <c r="K36" s="39">
        <v>38840.65</v>
      </c>
      <c r="L36" s="39">
        <v>37836.43</v>
      </c>
      <c r="M36" s="39">
        <v>49937.56</v>
      </c>
      <c r="N36" s="39">
        <f t="shared" si="2"/>
        <v>476911.62</v>
      </c>
    </row>
    <row r="37" spans="1:14" ht="12.75">
      <c r="A37" s="50" t="s">
        <v>79</v>
      </c>
      <c r="B37" s="39">
        <v>18774.86</v>
      </c>
      <c r="C37" s="51">
        <v>20435.08</v>
      </c>
      <c r="D37" s="51">
        <v>26559.65</v>
      </c>
      <c r="E37" s="51">
        <v>17869.32</v>
      </c>
      <c r="F37" s="51">
        <v>15659.11</v>
      </c>
      <c r="G37" s="51">
        <v>20010.75</v>
      </c>
      <c r="H37" s="51">
        <v>15496.89</v>
      </c>
      <c r="I37" s="51">
        <v>18416.51</v>
      </c>
      <c r="J37" s="51">
        <v>21925.63</v>
      </c>
      <c r="K37" s="51">
        <v>18885.03</v>
      </c>
      <c r="L37" s="39">
        <v>18918.05</v>
      </c>
      <c r="M37" s="51">
        <v>24969.01</v>
      </c>
      <c r="N37" s="51">
        <f t="shared" si="2"/>
        <v>237919.89</v>
      </c>
    </row>
    <row r="38" spans="1:14" s="60" customFormat="1" ht="12.75">
      <c r="A38" s="50" t="s">
        <v>86</v>
      </c>
      <c r="B38" s="51">
        <v>37535.52</v>
      </c>
      <c r="C38" s="59">
        <v>40870.54</v>
      </c>
      <c r="D38" s="59">
        <v>51068.58</v>
      </c>
      <c r="E38" s="59">
        <v>375.1</v>
      </c>
      <c r="F38" s="59">
        <v>505.18</v>
      </c>
      <c r="G38" s="59">
        <v>0</v>
      </c>
      <c r="H38" s="59">
        <v>0</v>
      </c>
      <c r="I38" s="59">
        <v>0</v>
      </c>
      <c r="J38" s="59">
        <v>185.84</v>
      </c>
      <c r="K38" s="59">
        <v>0.33</v>
      </c>
      <c r="L38" s="51">
        <v>126.93</v>
      </c>
      <c r="M38" s="59">
        <v>65.44</v>
      </c>
      <c r="N38" s="51">
        <f t="shared" si="2"/>
        <v>130733.45999999999</v>
      </c>
    </row>
    <row r="39" spans="1:14" s="60" customFormat="1" ht="12.75">
      <c r="A39" s="50" t="s">
        <v>103</v>
      </c>
      <c r="B39" s="59">
        <v>36161.49</v>
      </c>
      <c r="C39" s="51">
        <v>41051.97</v>
      </c>
      <c r="D39" s="59">
        <v>53012.13</v>
      </c>
      <c r="E39" s="59">
        <v>35921.78</v>
      </c>
      <c r="F39" s="59">
        <v>31546.02</v>
      </c>
      <c r="G39" s="59">
        <v>39786.13</v>
      </c>
      <c r="H39" s="59">
        <v>31188.23</v>
      </c>
      <c r="I39" s="59">
        <v>36706.89</v>
      </c>
      <c r="J39" s="59">
        <v>44203.54</v>
      </c>
      <c r="K39" s="59">
        <v>37841.95</v>
      </c>
      <c r="L39" s="51">
        <v>38082.35</v>
      </c>
      <c r="M39" s="59">
        <v>50267.01</v>
      </c>
      <c r="N39" s="51">
        <f t="shared" si="2"/>
        <v>475769.49</v>
      </c>
    </row>
    <row r="40" spans="4:14" s="61" customFormat="1" ht="12.75">
      <c r="D40" s="40"/>
      <c r="E40" s="40"/>
      <c r="F40" s="40"/>
      <c r="G40" s="40"/>
      <c r="H40" s="40"/>
      <c r="I40" s="40"/>
      <c r="J40" s="40"/>
      <c r="K40" s="40"/>
      <c r="L40" s="94"/>
      <c r="M40" s="40"/>
      <c r="N40" s="40"/>
    </row>
    <row r="41" spans="2:9" ht="12.75">
      <c r="B41" s="1"/>
      <c r="I41" s="1"/>
    </row>
    <row r="42" spans="1:14" ht="12.75">
      <c r="A42" s="18"/>
      <c r="B42" s="49">
        <f>SUM(B12:B39)</f>
        <v>42217305.07999999</v>
      </c>
      <c r="C42" s="49">
        <f>SUM(C12:C39)</f>
        <v>43065485.27999999</v>
      </c>
      <c r="D42" s="49">
        <f>SUM(D12:D40)</f>
        <v>44793505.18</v>
      </c>
      <c r="E42" s="49">
        <f>SUM(E12:E40)</f>
        <v>41724407.54</v>
      </c>
      <c r="F42" s="49">
        <f>SUM(F12:F40)</f>
        <v>41510560.07999998</v>
      </c>
      <c r="G42" s="49">
        <f>SUM(G12:G40)</f>
        <v>50284793.160000004</v>
      </c>
      <c r="H42" s="49">
        <f aca="true" t="shared" si="3" ref="H42:N42">SUM(H12:H40)</f>
        <v>39991526.089999996</v>
      </c>
      <c r="I42" s="49">
        <f t="shared" si="3"/>
        <v>40711094.970000006</v>
      </c>
      <c r="J42" s="49">
        <f t="shared" si="3"/>
        <v>47374768.16000001</v>
      </c>
      <c r="K42" s="49">
        <f t="shared" si="3"/>
        <v>41749095.36000001</v>
      </c>
      <c r="L42" s="49">
        <f t="shared" si="3"/>
        <v>43407690.029999994</v>
      </c>
      <c r="M42" s="49">
        <f t="shared" si="3"/>
        <v>46738425.370000005</v>
      </c>
      <c r="N42" s="49">
        <f t="shared" si="3"/>
        <v>523568656.29999995</v>
      </c>
    </row>
    <row r="43" spans="1:14" ht="12.75">
      <c r="A43" s="50" t="s">
        <v>48</v>
      </c>
      <c r="B43" s="99">
        <v>318749.19</v>
      </c>
      <c r="C43" s="100">
        <v>325121.68</v>
      </c>
      <c r="D43" s="41">
        <v>338104.48</v>
      </c>
      <c r="E43" s="41">
        <v>315026.35</v>
      </c>
      <c r="F43" s="41">
        <v>313443.44</v>
      </c>
      <c r="G43" s="41">
        <v>379666.73</v>
      </c>
      <c r="H43" s="41">
        <v>301966.73</v>
      </c>
      <c r="I43" s="41">
        <v>307361.59</v>
      </c>
      <c r="J43" s="41">
        <v>357661.73</v>
      </c>
      <c r="K43" s="41">
        <v>315198.34</v>
      </c>
      <c r="L43" s="41">
        <v>327730.04</v>
      </c>
      <c r="M43" s="41">
        <v>352807.24</v>
      </c>
      <c r="N43" s="41">
        <f>SUM(B43:M43)</f>
        <v>3952837.539999999</v>
      </c>
    </row>
    <row r="44" spans="3:14" ht="12.75"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</row>
    <row r="45" ht="12.75">
      <c r="B45" s="41"/>
    </row>
    <row r="46" spans="1:14" ht="13.5" thickBot="1">
      <c r="A46" s="16" t="s">
        <v>25</v>
      </c>
      <c r="B46" s="47">
        <f aca="true" t="shared" si="4" ref="B46:N46">B42+B43</f>
        <v>42536054.26999999</v>
      </c>
      <c r="C46" s="47">
        <f t="shared" si="4"/>
        <v>43390606.959999986</v>
      </c>
      <c r="D46" s="47">
        <f t="shared" si="4"/>
        <v>45131609.66</v>
      </c>
      <c r="E46" s="47">
        <f t="shared" si="4"/>
        <v>42039433.89</v>
      </c>
      <c r="F46" s="47">
        <f t="shared" si="4"/>
        <v>41824003.51999998</v>
      </c>
      <c r="G46" s="47">
        <f t="shared" si="4"/>
        <v>50664459.89</v>
      </c>
      <c r="H46" s="47">
        <f t="shared" si="4"/>
        <v>40293492.81999999</v>
      </c>
      <c r="I46" s="47">
        <f t="shared" si="4"/>
        <v>41018456.56000001</v>
      </c>
      <c r="J46" s="47">
        <f t="shared" si="4"/>
        <v>47732429.89000001</v>
      </c>
      <c r="K46" s="47">
        <f t="shared" si="4"/>
        <v>42064293.70000001</v>
      </c>
      <c r="L46" s="47">
        <f t="shared" si="4"/>
        <v>43735420.06999999</v>
      </c>
      <c r="M46" s="47">
        <f t="shared" si="4"/>
        <v>47091232.61000001</v>
      </c>
      <c r="N46" s="47">
        <f t="shared" si="4"/>
        <v>527521493.84</v>
      </c>
    </row>
    <row r="47" ht="13.5" thickTop="1"/>
    <row r="54" ht="12.75">
      <c r="A54" s="26"/>
    </row>
  </sheetData>
  <mergeCells count="4">
    <mergeCell ref="A1:N1"/>
    <mergeCell ref="A2:N2"/>
    <mergeCell ref="A3:N3"/>
    <mergeCell ref="A4:N4"/>
  </mergeCells>
  <printOptions/>
  <pageMargins left="0.75" right="0.75" top="1" bottom="1" header="0.5" footer="0.5"/>
  <pageSetup fitToHeight="1" fitToWidth="1" horizontalDpi="600" verticalDpi="600" orientation="landscape" paperSize="5" scale="67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2"/>
  <sheetViews>
    <sheetView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"/>
    </sheetView>
  </sheetViews>
  <sheetFormatPr defaultColWidth="9.140625" defaultRowHeight="12.75"/>
  <cols>
    <col min="1" max="1" width="36.421875" style="0" customWidth="1"/>
    <col min="2" max="4" width="14.28125" style="63" customWidth="1"/>
    <col min="5" max="5" width="13.7109375" style="63" customWidth="1"/>
    <col min="6" max="6" width="15.421875" style="107" bestFit="1" customWidth="1"/>
    <col min="7" max="8" width="14.00390625" style="63" bestFit="1" customWidth="1"/>
  </cols>
  <sheetData>
    <row r="1" spans="2:8" ht="15.75">
      <c r="B1" s="152"/>
      <c r="D1" s="147" t="s">
        <v>52</v>
      </c>
      <c r="E1" s="152"/>
      <c r="F1" s="152"/>
      <c r="G1" s="152"/>
      <c r="H1" s="152"/>
    </row>
    <row r="2" spans="2:8" ht="15.75">
      <c r="B2" s="153"/>
      <c r="D2" s="148" t="s">
        <v>98</v>
      </c>
      <c r="E2" s="153"/>
      <c r="F2" s="153"/>
      <c r="G2" s="153"/>
      <c r="H2" s="153"/>
    </row>
    <row r="3" ht="12.75" customHeight="1">
      <c r="D3" s="155"/>
    </row>
    <row r="4" spans="2:8" ht="15.75">
      <c r="B4" s="153"/>
      <c r="D4" s="148" t="s">
        <v>53</v>
      </c>
      <c r="E4" s="153"/>
      <c r="F4" s="153"/>
      <c r="G4" s="153"/>
      <c r="H4" s="153"/>
    </row>
    <row r="5" ht="13.5" thickBot="1"/>
    <row r="6" spans="1:8" s="73" customFormat="1" ht="13.5" thickBot="1">
      <c r="A6" s="72" t="s">
        <v>45</v>
      </c>
      <c r="B6" s="101">
        <v>38995</v>
      </c>
      <c r="C6" s="101">
        <v>38995</v>
      </c>
      <c r="D6" s="101">
        <v>39093</v>
      </c>
      <c r="E6" s="101">
        <v>39146</v>
      </c>
      <c r="F6" s="112">
        <v>39192</v>
      </c>
      <c r="G6" s="112">
        <v>39241</v>
      </c>
      <c r="H6" s="154" t="s">
        <v>25</v>
      </c>
    </row>
    <row r="9" spans="1:8" ht="12.75">
      <c r="A9" t="s">
        <v>13</v>
      </c>
      <c r="B9" s="65">
        <v>210591.43</v>
      </c>
      <c r="C9" s="65">
        <v>465.94</v>
      </c>
      <c r="D9">
        <v>209134.78</v>
      </c>
      <c r="E9">
        <v>130634.75</v>
      </c>
      <c r="F9" s="108">
        <v>98041.36</v>
      </c>
      <c r="G9" s="64">
        <v>278487.56</v>
      </c>
      <c r="H9" s="64">
        <f>SUM(B9:G9)</f>
        <v>927355.8200000001</v>
      </c>
    </row>
    <row r="10" spans="1:8" ht="12.75">
      <c r="A10" t="s">
        <v>27</v>
      </c>
      <c r="B10" s="65">
        <v>272995.13</v>
      </c>
      <c r="C10" s="65">
        <v>5180.21</v>
      </c>
      <c r="D10">
        <v>289284.74</v>
      </c>
      <c r="E10">
        <v>154008.07</v>
      </c>
      <c r="F10" s="108">
        <v>439.54</v>
      </c>
      <c r="G10" s="64">
        <v>423397.42</v>
      </c>
      <c r="H10" s="64">
        <f>SUM(B10:G10)</f>
        <v>1145305.11</v>
      </c>
    </row>
    <row r="11" spans="1:8" ht="12.75">
      <c r="A11" t="s">
        <v>28</v>
      </c>
      <c r="B11" s="65">
        <v>7493141.39</v>
      </c>
      <c r="C11" s="65">
        <v>43777.1</v>
      </c>
      <c r="D11">
        <v>7674182.26</v>
      </c>
      <c r="E11">
        <v>2737724.89</v>
      </c>
      <c r="F11" s="108">
        <v>9189.44</v>
      </c>
      <c r="G11" s="64">
        <v>12147963.81</v>
      </c>
      <c r="H11" s="64">
        <f>SUM(B11:G11)</f>
        <v>30105978.89</v>
      </c>
    </row>
    <row r="12" spans="1:8" ht="12.75">
      <c r="A12" t="s">
        <v>29</v>
      </c>
      <c r="B12" s="65">
        <v>176521.05</v>
      </c>
      <c r="C12" s="65">
        <v>902.87</v>
      </c>
      <c r="D12">
        <v>176383.34</v>
      </c>
      <c r="E12">
        <v>76324.31</v>
      </c>
      <c r="F12" s="108">
        <v>0</v>
      </c>
      <c r="G12" s="64">
        <v>265174.43</v>
      </c>
      <c r="H12" s="64">
        <f>SUM(B12:G12)</f>
        <v>695306</v>
      </c>
    </row>
    <row r="13" spans="1:8" ht="12.75">
      <c r="A13" t="s">
        <v>30</v>
      </c>
      <c r="B13" s="65">
        <v>647288.85</v>
      </c>
      <c r="C13" s="65">
        <v>4876.3</v>
      </c>
      <c r="D13">
        <v>654677.54</v>
      </c>
      <c r="E13">
        <v>417515.01</v>
      </c>
      <c r="F13" s="108">
        <v>3890.91</v>
      </c>
      <c r="G13" s="64">
        <v>876422.95</v>
      </c>
      <c r="H13" s="64">
        <f>SUM(B13:G13)</f>
        <v>2604671.5599999996</v>
      </c>
    </row>
    <row r="14" spans="1:8" ht="12.75">
      <c r="A14" t="s">
        <v>31</v>
      </c>
      <c r="B14" s="64">
        <v>136735.35</v>
      </c>
      <c r="C14" s="64">
        <v>1.99</v>
      </c>
      <c r="D14">
        <v>138758.54</v>
      </c>
      <c r="E14">
        <v>78624.86</v>
      </c>
      <c r="F14" s="108">
        <v>1748.86</v>
      </c>
      <c r="G14" s="64">
        <v>192098.91</v>
      </c>
      <c r="H14" s="64">
        <f>SUM(B14:G14)</f>
        <v>547968.51</v>
      </c>
    </row>
    <row r="15" spans="1:8" ht="12.75">
      <c r="A15" t="s">
        <v>32</v>
      </c>
      <c r="B15" s="65">
        <v>98361.63</v>
      </c>
      <c r="C15" s="65">
        <v>1088.06</v>
      </c>
      <c r="D15">
        <v>99402.02</v>
      </c>
      <c r="E15">
        <v>53436.16</v>
      </c>
      <c r="F15" s="108">
        <v>4640.34</v>
      </c>
      <c r="G15" s="64">
        <v>140902.98</v>
      </c>
      <c r="H15" s="64">
        <f>SUM(B15:G15)</f>
        <v>397831.19000000006</v>
      </c>
    </row>
    <row r="16" spans="1:8" ht="12.75">
      <c r="A16" t="s">
        <v>33</v>
      </c>
      <c r="B16" s="65">
        <v>503694.03</v>
      </c>
      <c r="C16" s="65">
        <v>0</v>
      </c>
      <c r="D16">
        <v>508736.13</v>
      </c>
      <c r="E16">
        <v>324238.47</v>
      </c>
      <c r="F16" s="108">
        <v>29568.05</v>
      </c>
      <c r="G16" s="64">
        <v>672546.66</v>
      </c>
      <c r="H16" s="64">
        <f>SUM(B16:G16)</f>
        <v>2038783.3399999999</v>
      </c>
    </row>
    <row r="17" spans="1:8" ht="12.75">
      <c r="A17" t="s">
        <v>34</v>
      </c>
      <c r="B17" s="65">
        <v>305639.84</v>
      </c>
      <c r="C17" s="65">
        <v>4055.39</v>
      </c>
      <c r="D17">
        <v>311734.35</v>
      </c>
      <c r="E17">
        <v>108011.48</v>
      </c>
      <c r="F17" s="108">
        <v>22439.32</v>
      </c>
      <c r="G17" s="64">
        <v>495564.81</v>
      </c>
      <c r="H17" s="64">
        <f>SUM(B17:G17)</f>
        <v>1247445.19</v>
      </c>
    </row>
    <row r="18" spans="1:8" ht="12.75">
      <c r="A18" t="s">
        <v>35</v>
      </c>
      <c r="B18" s="65">
        <v>244399.4</v>
      </c>
      <c r="C18" s="65">
        <v>1.55</v>
      </c>
      <c r="D18">
        <v>244700.02</v>
      </c>
      <c r="E18">
        <v>206696.7</v>
      </c>
      <c r="F18" s="108">
        <v>1007.7</v>
      </c>
      <c r="G18" s="64">
        <v>272859.95</v>
      </c>
      <c r="H18" s="64">
        <f>SUM(B18:G18)</f>
        <v>969665.3199999998</v>
      </c>
    </row>
    <row r="19" spans="1:8" ht="12.75">
      <c r="A19" t="s">
        <v>36</v>
      </c>
      <c r="B19" s="64">
        <v>443880.28</v>
      </c>
      <c r="C19" s="64">
        <v>2.09</v>
      </c>
      <c r="D19">
        <v>457649.3</v>
      </c>
      <c r="E19">
        <v>202407.55</v>
      </c>
      <c r="F19" s="108">
        <v>70803.17</v>
      </c>
      <c r="G19" s="64">
        <v>693000.51</v>
      </c>
      <c r="H19" s="64">
        <f>SUM(B19:G19)</f>
        <v>1867742.9</v>
      </c>
    </row>
    <row r="20" spans="1:8" ht="12.75">
      <c r="A20" t="s">
        <v>37</v>
      </c>
      <c r="B20" s="64">
        <v>184586.53</v>
      </c>
      <c r="C20" s="64">
        <v>5.24</v>
      </c>
      <c r="D20">
        <v>188246.74</v>
      </c>
      <c r="E20">
        <v>68090.79</v>
      </c>
      <c r="F20" s="108">
        <v>8321.22</v>
      </c>
      <c r="G20" s="64">
        <v>296862.25</v>
      </c>
      <c r="H20" s="64">
        <f>SUM(B20:G20)</f>
        <v>746112.77</v>
      </c>
    </row>
    <row r="21" spans="1:8" ht="12.75">
      <c r="A21" t="s">
        <v>38</v>
      </c>
      <c r="B21" s="64">
        <v>490246.11</v>
      </c>
      <c r="C21" s="64">
        <v>8412.9</v>
      </c>
      <c r="D21">
        <v>494055.27</v>
      </c>
      <c r="E21">
        <v>328271.19</v>
      </c>
      <c r="F21" s="108">
        <v>109515.51</v>
      </c>
      <c r="G21" s="64">
        <v>632327.84</v>
      </c>
      <c r="H21" s="64">
        <f>SUM(B21:G21)</f>
        <v>2062828.8199999998</v>
      </c>
    </row>
    <row r="22" spans="1:8" ht="12.75">
      <c r="A22" t="s">
        <v>39</v>
      </c>
      <c r="B22" s="65">
        <v>325842.95</v>
      </c>
      <c r="C22" s="65">
        <v>0</v>
      </c>
      <c r="D22">
        <v>330685.12</v>
      </c>
      <c r="E22">
        <v>170132.05</v>
      </c>
      <c r="F22" s="108">
        <v>14374.72</v>
      </c>
      <c r="G22" s="64">
        <v>474868.92</v>
      </c>
      <c r="H22" s="64">
        <f>SUM(B22:G22)</f>
        <v>1315903.76</v>
      </c>
    </row>
    <row r="23" spans="1:8" ht="12.75">
      <c r="A23" t="s">
        <v>40</v>
      </c>
      <c r="B23" s="64">
        <v>68137.6</v>
      </c>
      <c r="C23" s="64">
        <v>0.97</v>
      </c>
      <c r="D23">
        <v>80596.9</v>
      </c>
      <c r="E23">
        <v>41288.81</v>
      </c>
      <c r="F23" s="108">
        <v>7519.79</v>
      </c>
      <c r="G23" s="64">
        <v>126774.12</v>
      </c>
      <c r="H23" s="64">
        <f>SUM(B23:G23)</f>
        <v>324318.19</v>
      </c>
    </row>
    <row r="24" spans="1:8" ht="12.75">
      <c r="A24" t="s">
        <v>41</v>
      </c>
      <c r="B24" s="65">
        <v>1909867.36</v>
      </c>
      <c r="C24" s="65">
        <v>4411.81</v>
      </c>
      <c r="D24">
        <v>2041613.41</v>
      </c>
      <c r="E24">
        <v>932893.23</v>
      </c>
      <c r="F24" s="108">
        <v>832121.68</v>
      </c>
      <c r="G24" s="64">
        <v>3216550.27</v>
      </c>
      <c r="H24" s="64">
        <f>SUM(B24:G24)</f>
        <v>8937457.76</v>
      </c>
    </row>
    <row r="25" spans="1:8" ht="12.75">
      <c r="A25" s="28" t="s">
        <v>42</v>
      </c>
      <c r="B25" s="67">
        <v>122136.13</v>
      </c>
      <c r="C25" s="67">
        <v>12.71</v>
      </c>
      <c r="D25" s="28">
        <v>122349.74</v>
      </c>
      <c r="E25" s="28">
        <v>87623.13</v>
      </c>
      <c r="F25" s="109">
        <v>29061.35</v>
      </c>
      <c r="G25" s="66">
        <v>152876.25</v>
      </c>
      <c r="H25" s="66">
        <f>SUM(B25:G25)</f>
        <v>514059.31</v>
      </c>
    </row>
    <row r="26" spans="2:8" ht="12.75">
      <c r="B26" s="65"/>
      <c r="C26" s="65"/>
      <c r="D26" s="65"/>
      <c r="E26" s="64"/>
      <c r="F26" s="108"/>
      <c r="G26" s="64"/>
      <c r="H26" s="64"/>
    </row>
    <row r="27" spans="1:8" ht="12.75">
      <c r="A27" s="36" t="s">
        <v>59</v>
      </c>
      <c r="B27" s="67">
        <f>SUM(B9:B25)</f>
        <v>13634065.059999997</v>
      </c>
      <c r="C27" s="67">
        <f>SUM(C9:C25)</f>
        <v>73195.13</v>
      </c>
      <c r="D27" s="67">
        <f>SUM(D9:D25)</f>
        <v>14022190.2</v>
      </c>
      <c r="E27" s="66">
        <f>SUM(E9:E25)</f>
        <v>6117921.45</v>
      </c>
      <c r="F27" s="109">
        <f>SUM(F9:F25)</f>
        <v>1242682.96</v>
      </c>
      <c r="G27" s="66">
        <f>SUM(G9:G25)</f>
        <v>21358679.640000004</v>
      </c>
      <c r="H27" s="66">
        <f>SUM(B27:G27)</f>
        <v>56448734.44</v>
      </c>
    </row>
    <row r="28" spans="2:8" ht="12.75">
      <c r="B28" s="65"/>
      <c r="C28" s="65"/>
      <c r="D28" s="65"/>
      <c r="E28" s="64"/>
      <c r="F28" s="108"/>
      <c r="G28" s="64"/>
      <c r="H28" s="68"/>
    </row>
    <row r="29" spans="1:8" ht="12.75">
      <c r="A29" s="30" t="s">
        <v>55</v>
      </c>
      <c r="B29" s="69">
        <v>843037.36</v>
      </c>
      <c r="C29" s="69">
        <v>4276.62</v>
      </c>
      <c r="D29" s="69">
        <v>866873.64</v>
      </c>
      <c r="E29" s="68">
        <v>391836.03</v>
      </c>
      <c r="F29" s="110">
        <v>69306.06</v>
      </c>
      <c r="G29">
        <v>1310107.03</v>
      </c>
      <c r="H29" s="68">
        <f>SUM(B29:G29)</f>
        <v>3485436.74</v>
      </c>
    </row>
    <row r="30" spans="1:8" ht="12.75">
      <c r="A30" s="28" t="s">
        <v>56</v>
      </c>
      <c r="B30" s="67"/>
      <c r="C30" s="67">
        <v>48.53</v>
      </c>
      <c r="D30" s="67"/>
      <c r="E30" s="66"/>
      <c r="F30" s="109">
        <v>10347.89</v>
      </c>
      <c r="G30" s="66"/>
      <c r="H30" s="66">
        <f>SUM(C30:G30)</f>
        <v>10396.42</v>
      </c>
    </row>
    <row r="31" spans="1:8" ht="12.75">
      <c r="A31" s="30"/>
      <c r="B31" s="65"/>
      <c r="C31" s="65"/>
      <c r="D31" s="65"/>
      <c r="E31" s="64"/>
      <c r="F31" s="108"/>
      <c r="G31" s="64"/>
      <c r="H31" s="64"/>
    </row>
    <row r="32" spans="1:8" ht="13.5" thickBot="1">
      <c r="A32" s="37" t="s">
        <v>57</v>
      </c>
      <c r="B32" s="71">
        <f>SUM(B27:B30)</f>
        <v>14477102.419999996</v>
      </c>
      <c r="C32" s="71">
        <f>SUM(C27:C30)</f>
        <v>77520.28</v>
      </c>
      <c r="D32" s="71">
        <f>SUM(D27:D30)</f>
        <v>14889063.84</v>
      </c>
      <c r="E32" s="70">
        <f>SUM(E27:E30)</f>
        <v>6509757.48</v>
      </c>
      <c r="F32" s="111">
        <f>SUM(F27:F30)</f>
        <v>1322336.91</v>
      </c>
      <c r="G32" s="70">
        <f>SUM(G27:G30)</f>
        <v>22668786.670000006</v>
      </c>
      <c r="H32" s="70">
        <f>SUM(H27:H30)</f>
        <v>59944567.6</v>
      </c>
    </row>
    <row r="33" ht="13.5" thickTop="1"/>
  </sheetData>
  <printOptions/>
  <pageMargins left="0.5" right="0.5" top="1" bottom="1" header="0.5" footer="0.5"/>
  <pageSetup horizontalDpi="600" verticalDpi="600" orientation="landscape" paperSize="5" scale="78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2"/>
  <sheetViews>
    <sheetView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8" sqref="B8"/>
    </sheetView>
  </sheetViews>
  <sheetFormatPr defaultColWidth="9.140625" defaultRowHeight="12.75"/>
  <cols>
    <col min="1" max="1" width="36.00390625" style="0" customWidth="1"/>
    <col min="2" max="2" width="15.140625" style="0" bestFit="1" customWidth="1"/>
    <col min="3" max="6" width="13.8515625" style="0" customWidth="1"/>
    <col min="7" max="7" width="15.7109375" style="0" customWidth="1"/>
  </cols>
  <sheetData>
    <row r="1" spans="1:7" ht="15.75">
      <c r="A1" s="150" t="s">
        <v>52</v>
      </c>
      <c r="B1" s="150"/>
      <c r="C1" s="150"/>
      <c r="D1" s="150"/>
      <c r="E1" s="150"/>
      <c r="F1" s="150"/>
      <c r="G1" s="150"/>
    </row>
    <row r="2" spans="1:7" ht="15.75">
      <c r="A2" s="151" t="s">
        <v>98</v>
      </c>
      <c r="B2" s="151"/>
      <c r="C2" s="151"/>
      <c r="D2" s="151"/>
      <c r="E2" s="151"/>
      <c r="F2" s="151"/>
      <c r="G2" s="151"/>
    </row>
    <row r="4" spans="3:5" ht="12.75">
      <c r="C4" s="92"/>
      <c r="D4" s="92"/>
      <c r="E4" s="92"/>
    </row>
    <row r="5" spans="2:7" ht="12.75">
      <c r="B5" s="38" t="s">
        <v>82</v>
      </c>
      <c r="C5" s="38" t="s">
        <v>82</v>
      </c>
      <c r="D5" s="38" t="s">
        <v>82</v>
      </c>
      <c r="E5" s="38" t="s">
        <v>82</v>
      </c>
      <c r="F5" s="38" t="s">
        <v>82</v>
      </c>
      <c r="G5" s="38" t="s">
        <v>25</v>
      </c>
    </row>
    <row r="6" spans="2:3" ht="13.5" thickBot="1">
      <c r="B6" t="s">
        <v>106</v>
      </c>
      <c r="C6" s="98"/>
    </row>
    <row r="7" spans="1:7" ht="13.5" thickBot="1">
      <c r="A7" s="29" t="s">
        <v>45</v>
      </c>
      <c r="B7" s="102">
        <v>39100</v>
      </c>
      <c r="C7" s="102">
        <v>39099</v>
      </c>
      <c r="D7" s="102">
        <v>39174</v>
      </c>
      <c r="E7" s="102">
        <v>39176</v>
      </c>
      <c r="F7" s="102">
        <v>39176</v>
      </c>
      <c r="G7" s="32"/>
    </row>
    <row r="9" spans="1:7" ht="12.75">
      <c r="A9" t="s">
        <v>13</v>
      </c>
      <c r="B9">
        <v>0</v>
      </c>
      <c r="C9">
        <v>87515.52</v>
      </c>
      <c r="D9">
        <v>2530.32</v>
      </c>
      <c r="E9">
        <v>0</v>
      </c>
      <c r="F9">
        <v>0</v>
      </c>
      <c r="G9">
        <f>SUM(B9:F9)</f>
        <v>90045.84000000001</v>
      </c>
    </row>
    <row r="10" spans="1:7" ht="12.75">
      <c r="A10" t="s">
        <v>27</v>
      </c>
      <c r="B10">
        <v>7371.18</v>
      </c>
      <c r="C10">
        <v>67591.09</v>
      </c>
      <c r="D10">
        <v>0</v>
      </c>
      <c r="E10">
        <v>0</v>
      </c>
      <c r="F10">
        <v>0</v>
      </c>
      <c r="G10">
        <f>SUM(B10:F10)</f>
        <v>74962.26999999999</v>
      </c>
    </row>
    <row r="11" spans="1:7" ht="12.75">
      <c r="A11" t="s">
        <v>28</v>
      </c>
      <c r="B11">
        <v>14340.46</v>
      </c>
      <c r="C11">
        <v>5934010.81</v>
      </c>
      <c r="D11">
        <v>7087.74</v>
      </c>
      <c r="E11">
        <v>0</v>
      </c>
      <c r="F11">
        <v>2815.8</v>
      </c>
      <c r="G11">
        <f>SUM(B11:F11)</f>
        <v>5958254.81</v>
      </c>
    </row>
    <row r="12" spans="1:7" ht="12.75">
      <c r="A12" t="s">
        <v>29</v>
      </c>
      <c r="B12">
        <v>0</v>
      </c>
      <c r="C12">
        <v>59196.49</v>
      </c>
      <c r="D12">
        <v>8366.62</v>
      </c>
      <c r="E12">
        <v>0</v>
      </c>
      <c r="F12">
        <v>0</v>
      </c>
      <c r="G12">
        <f>SUM(B12:F12)</f>
        <v>67563.11</v>
      </c>
    </row>
    <row r="13" spans="1:7" ht="12.75">
      <c r="A13" t="s">
        <v>30</v>
      </c>
      <c r="B13">
        <v>32267.67</v>
      </c>
      <c r="C13">
        <v>166010.02</v>
      </c>
      <c r="D13">
        <v>0</v>
      </c>
      <c r="E13">
        <v>0</v>
      </c>
      <c r="F13">
        <v>0</v>
      </c>
      <c r="G13">
        <f>SUM(B13:F13)</f>
        <v>198277.69</v>
      </c>
    </row>
    <row r="14" spans="1:7" ht="12.75">
      <c r="A14" t="s">
        <v>31</v>
      </c>
      <c r="B14">
        <v>0</v>
      </c>
      <c r="C14">
        <v>28442.13</v>
      </c>
      <c r="D14">
        <v>2808.46</v>
      </c>
      <c r="E14">
        <v>0</v>
      </c>
      <c r="F14">
        <v>0</v>
      </c>
      <c r="G14">
        <f>SUM(B14:F14)</f>
        <v>31250.59</v>
      </c>
    </row>
    <row r="15" spans="1:7" ht="12.75">
      <c r="A15" t="s">
        <v>32</v>
      </c>
      <c r="B15">
        <v>5125.84</v>
      </c>
      <c r="C15">
        <v>19851.75</v>
      </c>
      <c r="D15">
        <v>0</v>
      </c>
      <c r="E15">
        <v>0</v>
      </c>
      <c r="F15">
        <v>0</v>
      </c>
      <c r="G15">
        <f>SUM(B15:F15)</f>
        <v>24977.59</v>
      </c>
    </row>
    <row r="16" spans="1:7" ht="12.75">
      <c r="A16" t="s">
        <v>33</v>
      </c>
      <c r="B16">
        <v>15882.59</v>
      </c>
      <c r="C16">
        <v>107960.62</v>
      </c>
      <c r="D16">
        <v>0</v>
      </c>
      <c r="E16">
        <v>0</v>
      </c>
      <c r="F16">
        <v>0</v>
      </c>
      <c r="G16">
        <f>SUM(B16:F16)</f>
        <v>123843.20999999999</v>
      </c>
    </row>
    <row r="17" spans="1:7" ht="12.75">
      <c r="A17" t="s">
        <v>34</v>
      </c>
      <c r="B17">
        <v>7142.88</v>
      </c>
      <c r="C17">
        <v>85708.5</v>
      </c>
      <c r="D17">
        <v>0</v>
      </c>
      <c r="E17">
        <v>0</v>
      </c>
      <c r="F17">
        <v>0</v>
      </c>
      <c r="G17">
        <f>SUM(B17:F17)</f>
        <v>92851.38</v>
      </c>
    </row>
    <row r="18" spans="1:7" ht="12.75">
      <c r="A18" t="s">
        <v>35</v>
      </c>
      <c r="B18">
        <v>11177.1</v>
      </c>
      <c r="C18">
        <v>52482.52</v>
      </c>
      <c r="D18">
        <v>0</v>
      </c>
      <c r="E18">
        <v>0</v>
      </c>
      <c r="F18">
        <v>0</v>
      </c>
      <c r="G18">
        <f>SUM(B18:F18)</f>
        <v>63659.619999999995</v>
      </c>
    </row>
    <row r="19" spans="1:7" ht="12.75">
      <c r="A19" t="s">
        <v>36</v>
      </c>
      <c r="B19">
        <v>4955.97</v>
      </c>
      <c r="C19">
        <v>141089.02</v>
      </c>
      <c r="D19">
        <v>2.73</v>
      </c>
      <c r="F19">
        <v>0</v>
      </c>
      <c r="G19">
        <f>SUM(B19:F19)</f>
        <v>146047.72</v>
      </c>
    </row>
    <row r="20" spans="1:7" ht="12.75">
      <c r="A20" t="s">
        <v>37</v>
      </c>
      <c r="B20">
        <v>0</v>
      </c>
      <c r="C20">
        <v>53445.2</v>
      </c>
      <c r="D20">
        <v>5.74</v>
      </c>
      <c r="E20">
        <v>0</v>
      </c>
      <c r="F20">
        <v>0</v>
      </c>
      <c r="G20">
        <f>SUM(B20:F20)</f>
        <v>53450.939999999995</v>
      </c>
    </row>
    <row r="21" spans="1:7" ht="12.75">
      <c r="A21" t="s">
        <v>38</v>
      </c>
      <c r="B21">
        <v>0</v>
      </c>
      <c r="C21">
        <v>152333.86</v>
      </c>
      <c r="D21">
        <v>3632.38</v>
      </c>
      <c r="E21">
        <v>0</v>
      </c>
      <c r="F21">
        <v>0</v>
      </c>
      <c r="G21">
        <f>SUM(B21:F21)</f>
        <v>155966.24</v>
      </c>
    </row>
    <row r="22" spans="1:7" ht="12.75">
      <c r="A22" t="s">
        <v>39</v>
      </c>
      <c r="B22">
        <v>13279.69</v>
      </c>
      <c r="C22">
        <v>85780.61</v>
      </c>
      <c r="D22">
        <v>0</v>
      </c>
      <c r="E22">
        <v>0</v>
      </c>
      <c r="F22">
        <v>0</v>
      </c>
      <c r="G22">
        <f>SUM(B22:F22)</f>
        <v>99060.3</v>
      </c>
    </row>
    <row r="23" spans="1:7" ht="12.75">
      <c r="A23" t="s">
        <v>40</v>
      </c>
      <c r="B23">
        <v>1572.75</v>
      </c>
      <c r="C23">
        <v>780704.93</v>
      </c>
      <c r="D23">
        <v>0.55</v>
      </c>
      <c r="E23">
        <v>0</v>
      </c>
      <c r="F23">
        <v>0</v>
      </c>
      <c r="G23">
        <f>SUM(B23:F23)</f>
        <v>782278.2300000001</v>
      </c>
    </row>
    <row r="24" spans="1:7" ht="12.75">
      <c r="A24" t="s">
        <v>41</v>
      </c>
      <c r="B24">
        <v>15072.47</v>
      </c>
      <c r="C24">
        <v>641216.18</v>
      </c>
      <c r="D24">
        <v>21754.86</v>
      </c>
      <c r="E24">
        <v>4910.72</v>
      </c>
      <c r="F24">
        <v>0</v>
      </c>
      <c r="G24">
        <f>SUM(B24:F24)</f>
        <v>682954.23</v>
      </c>
    </row>
    <row r="25" spans="1:7" ht="12.75">
      <c r="A25" s="28" t="s">
        <v>42</v>
      </c>
      <c r="B25" s="28">
        <v>0</v>
      </c>
      <c r="C25" s="28">
        <v>29988.69</v>
      </c>
      <c r="D25" s="28">
        <v>0</v>
      </c>
      <c r="E25" s="28">
        <v>0</v>
      </c>
      <c r="F25" s="28">
        <v>0</v>
      </c>
      <c r="G25" s="28">
        <f>SUM(B25:F25)</f>
        <v>29988.69</v>
      </c>
    </row>
    <row r="27" spans="1:7" ht="12.75">
      <c r="A27" s="36" t="s">
        <v>59</v>
      </c>
      <c r="B27" s="28">
        <f>SUM(B9:B25)</f>
        <v>128188.6</v>
      </c>
      <c r="C27" s="28">
        <f>SUM(C9:C25)</f>
        <v>8493327.94</v>
      </c>
      <c r="D27" s="28">
        <f>SUM(D9:D25)</f>
        <v>46189.4</v>
      </c>
      <c r="E27" s="28">
        <f>SUM(E9:E25)</f>
        <v>4910.72</v>
      </c>
      <c r="F27" s="28">
        <f>SUM(F9:F25)</f>
        <v>2815.8</v>
      </c>
      <c r="G27" s="28">
        <f>SUM(B27:F27)</f>
        <v>8675432.46</v>
      </c>
    </row>
    <row r="29" spans="1:7" ht="12.75">
      <c r="A29" s="30" t="s">
        <v>55</v>
      </c>
      <c r="B29">
        <v>8636.6</v>
      </c>
      <c r="C29">
        <v>505699.48</v>
      </c>
      <c r="D29">
        <v>2981.85</v>
      </c>
      <c r="E29">
        <v>273.7</v>
      </c>
      <c r="F29">
        <v>184.2</v>
      </c>
      <c r="G29">
        <f>SUM(B29:F29)</f>
        <v>517775.82999999996</v>
      </c>
    </row>
    <row r="30" spans="1:7" ht="12.75">
      <c r="A30" s="28" t="s">
        <v>56</v>
      </c>
      <c r="B30" s="28">
        <v>0</v>
      </c>
      <c r="C30" s="28"/>
      <c r="D30" s="28"/>
      <c r="E30" s="28"/>
      <c r="F30" s="28"/>
      <c r="G30" s="28">
        <f>SUM(B30:F30)</f>
        <v>0</v>
      </c>
    </row>
    <row r="31" ht="12.75">
      <c r="A31" s="30"/>
    </row>
    <row r="32" spans="1:7" ht="13.5" thickBot="1">
      <c r="A32" s="37" t="s">
        <v>57</v>
      </c>
      <c r="B32" s="53">
        <f>SUM(B27:B30)</f>
        <v>136825.2</v>
      </c>
      <c r="C32" s="53">
        <f>SUM(C27:C30)</f>
        <v>8999027.42</v>
      </c>
      <c r="D32" s="53">
        <f>SUM(D27:D30)</f>
        <v>49171.25</v>
      </c>
      <c r="E32" s="53">
        <f>SUM(E27:E30)</f>
        <v>5184.42</v>
      </c>
      <c r="F32" s="53">
        <f>SUM(F27:F30)</f>
        <v>3000</v>
      </c>
      <c r="G32" s="53">
        <f>SUM(B32:F32)</f>
        <v>9193208.29</v>
      </c>
    </row>
    <row r="33" ht="13.5" thickTop="1"/>
  </sheetData>
  <mergeCells count="2">
    <mergeCell ref="A1:G1"/>
    <mergeCell ref="A2:G2"/>
  </mergeCells>
  <printOptions horizontalCentered="1"/>
  <pageMargins left="0" right="0" top="1" bottom="1" header="0.5" footer="0.5"/>
  <pageSetup horizontalDpi="600" verticalDpi="600" orientation="landscape" paperSize="5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2"/>
  <sheetViews>
    <sheetView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6" sqref="C6"/>
    </sheetView>
  </sheetViews>
  <sheetFormatPr defaultColWidth="9.140625" defaultRowHeight="12.75"/>
  <cols>
    <col min="1" max="1" width="5.421875" style="0" customWidth="1"/>
    <col min="2" max="2" width="36.421875" style="0" customWidth="1"/>
    <col min="3" max="3" width="14.28125" style="0" customWidth="1"/>
    <col min="4" max="4" width="14.140625" style="0" customWidth="1"/>
    <col min="5" max="5" width="14.00390625" style="0" customWidth="1"/>
    <col min="6" max="6" width="14.57421875" style="0" customWidth="1"/>
    <col min="7" max="8" width="13.7109375" style="0" customWidth="1"/>
    <col min="9" max="9" width="13.140625" style="0" customWidth="1"/>
    <col min="10" max="10" width="16.421875" style="0" customWidth="1"/>
  </cols>
  <sheetData>
    <row r="1" spans="2:10" ht="15.75">
      <c r="B1" s="27" t="s">
        <v>58</v>
      </c>
      <c r="C1" s="11"/>
      <c r="D1" s="11"/>
      <c r="E1" s="11"/>
      <c r="F1" s="11"/>
      <c r="G1" s="11"/>
      <c r="H1" s="11"/>
      <c r="I1" s="11"/>
      <c r="J1" s="11"/>
    </row>
    <row r="2" spans="2:10" ht="15.75">
      <c r="B2" s="27" t="s">
        <v>98</v>
      </c>
      <c r="C2" s="11"/>
      <c r="D2" s="11"/>
      <c r="E2" s="11"/>
      <c r="F2" s="11"/>
      <c r="G2" s="11"/>
      <c r="H2" s="11"/>
      <c r="I2" s="11"/>
      <c r="J2" s="11"/>
    </row>
    <row r="4" ht="13.5" thickBot="1">
      <c r="C4" s="98"/>
    </row>
    <row r="5" spans="2:10" ht="13.5" thickBot="1">
      <c r="B5" s="55" t="s">
        <v>45</v>
      </c>
      <c r="C5" s="106">
        <v>39128</v>
      </c>
      <c r="D5" s="113">
        <v>39226</v>
      </c>
      <c r="E5" s="106">
        <v>39253</v>
      </c>
      <c r="F5" s="97"/>
      <c r="G5" s="97"/>
      <c r="H5" s="97"/>
      <c r="I5" s="56"/>
      <c r="J5" s="52" t="s">
        <v>54</v>
      </c>
    </row>
    <row r="6" spans="2:5" ht="12.75">
      <c r="B6" s="30"/>
      <c r="C6" s="35"/>
      <c r="E6" s="114"/>
    </row>
    <row r="7" spans="2:10" ht="12.75">
      <c r="B7" s="30" t="s">
        <v>13</v>
      </c>
      <c r="E7" s="114"/>
      <c r="J7">
        <f aca="true" t="shared" si="0" ref="J7:J23">SUM(C7:I7)</f>
        <v>0</v>
      </c>
    </row>
    <row r="8" spans="2:10" ht="12.75">
      <c r="B8" s="30" t="s">
        <v>27</v>
      </c>
      <c r="C8">
        <v>314.83</v>
      </c>
      <c r="D8">
        <v>574354.97</v>
      </c>
      <c r="E8" s="114">
        <v>0</v>
      </c>
      <c r="J8">
        <f t="shared" si="0"/>
        <v>574669.7999999999</v>
      </c>
    </row>
    <row r="9" spans="2:10" ht="12.75">
      <c r="B9" s="30" t="s">
        <v>28</v>
      </c>
      <c r="C9">
        <v>0</v>
      </c>
      <c r="D9">
        <v>73077.52</v>
      </c>
      <c r="E9" s="114">
        <v>446.72</v>
      </c>
      <c r="J9">
        <f t="shared" si="0"/>
        <v>73524.24</v>
      </c>
    </row>
    <row r="10" spans="2:10" ht="12.75">
      <c r="B10" s="30" t="s">
        <v>29</v>
      </c>
      <c r="C10">
        <v>0</v>
      </c>
      <c r="D10">
        <v>614.72</v>
      </c>
      <c r="E10" s="117">
        <v>0</v>
      </c>
      <c r="J10">
        <f t="shared" si="0"/>
        <v>614.72</v>
      </c>
    </row>
    <row r="11" spans="2:10" ht="12.75">
      <c r="B11" s="30" t="s">
        <v>30</v>
      </c>
      <c r="C11">
        <v>38232.95</v>
      </c>
      <c r="D11">
        <v>2451407.74</v>
      </c>
      <c r="E11" s="117">
        <v>0</v>
      </c>
      <c r="J11">
        <f t="shared" si="0"/>
        <v>2489640.6900000004</v>
      </c>
    </row>
    <row r="12" spans="2:10" ht="12.75">
      <c r="B12" s="30" t="s">
        <v>31</v>
      </c>
      <c r="C12">
        <v>0</v>
      </c>
      <c r="D12">
        <v>92165.65</v>
      </c>
      <c r="E12" s="117">
        <v>0</v>
      </c>
      <c r="J12">
        <f t="shared" si="0"/>
        <v>92165.65</v>
      </c>
    </row>
    <row r="13" spans="2:10" ht="12.75">
      <c r="B13" s="30" t="s">
        <v>32</v>
      </c>
      <c r="C13">
        <v>347.87</v>
      </c>
      <c r="D13">
        <v>8083785.43</v>
      </c>
      <c r="E13" s="117">
        <v>4883.31</v>
      </c>
      <c r="J13">
        <f t="shared" si="0"/>
        <v>8089016.609999999</v>
      </c>
    </row>
    <row r="14" spans="2:10" ht="12.75">
      <c r="B14" s="30" t="s">
        <v>33</v>
      </c>
      <c r="C14">
        <v>44293.33</v>
      </c>
      <c r="D14">
        <v>2539008.62</v>
      </c>
      <c r="E14" s="117">
        <v>1205.7</v>
      </c>
      <c r="J14">
        <f t="shared" si="0"/>
        <v>2584507.6500000004</v>
      </c>
    </row>
    <row r="15" spans="2:10" ht="12.75">
      <c r="B15" s="30" t="s">
        <v>34</v>
      </c>
      <c r="C15">
        <v>48180.1</v>
      </c>
      <c r="D15">
        <v>1090585.95</v>
      </c>
      <c r="E15" s="117">
        <v>2867.51</v>
      </c>
      <c r="J15">
        <f t="shared" si="0"/>
        <v>1141633.56</v>
      </c>
    </row>
    <row r="16" spans="2:10" ht="12.75">
      <c r="B16" s="30" t="s">
        <v>35</v>
      </c>
      <c r="C16">
        <v>4.15</v>
      </c>
      <c r="D16">
        <v>1589.98</v>
      </c>
      <c r="E16" s="117">
        <v>0</v>
      </c>
      <c r="J16">
        <f t="shared" si="0"/>
        <v>1594.13</v>
      </c>
    </row>
    <row r="17" spans="2:10" ht="12.75">
      <c r="B17" s="30" t="s">
        <v>36</v>
      </c>
      <c r="C17">
        <v>0</v>
      </c>
      <c r="D17">
        <v>3272.58</v>
      </c>
      <c r="E17" s="117">
        <v>0</v>
      </c>
      <c r="J17">
        <f t="shared" si="0"/>
        <v>3272.58</v>
      </c>
    </row>
    <row r="18" spans="2:10" ht="12.75">
      <c r="B18" s="30" t="s">
        <v>37</v>
      </c>
      <c r="C18">
        <v>0</v>
      </c>
      <c r="D18">
        <v>187735.3</v>
      </c>
      <c r="E18" s="117">
        <v>0</v>
      </c>
      <c r="J18">
        <f t="shared" si="0"/>
        <v>187735.3</v>
      </c>
    </row>
    <row r="19" spans="2:10" ht="12.75">
      <c r="B19" s="30" t="s">
        <v>38</v>
      </c>
      <c r="C19">
        <v>4977.82</v>
      </c>
      <c r="D19">
        <v>6685966.26</v>
      </c>
      <c r="E19" s="117">
        <v>288.61</v>
      </c>
      <c r="J19">
        <f t="shared" si="0"/>
        <v>6691232.69</v>
      </c>
    </row>
    <row r="20" spans="2:10" ht="12.75">
      <c r="B20" s="30" t="s">
        <v>39</v>
      </c>
      <c r="C20">
        <v>1903.21</v>
      </c>
      <c r="D20">
        <v>1368812.33</v>
      </c>
      <c r="E20" s="117">
        <v>2950.99</v>
      </c>
      <c r="J20">
        <f t="shared" si="0"/>
        <v>1373666.53</v>
      </c>
    </row>
    <row r="21" spans="2:10" ht="12.75">
      <c r="B21" s="30" t="s">
        <v>40</v>
      </c>
      <c r="C21">
        <v>0</v>
      </c>
      <c r="D21">
        <v>1442.7</v>
      </c>
      <c r="E21" s="117">
        <v>0</v>
      </c>
      <c r="J21">
        <f t="shared" si="0"/>
        <v>1442.7</v>
      </c>
    </row>
    <row r="22" spans="2:10" ht="12.75">
      <c r="B22" s="30" t="s">
        <v>41</v>
      </c>
      <c r="C22">
        <v>40.57</v>
      </c>
      <c r="D22">
        <v>129160.01</v>
      </c>
      <c r="E22" s="117">
        <v>0</v>
      </c>
      <c r="J22">
        <f t="shared" si="0"/>
        <v>129200.58</v>
      </c>
    </row>
    <row r="23" spans="2:10" ht="12.75">
      <c r="B23" s="28" t="s">
        <v>42</v>
      </c>
      <c r="C23" s="28">
        <v>29378.58</v>
      </c>
      <c r="D23" s="28">
        <v>8881793.24</v>
      </c>
      <c r="E23" s="115">
        <v>0</v>
      </c>
      <c r="F23" s="28"/>
      <c r="G23" s="28"/>
      <c r="H23" s="28"/>
      <c r="I23" s="28"/>
      <c r="J23" s="28">
        <f t="shared" si="0"/>
        <v>8911171.82</v>
      </c>
    </row>
    <row r="24" spans="2:5" ht="12.75">
      <c r="B24" s="30"/>
      <c r="E24" s="114"/>
    </row>
    <row r="25" spans="2:10" ht="12.75">
      <c r="B25" s="36" t="s">
        <v>59</v>
      </c>
      <c r="C25" s="28">
        <f aca="true" t="shared" si="1" ref="C25:I25">SUM(C7:C23)</f>
        <v>167673.41000000003</v>
      </c>
      <c r="D25" s="28">
        <v>32164773</v>
      </c>
      <c r="E25" s="115">
        <f t="shared" si="1"/>
        <v>12642.840000000002</v>
      </c>
      <c r="F25" s="28">
        <f t="shared" si="1"/>
        <v>0</v>
      </c>
      <c r="G25" s="28">
        <f t="shared" si="1"/>
        <v>0</v>
      </c>
      <c r="H25" s="28">
        <f t="shared" si="1"/>
        <v>0</v>
      </c>
      <c r="I25" s="28">
        <f t="shared" si="1"/>
        <v>0</v>
      </c>
      <c r="J25" s="28">
        <f>SUM(C25:I25)</f>
        <v>32345089.25</v>
      </c>
    </row>
    <row r="26" spans="2:5" ht="12.75">
      <c r="B26" s="30"/>
      <c r="E26" s="114"/>
    </row>
    <row r="27" spans="1:10" ht="12.75">
      <c r="A27" s="54" t="s">
        <v>83</v>
      </c>
      <c r="B27" s="30" t="s">
        <v>55</v>
      </c>
      <c r="C27">
        <v>10809.42</v>
      </c>
      <c r="D27">
        <v>2133355.56</v>
      </c>
      <c r="E27" s="114">
        <v>933.94</v>
      </c>
      <c r="J27">
        <f>SUM(C27:I27)</f>
        <v>2145098.92</v>
      </c>
    </row>
    <row r="28" spans="1:10" ht="12.75">
      <c r="A28" s="54" t="s">
        <v>84</v>
      </c>
      <c r="B28" s="30" t="s">
        <v>26</v>
      </c>
      <c r="C28">
        <v>115893.29</v>
      </c>
      <c r="D28">
        <v>27557024.34</v>
      </c>
      <c r="E28" s="114">
        <v>12535.77</v>
      </c>
      <c r="J28">
        <f>SUM(C28:I28)</f>
        <v>27685453.4</v>
      </c>
    </row>
    <row r="29" spans="1:10" ht="12.75">
      <c r="A29" s="54" t="s">
        <v>85</v>
      </c>
      <c r="B29" s="28" t="s">
        <v>60</v>
      </c>
      <c r="C29" s="28">
        <v>2869.46</v>
      </c>
      <c r="D29" s="28"/>
      <c r="E29" s="115"/>
      <c r="F29" s="28"/>
      <c r="G29" s="28"/>
      <c r="H29" s="28"/>
      <c r="I29" s="28"/>
      <c r="J29" s="28">
        <f>SUM(C29:I29)</f>
        <v>2869.46</v>
      </c>
    </row>
    <row r="30" spans="2:5" ht="12.75">
      <c r="B30" s="30"/>
      <c r="E30" s="114"/>
    </row>
    <row r="31" spans="2:10" ht="13.5" thickBot="1">
      <c r="B31" s="37" t="s">
        <v>57</v>
      </c>
      <c r="C31" s="53">
        <f aca="true" t="shared" si="2" ref="C31:I31">SUM(C25:C29)</f>
        <v>297245.5800000001</v>
      </c>
      <c r="D31" s="53">
        <f t="shared" si="2"/>
        <v>61855152.900000006</v>
      </c>
      <c r="E31" s="116">
        <f t="shared" si="2"/>
        <v>26112.550000000003</v>
      </c>
      <c r="F31" s="53">
        <f t="shared" si="2"/>
        <v>0</v>
      </c>
      <c r="G31" s="53">
        <f t="shared" si="2"/>
        <v>0</v>
      </c>
      <c r="H31" s="53">
        <f t="shared" si="2"/>
        <v>0</v>
      </c>
      <c r="I31" s="53">
        <f t="shared" si="2"/>
        <v>0</v>
      </c>
      <c r="J31" s="53">
        <f>SUM(C31:I31)</f>
        <v>62178511.03</v>
      </c>
    </row>
    <row r="32" spans="3:10" ht="13.5" thickTop="1">
      <c r="C32" s="30"/>
      <c r="D32" s="31"/>
      <c r="E32" s="31"/>
      <c r="F32" s="31"/>
      <c r="G32" s="31"/>
      <c r="H32" s="31"/>
      <c r="I32" s="31"/>
      <c r="J32" s="30"/>
    </row>
  </sheetData>
  <printOptions horizontalCentered="1"/>
  <pageMargins left="0.5" right="0.5" top="1" bottom="1" header="0.5" footer="0.5"/>
  <pageSetup horizontalDpi="600" verticalDpi="600" orientation="landscape" paperSize="5" scale="9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Taxation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Authorized Customer</dc:creator>
  <cp:keywords/>
  <dc:description/>
  <cp:lastModifiedBy>Marian Henderson</cp:lastModifiedBy>
  <cp:lastPrinted>2007-08-27T17:08:01Z</cp:lastPrinted>
  <dcterms:created xsi:type="dcterms:W3CDTF">1996-08-21T21:57:24Z</dcterms:created>
  <dcterms:modified xsi:type="dcterms:W3CDTF">2008-01-17T00:02:35Z</dcterms:modified>
  <cp:category/>
  <cp:version/>
  <cp:contentType/>
  <cp:contentStatus/>
</cp:coreProperties>
</file>