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95" yWindow="180" windowWidth="11235" windowHeight="9570" activeTab="1"/>
  </bookViews>
  <sheets>
    <sheet name="Estate" sheetId="1" r:id="rId1"/>
    <sheet name="New Taxes" sheetId="2" r:id="rId2"/>
    <sheet name="Sales 2%" sheetId="3" r:id="rId3"/>
    <sheet name="LSST" sheetId="4" r:id="rId4"/>
    <sheet name="Option" sheetId="5" r:id="rId5"/>
    <sheet name="Unitary Secured" sheetId="6" r:id="rId6"/>
    <sheet name="Unit Unsecured-Carlines" sheetId="7" r:id="rId7"/>
    <sheet name="NPM" sheetId="8" r:id="rId8"/>
  </sheets>
  <calcPr calcId="145621"/>
</workbook>
</file>

<file path=xl/calcChain.xml><?xml version="1.0" encoding="utf-8"?>
<calcChain xmlns="http://schemas.openxmlformats.org/spreadsheetml/2006/main">
  <c r="L32" i="4" l="1"/>
  <c r="D17" i="2" l="1"/>
  <c r="D13" i="2"/>
  <c r="B19" i="2" l="1"/>
  <c r="A35" i="4" l="1"/>
  <c r="M32" i="4"/>
  <c r="K32" i="4"/>
  <c r="J32" i="4"/>
  <c r="I32" i="4"/>
  <c r="H32" i="4"/>
  <c r="G32" i="4"/>
  <c r="F32" i="4"/>
  <c r="E32" i="4"/>
  <c r="D32" i="4"/>
  <c r="C32" i="4"/>
  <c r="B32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A35" i="2"/>
  <c r="M22" i="2"/>
  <c r="L22" i="2"/>
  <c r="K22" i="2"/>
  <c r="J22" i="2"/>
  <c r="I22" i="2"/>
  <c r="H22" i="2"/>
  <c r="F22" i="2"/>
  <c r="E22" i="2"/>
  <c r="D22" i="2"/>
  <c r="C22" i="2"/>
  <c r="B22" i="2"/>
  <c r="N19" i="2"/>
  <c r="N17" i="2"/>
  <c r="N15" i="2"/>
  <c r="G22" i="2"/>
  <c r="N11" i="2"/>
  <c r="A32" i="1"/>
  <c r="B25" i="1"/>
  <c r="C25" i="1" s="1"/>
  <c r="D25" i="1" s="1"/>
  <c r="E25" i="1" s="1"/>
  <c r="F25" i="1" s="1"/>
  <c r="G25" i="1" s="1"/>
  <c r="H25" i="1" s="1"/>
  <c r="I25" i="1" s="1"/>
  <c r="J25" i="1" s="1"/>
  <c r="K25" i="1" s="1"/>
  <c r="L25" i="1" s="1"/>
  <c r="M25" i="1" s="1"/>
  <c r="N25" i="1" s="1"/>
  <c r="O25" i="1" s="1"/>
  <c r="P22" i="1"/>
  <c r="P18" i="1"/>
  <c r="P17" i="1"/>
  <c r="P13" i="1"/>
  <c r="P12" i="1"/>
  <c r="P11" i="1"/>
  <c r="P10" i="1"/>
  <c r="N32" i="4" l="1"/>
  <c r="P14" i="1"/>
  <c r="P25" i="1" s="1"/>
  <c r="P19" i="1"/>
  <c r="N13" i="2"/>
  <c r="N22" i="2" s="1"/>
</calcChain>
</file>

<file path=xl/comments1.xml><?xml version="1.0" encoding="utf-8"?>
<comments xmlns="http://schemas.openxmlformats.org/spreadsheetml/2006/main">
  <authors>
    <author>rrichards</author>
  </authors>
  <commentList>
    <comment ref="A11" authorId="0">
      <text>
        <r>
          <rPr>
            <b/>
            <sz val="8"/>
            <color indexed="81"/>
            <rFont val="Tahoma"/>
            <family val="2"/>
          </rPr>
          <t>rrichards:</t>
        </r>
        <r>
          <rPr>
            <sz val="8"/>
            <color indexed="81"/>
            <rFont val="Tahoma"/>
            <family val="2"/>
          </rPr>
          <t xml:space="preserve">
FROM ESTATE TAX DIST REPORT-DEPOSITS</t>
        </r>
      </text>
    </comment>
  </commentList>
</comments>
</file>

<file path=xl/comments2.xml><?xml version="1.0" encoding="utf-8"?>
<comments xmlns="http://schemas.openxmlformats.org/spreadsheetml/2006/main">
  <authors>
    <author>tlockett</author>
    <author>sherh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tlockett:</t>
        </r>
        <r>
          <rPr>
            <sz val="8"/>
            <color indexed="81"/>
            <rFont val="Tahoma"/>
            <family val="2"/>
          </rPr>
          <t xml:space="preserve">
Info comes from a combination of reports see comments on each category</t>
        </r>
      </text>
    </comment>
    <comment ref="A11" authorId="1">
      <text>
        <r>
          <rPr>
            <b/>
            <sz val="8"/>
            <color indexed="81"/>
            <rFont val="Tahoma"/>
            <family val="2"/>
          </rPr>
          <t>sherh:</t>
        </r>
        <r>
          <rPr>
            <sz val="8"/>
            <color indexed="81"/>
            <rFont val="Tahoma"/>
            <family val="2"/>
          </rPr>
          <t xml:space="preserve">
QUARTERLY - Monthly Excise Tax Worksheet</t>
        </r>
      </text>
    </comment>
    <comment ref="A13" authorId="0">
      <text>
        <r>
          <rPr>
            <b/>
            <sz val="8"/>
            <color indexed="81"/>
            <rFont val="Tahoma"/>
            <family val="2"/>
          </rPr>
          <t>tlockett:</t>
        </r>
        <r>
          <rPr>
            <sz val="8"/>
            <color indexed="81"/>
            <rFont val="Tahoma"/>
            <family val="2"/>
          </rPr>
          <t xml:space="preserve">
ADD 3 MONTHS OF QTR OF BL DIST + EFF DIST</t>
        </r>
      </text>
    </comment>
    <comment ref="A15" authorId="0">
      <text>
        <r>
          <rPr>
            <b/>
            <sz val="8"/>
            <color indexed="81"/>
            <rFont val="Tahoma"/>
            <family val="2"/>
          </rPr>
          <t>tlockett:</t>
        </r>
        <r>
          <rPr>
            <sz val="8"/>
            <color indexed="81"/>
            <rFont val="Tahoma"/>
            <family val="2"/>
          </rPr>
          <t xml:space="preserve">
Monthly Excise Tax Worksheet</t>
        </r>
      </text>
    </comment>
    <comment ref="A17" authorId="1">
      <text>
        <r>
          <rPr>
            <b/>
            <sz val="8"/>
            <color indexed="81"/>
            <rFont val="Tahoma"/>
            <family val="2"/>
          </rPr>
          <t>total mbt dist minus rch (include econ develop figure)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sherh:</t>
        </r>
        <r>
          <rPr>
            <sz val="8"/>
            <color indexed="81"/>
            <rFont val="Tahoma"/>
            <family val="2"/>
          </rPr>
          <t xml:space="preserve">
quarterly -  Marian - CTX Distribution Report</t>
        </r>
      </text>
    </comment>
  </commentList>
</comments>
</file>

<file path=xl/comments3.xml><?xml version="1.0" encoding="utf-8"?>
<comments xmlns="http://schemas.openxmlformats.org/spreadsheetml/2006/main">
  <authors>
    <author>Valued Gateway Customer</author>
    <author>Michael Pelham</author>
    <author>Marian Henderson</author>
    <author>rrichards</author>
  </authors>
  <commentList>
    <comment ref="A5" authorId="0">
      <text>
        <r>
          <rPr>
            <b/>
            <sz val="8"/>
            <color indexed="81"/>
            <rFont val="Tahoma"/>
            <family val="2"/>
          </rPr>
          <t>ROLL</t>
        </r>
        <r>
          <rPr>
            <sz val="8"/>
            <color indexed="81"/>
            <rFont val="Tahoma"/>
            <family val="2"/>
          </rPr>
          <t xml:space="preserve">
USE DIST. REPORT NET DIST FIGURES PAGE 21 OR 22
</t>
        </r>
      </text>
    </comment>
    <comment ref="A12" authorId="1">
      <text>
        <r>
          <rPr>
            <b/>
            <sz val="9"/>
            <color indexed="81"/>
            <rFont val="Tahoma"/>
            <family val="2"/>
          </rPr>
          <t>Michael Pelham:</t>
        </r>
        <r>
          <rPr>
            <sz val="9"/>
            <color indexed="81"/>
            <rFont val="Tahoma"/>
            <family val="2"/>
          </rPr>
          <t xml:space="preserve">
Add General Fund Commission</t>
        </r>
      </text>
    </comment>
    <comment ref="A26" authorId="2">
      <text>
        <r>
          <rPr>
            <sz val="8"/>
            <color indexed="81"/>
            <rFont val="Tahoma"/>
            <family val="2"/>
          </rPr>
          <t>Add General Fund Commission amt. PG21 or 22 SUT DIST REPORT</t>
        </r>
      </text>
    </comment>
    <comment ref="A29" authorId="3">
      <text>
        <r>
          <rPr>
            <b/>
            <sz val="8"/>
            <color indexed="81"/>
            <rFont val="Tahoma"/>
            <family val="2"/>
          </rPr>
          <t>rrichards:</t>
        </r>
        <r>
          <rPr>
            <sz val="8"/>
            <color indexed="81"/>
            <rFont val="Tahoma"/>
            <family val="2"/>
          </rPr>
          <t xml:space="preserve">
PG 22 SUT DIST REPORT-NET IMPROVEMENT DISTRCTS TOTAL</t>
        </r>
      </text>
    </comment>
  </commentList>
</comments>
</file>

<file path=xl/comments4.xml><?xml version="1.0" encoding="utf-8"?>
<comments xmlns="http://schemas.openxmlformats.org/spreadsheetml/2006/main">
  <authors>
    <author>Valued Gateway Customer</author>
    <author>rrichards</author>
  </authors>
  <commentList>
    <comment ref="A9" authorId="0">
      <text>
        <r>
          <rPr>
            <b/>
            <sz val="8"/>
            <color indexed="81"/>
            <rFont val="Tahoma"/>
            <family val="2"/>
          </rPr>
          <t xml:space="preserve">SUT Dist Report
PG 12
</t>
        </r>
        <r>
          <rPr>
            <sz val="8"/>
            <color indexed="81"/>
            <rFont val="Tahoma"/>
            <family val="2"/>
          </rPr>
          <t xml:space="preserve">LSST Net Dist Totals
</t>
        </r>
      </text>
    </comment>
    <comment ref="A28" authorId="1">
      <text>
        <r>
          <rPr>
            <b/>
            <sz val="8"/>
            <color indexed="81"/>
            <rFont val="Tahoma"/>
            <family val="2"/>
          </rPr>
          <t>SUT Dist Report: PG12
 Distribution: Local School Support Tax-Net Star Bonds Total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9" authorId="1">
      <text>
        <r>
          <rPr>
            <b/>
            <sz val="8"/>
            <color indexed="81"/>
            <rFont val="Tahoma"/>
            <family val="2"/>
          </rPr>
          <t>SUT Dist Report: Distribution: Local School Support Tax-
General Funds Commission Total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0" authorId="1">
      <text>
        <r>
          <rPr>
            <b/>
            <sz val="8"/>
            <color indexed="81"/>
            <rFont val="Tahoma"/>
            <family val="2"/>
          </rPr>
          <t>SUT Dist Report: Distribution: Local School Support Tax-
Out of State Net Dist Total</t>
        </r>
      </text>
    </comment>
  </commentList>
</comments>
</file>

<file path=xl/comments5.xml><?xml version="1.0" encoding="utf-8"?>
<comments xmlns="http://schemas.openxmlformats.org/spreadsheetml/2006/main">
  <authors>
    <author>tlockett</author>
    <author>station</author>
  </authors>
  <commentList>
    <comment ref="O1" authorId="0">
      <text>
        <r>
          <rPr>
            <b/>
            <sz val="8"/>
            <color indexed="81"/>
            <rFont val="Tahoma"/>
            <family val="2"/>
          </rPr>
          <t>tlockett:</t>
        </r>
        <r>
          <rPr>
            <sz val="8"/>
            <color indexed="81"/>
            <rFont val="Tahoma"/>
            <family val="2"/>
          </rPr>
          <t xml:space="preserve">
Roll</t>
        </r>
      </text>
    </comment>
    <comment ref="A9" authorId="1">
      <text>
        <r>
          <rPr>
            <sz val="9"/>
            <color indexed="81"/>
            <rFont val="Tahoma"/>
            <family val="2"/>
          </rPr>
          <t>Insert data from ListSale spreadsheet for current month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Marian Henderson</author>
  </authors>
  <commentList>
    <comment ref="A4" authorId="0">
      <text>
        <r>
          <rPr>
            <b/>
            <sz val="10"/>
            <color indexed="81"/>
            <rFont val="Tahoma"/>
            <family val="2"/>
          </rPr>
          <t>Marian Henderson:</t>
        </r>
        <r>
          <rPr>
            <sz val="10"/>
            <color indexed="81"/>
            <rFont val="Tahoma"/>
            <family val="2"/>
          </rPr>
          <t xml:space="preserve">
GL 9630
Unitary &amp; 6 mo CWIP</t>
        </r>
      </text>
    </comment>
  </commentList>
</comments>
</file>

<file path=xl/comments7.xml><?xml version="1.0" encoding="utf-8"?>
<comments xmlns="http://schemas.openxmlformats.org/spreadsheetml/2006/main">
  <authors>
    <author>tlockett</author>
    <author>Marian Henderson</author>
  </authors>
  <commentList>
    <comment ref="K1" authorId="0">
      <text>
        <r>
          <rPr>
            <b/>
            <sz val="8"/>
            <color indexed="81"/>
            <rFont val="Tahoma"/>
            <family val="2"/>
          </rPr>
          <t>tlockett:</t>
        </r>
        <r>
          <rPr>
            <sz val="8"/>
            <color indexed="81"/>
            <rFont val="Tahoma"/>
            <family val="2"/>
          </rPr>
          <t xml:space="preserve">
GL 4552
BS 2384</t>
        </r>
      </text>
    </comment>
    <comment ref="A5" authorId="1">
      <text>
        <r>
          <rPr>
            <b/>
            <sz val="10"/>
            <color indexed="81"/>
            <rFont val="Tahoma"/>
            <family val="2"/>
          </rPr>
          <t>Marian Henderson:</t>
        </r>
        <r>
          <rPr>
            <sz val="10"/>
            <color indexed="81"/>
            <rFont val="Tahoma"/>
            <family val="2"/>
          </rPr>
          <t xml:space="preserve">
Private Carlines, PET, 12-mo CWIP &amp; Unsecured
GL 9624</t>
        </r>
      </text>
    </comment>
  </commentList>
</comments>
</file>

<file path=xl/comments8.xml><?xml version="1.0" encoding="utf-8"?>
<comments xmlns="http://schemas.openxmlformats.org/spreadsheetml/2006/main">
  <authors>
    <author>tlockett</author>
  </authors>
  <commentList>
    <comment ref="B1" authorId="0">
      <text>
        <r>
          <rPr>
            <b/>
            <sz val="8"/>
            <color indexed="81"/>
            <rFont val="Tahoma"/>
            <family val="2"/>
          </rPr>
          <t>tlockett:</t>
        </r>
        <r>
          <rPr>
            <sz val="8"/>
            <color indexed="81"/>
            <rFont val="Tahoma"/>
            <family val="2"/>
          </rPr>
          <t xml:space="preserve">
METW
Information comes from DOAS</t>
        </r>
      </text>
    </comment>
  </commentList>
</comments>
</file>

<file path=xl/sharedStrings.xml><?xml version="1.0" encoding="utf-8"?>
<sst xmlns="http://schemas.openxmlformats.org/spreadsheetml/2006/main" count="294" uniqueCount="133">
  <si>
    <t>NEVADA DEPARTMENT OF TAXATION</t>
  </si>
  <si>
    <t xml:space="preserve">   ESTATE TAX DISTRIBUTION</t>
  </si>
  <si>
    <t>JUNE</t>
  </si>
  <si>
    <t>RECEIPTS</t>
  </si>
  <si>
    <t>FY CARRY FORWARD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</si>
  <si>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</si>
  <si>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</si>
  <si>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</si>
  <si>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</si>
  <si>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</si>
  <si>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</si>
  <si>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</si>
  <si>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</si>
  <si>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</si>
  <si>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</si>
  <si>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</si>
  <si>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INTEREST</t>
  </si>
  <si>
    <t xml:space="preserve">TOTAL </t>
  </si>
  <si>
    <t>RESERVE FUND</t>
  </si>
  <si>
    <t>PRIOR FY CARRY FWD:</t>
  </si>
  <si>
    <t>INTEREST EARNED</t>
  </si>
  <si>
    <t>TOTAL RECEIPTS</t>
  </si>
  <si>
    <t>DISTRIBUTION</t>
  </si>
  <si>
    <t>UNR ENDOWMENT FUND</t>
  </si>
  <si>
    <t>TRUST FUND FOR PUPILS</t>
  </si>
  <si>
    <t>TOTAL DISTRIBUTION</t>
  </si>
  <si>
    <t>REFUNDS</t>
  </si>
  <si>
    <t>RESERVE FUND BALANCE</t>
  </si>
  <si>
    <t>SALES TAX DISTRIBUTION</t>
  </si>
  <si>
    <t>NEW TAXES</t>
  </si>
  <si>
    <t>TOTAL</t>
  </si>
  <si>
    <t>BANK EXCISE TAX</t>
  </si>
  <si>
    <t>BUSINESS LICENSE FEE</t>
  </si>
  <si>
    <t xml:space="preserve">LIVE ENTERTAINMENT </t>
  </si>
  <si>
    <t>MODIFIED BUSINESS TAX</t>
  </si>
  <si>
    <t>REAL PROPERTY TRANSFER TAX</t>
  </si>
  <si>
    <t>(STATE PORTION $1.30)</t>
  </si>
  <si>
    <t>2% BY COUNTY</t>
  </si>
  <si>
    <t>COUNTY</t>
  </si>
  <si>
    <t>CHURCHILL</t>
  </si>
  <si>
    <t>CLARK</t>
  </si>
  <si>
    <t>DOUGLAS</t>
  </si>
  <si>
    <t>ELKO</t>
  </si>
  <si>
    <t>ESMERALDA</t>
  </si>
  <si>
    <t>EUREKA</t>
  </si>
  <si>
    <t>HUMBOLDT</t>
  </si>
  <si>
    <t>LANDER</t>
  </si>
  <si>
    <t>LINCOLN</t>
  </si>
  <si>
    <t>LYON</t>
  </si>
  <si>
    <t>MINERAL</t>
  </si>
  <si>
    <t>NYE</t>
  </si>
  <si>
    <t>CARSON</t>
  </si>
  <si>
    <t>PERSHING</t>
  </si>
  <si>
    <t>STOREY</t>
  </si>
  <si>
    <t>WASHOE</t>
  </si>
  <si>
    <t>WHITE PINE</t>
  </si>
  <si>
    <t>OUT-OF-STATE</t>
  </si>
  <si>
    <t>STAR BONDS</t>
  </si>
  <si>
    <t>LOCAL SCHOOL SUPPORT TAX</t>
  </si>
  <si>
    <t>GENERAL FUND</t>
  </si>
  <si>
    <t>DISTRIBUTIVE FUND</t>
  </si>
  <si>
    <t>OPTION TAX</t>
  </si>
  <si>
    <t>CARSON CITY - OPEN SPACE</t>
  </si>
  <si>
    <t>CARSON CITY - ROAD REPAIR</t>
  </si>
  <si>
    <t>CARSON CITY - V&amp;T RAILROAD</t>
  </si>
  <si>
    <t>CHURCHILL - LGTA</t>
  </si>
  <si>
    <t>CHURCHILL - ROAD REPAIR</t>
  </si>
  <si>
    <t>CHURCHILL - INFRASTRUCTURE</t>
  </si>
  <si>
    <t>CLARK - FLOOD</t>
  </si>
  <si>
    <t>CLARK - MASS TRANSIT/AIR QUALITY</t>
  </si>
  <si>
    <t>CLARK - SO NV WATER AUTHORITY</t>
  </si>
  <si>
    <t>CLARK - UNTY POLICE</t>
  </si>
  <si>
    <t>DOUGLAS COUNTY-TAX ORDINANCE</t>
  </si>
  <si>
    <t>LANDER COUNTY - WATER TREATMENT</t>
  </si>
  <si>
    <t>LINCOLN  -SCHOOL/PUBLIC UTILITIES</t>
  </si>
  <si>
    <t>LYON COUNTY-INFRASTRUCTURE</t>
  </si>
  <si>
    <t>NYE - PUBLIC SAFETY</t>
  </si>
  <si>
    <t>NYE - ROAD REPAIR</t>
  </si>
  <si>
    <t>PERSHING COUNTY-INFRASTRUCTURE</t>
  </si>
  <si>
    <t>STOREY - RAILWAY</t>
  </si>
  <si>
    <t>STOREY - TOURISM</t>
  </si>
  <si>
    <t>STOREY - SCHOOL/PUBLIC UTILITIES</t>
  </si>
  <si>
    <t>WASHOE - FLOOD/PUBLIC SAFETY</t>
  </si>
  <si>
    <t>WASHOE - LGTA</t>
  </si>
  <si>
    <t>WASHOE - MASS TRANSIT</t>
  </si>
  <si>
    <t>WASHOE - RAILROAD</t>
  </si>
  <si>
    <t>WHITE PINE - ROAD REPAIR</t>
  </si>
  <si>
    <t>WHITE PINE - SCHOOL CAP. IMP.</t>
  </si>
  <si>
    <t>WHITE PINE - SWIMMING POOL</t>
  </si>
  <si>
    <t>WHITE PINE COUNTY TAX</t>
  </si>
  <si>
    <t>WHITE PINE COUNTY - INFRA</t>
  </si>
  <si>
    <t>TOTAL COUNTY DISTRIBUTION</t>
  </si>
  <si>
    <t>UTILITIES</t>
  </si>
  <si>
    <t>CARSON CITY</t>
  </si>
  <si>
    <t>STATE DEBT SERVICE FUND</t>
  </si>
  <si>
    <t>GENERAL FUND PENALTIES/INTEREST</t>
  </si>
  <si>
    <t>RENEWABLE ENERGY</t>
  </si>
  <si>
    <t>POSTAGE</t>
  </si>
  <si>
    <t>GRAND TOTAL</t>
  </si>
  <si>
    <t>x</t>
  </si>
  <si>
    <t>CENTRALLY ASSESSED TAX DISTRIBUTION</t>
  </si>
  <si>
    <t xml:space="preserve"> </t>
  </si>
  <si>
    <t>NET PROCEEDS OF MINERALS TAX DISTRIBUTION</t>
  </si>
  <si>
    <t>TOTAL TAX</t>
  </si>
  <si>
    <t>3330</t>
  </si>
  <si>
    <t>3064</t>
  </si>
  <si>
    <t>STATE GENERAL FUND</t>
  </si>
  <si>
    <t>3241</t>
  </si>
  <si>
    <t>PENALTIES &amp; INTEREST</t>
  </si>
  <si>
    <t>4254</t>
  </si>
  <si>
    <t>FISCAL YEAR 2015</t>
  </si>
  <si>
    <t xml:space="preserve">       FISCAL YEAR 2015</t>
  </si>
  <si>
    <t xml:space="preserve">      FISCAL YEAR 2015</t>
  </si>
  <si>
    <t>10/14/14 Revised  Unitary 2013-2014</t>
  </si>
  <si>
    <t>10/14/15  Unitary Secured 2014-2015</t>
  </si>
  <si>
    <t>10/07/2014 Projection CY 2014</t>
  </si>
  <si>
    <t>CARSON CITY - INFRASTRUCTURE</t>
  </si>
  <si>
    <t>12/31/14  Private Carlines</t>
  </si>
  <si>
    <t>12/31/2014 CWIP Unsecured</t>
  </si>
  <si>
    <t>5-13-15 County Distributions</t>
  </si>
  <si>
    <t>2/3/15 Private Carlines</t>
  </si>
  <si>
    <t>2/3/15 Unitary Secured</t>
  </si>
  <si>
    <t>12/31/2014 Unitary Secured</t>
  </si>
  <si>
    <t>7-16-15 Private Carlines</t>
  </si>
  <si>
    <t>7-16-15 Unitary Secured 13-14</t>
  </si>
  <si>
    <t>7-16-15 Unitary Secured 14-15</t>
  </si>
  <si>
    <t>S:\Div - Adm Svc\Distribution &amp; Statistics\Distributions\WEB\[Statistical_15_WEB.xlsx]NPM</t>
  </si>
  <si>
    <t>13-14 Unitary Secured</t>
  </si>
  <si>
    <t>S:\Div - Adm Svc\Distribution &amp; Statistics\Distributions\WEB\[Statistical_15_WEB.xlsx]Unitary Secured</t>
  </si>
  <si>
    <t>2/3/15 CWIP Unsecured</t>
  </si>
  <si>
    <t>S:\Div - Adm Svc\Distribution &amp; Statistics\Distributions\WEB\[Statistical_15_WEB.xlsx]Unit Unsecured-Carlines</t>
  </si>
  <si>
    <t>S:\Div - Adm Svc\Distribution &amp; Statistics\Distributions\WEB\[Statistical_15_WEB.xlsx]Option</t>
  </si>
  <si>
    <t>S:\Div - Adm Svc\Distribution &amp; Statistics\Statistics\SUT Roll statistics\[Statistical_15_.xlsx]Sales 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</si>
</sst>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&quot;$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color indexed="63"/>
      <name val="Courier New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9"/>
      <color indexed="81"/>
      <name val="Tahoma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sz val="5"/>
      <name val="Arial"/>
      <family val="2"/>
    </font>
    <font>
      <sz val="5"/>
      <color indexed="8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184">
    <xf numFmtId="0" fontId="0" fillId="0" borderId="0" xfId="0"/>
    <xf numFmtId="164" fontId="2" fillId="0" borderId="0" xfId="0" applyNumberFormat="1" applyFont="1" applyAlignment="1" applyProtection="1">
      <alignment horizontal="centerContinuous"/>
    </xf>
    <xf numFmtId="44" fontId="2" fillId="0" borderId="0" xfId="2" applyFont="1" applyAlignment="1" applyProtection="1">
      <alignment horizontal="centerContinuous"/>
    </xf>
    <xf numFmtId="164" fontId="2" fillId="0" borderId="0" xfId="0" applyNumberFormat="1" applyFont="1" applyAlignment="1">
      <alignment horizontal="centerContinuous"/>
    </xf>
    <xf numFmtId="164" fontId="0" fillId="0" borderId="0" xfId="0" applyNumberFormat="1" applyAlignment="1">
      <alignment horizontal="centerContinuous"/>
    </xf>
    <xf numFmtId="164" fontId="2" fillId="0" borderId="0" xfId="2" applyNumberFormat="1" applyFont="1" applyAlignment="1">
      <alignment horizontal="centerContinuous"/>
    </xf>
    <xf numFmtId="164" fontId="2" fillId="0" borderId="0" xfId="0" applyNumberFormat="1" applyFont="1"/>
    <xf numFmtId="44" fontId="2" fillId="0" borderId="0" xfId="2" applyFont="1"/>
    <xf numFmtId="164" fontId="2" fillId="0" borderId="0" xfId="0" applyNumberFormat="1" applyFont="1" applyAlignment="1" applyProtection="1">
      <alignment horizontal="left"/>
    </xf>
    <xf numFmtId="164" fontId="2" fillId="0" borderId="0" xfId="2" applyNumberFormat="1" applyFont="1"/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 applyProtection="1">
      <alignment horizontal="left"/>
    </xf>
    <xf numFmtId="44" fontId="2" fillId="0" borderId="1" xfId="2" applyFont="1" applyBorder="1" applyAlignment="1" applyProtection="1">
      <alignment horizontal="center"/>
    </xf>
    <xf numFmtId="164" fontId="2" fillId="0" borderId="1" xfId="0" applyNumberFormat="1" applyFont="1" applyBorder="1" applyAlignment="1" applyProtection="1">
      <alignment horizontal="center"/>
    </xf>
    <xf numFmtId="164" fontId="2" fillId="0" borderId="1" xfId="0" applyNumberFormat="1" applyFont="1" applyFill="1" applyBorder="1" applyAlignment="1" applyProtection="1">
      <alignment horizontal="center"/>
    </xf>
    <xf numFmtId="164" fontId="2" fillId="2" borderId="1" xfId="0" applyNumberFormat="1" applyFont="1" applyFill="1" applyBorder="1" applyAlignment="1" applyProtection="1">
      <alignment horizontal="center"/>
    </xf>
    <xf numFmtId="164" fontId="2" fillId="0" borderId="1" xfId="2" applyNumberFormat="1" applyFont="1" applyBorder="1" applyAlignment="1" applyProtection="1">
      <alignment horizontal="center"/>
    </xf>
    <xf numFmtId="44" fontId="2" fillId="0" borderId="0" xfId="2" applyFont="1" applyAlignment="1" applyProtection="1">
      <alignment horizontal="center"/>
    </xf>
    <xf numFmtId="164" fontId="2" fillId="0" borderId="0" xfId="2" applyNumberFormat="1" applyFont="1" applyProtection="1"/>
    <xf numFmtId="164" fontId="2" fillId="0" borderId="0" xfId="0" applyNumberFormat="1" applyFont="1" applyProtection="1"/>
    <xf numFmtId="164" fontId="2" fillId="0" borderId="0" xfId="2" applyNumberFormat="1" applyFont="1" applyAlignment="1" applyProtection="1"/>
    <xf numFmtId="164" fontId="2" fillId="0" borderId="0" xfId="0" applyNumberFormat="1" applyFont="1" applyFill="1" applyAlignment="1" applyProtection="1"/>
    <xf numFmtId="164" fontId="2" fillId="0" borderId="0" xfId="0" applyNumberFormat="1" applyFont="1" applyAlignment="1" applyProtection="1"/>
    <xf numFmtId="44" fontId="2" fillId="0" borderId="0" xfId="2" applyFont="1" applyAlignment="1" applyProtection="1">
      <alignment horizontal="left"/>
    </xf>
    <xf numFmtId="164" fontId="2" fillId="0" borderId="0" xfId="0" applyNumberFormat="1" applyFont="1" applyAlignment="1">
      <alignment horizontal="right"/>
    </xf>
    <xf numFmtId="44" fontId="2" fillId="0" borderId="2" xfId="2" applyFont="1" applyBorder="1" applyAlignment="1" applyProtection="1">
      <alignment horizontal="left"/>
    </xf>
    <xf numFmtId="164" fontId="2" fillId="0" borderId="2" xfId="0" applyNumberFormat="1" applyFont="1" applyBorder="1"/>
    <xf numFmtId="164" fontId="2" fillId="0" borderId="2" xfId="0" applyNumberFormat="1" applyFont="1" applyBorder="1" applyAlignment="1" applyProtection="1"/>
    <xf numFmtId="164" fontId="2" fillId="0" borderId="2" xfId="0" applyNumberFormat="1" applyFont="1" applyBorder="1" applyAlignment="1" applyProtection="1">
      <alignment horizontal="right"/>
    </xf>
    <xf numFmtId="164" fontId="2" fillId="0" borderId="2" xfId="2" applyNumberFormat="1" applyFont="1" applyBorder="1"/>
    <xf numFmtId="164" fontId="2" fillId="0" borderId="0" xfId="0" applyNumberFormat="1" applyFont="1" applyBorder="1"/>
    <xf numFmtId="164" fontId="2" fillId="0" borderId="0" xfId="0" applyNumberFormat="1" applyFont="1" applyBorder="1" applyAlignment="1" applyProtection="1"/>
    <xf numFmtId="164" fontId="2" fillId="0" borderId="0" xfId="0" applyNumberFormat="1" applyFont="1" applyBorder="1" applyAlignment="1" applyProtection="1">
      <alignment horizontal="right"/>
    </xf>
    <xf numFmtId="164" fontId="2" fillId="0" borderId="0" xfId="0" applyNumberFormat="1" applyFont="1" applyAlignment="1" applyProtection="1">
      <alignment horizontal="fill"/>
    </xf>
    <xf numFmtId="0" fontId="4" fillId="0" borderId="0" xfId="0" applyFont="1"/>
    <xf numFmtId="39" fontId="2" fillId="0" borderId="0" xfId="0" applyNumberFormat="1" applyFont="1" applyAlignment="1" applyProtection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4" fontId="2" fillId="0" borderId="0" xfId="0" applyNumberFormat="1" applyFont="1" applyAlignment="1">
      <alignment horizontal="centerContinuous"/>
    </xf>
    <xf numFmtId="0" fontId="2" fillId="0" borderId="0" xfId="0" applyFont="1"/>
    <xf numFmtId="39" fontId="3" fillId="0" borderId="0" xfId="0" applyNumberFormat="1" applyFont="1" applyBorder="1" applyAlignment="1" applyProtection="1">
      <alignment horizontal="left"/>
    </xf>
    <xf numFmtId="0" fontId="3" fillId="0" borderId="0" xfId="0" applyFont="1" applyBorder="1"/>
    <xf numFmtId="39" fontId="2" fillId="0" borderId="0" xfId="0" applyNumberFormat="1" applyFont="1" applyAlignment="1" applyProtection="1">
      <alignment horizontal="left"/>
    </xf>
    <xf numFmtId="44" fontId="2" fillId="0" borderId="0" xfId="0" applyNumberFormat="1" applyFont="1"/>
    <xf numFmtId="0" fontId="2" fillId="0" borderId="0" xfId="0" applyFont="1" applyFill="1"/>
    <xf numFmtId="39" fontId="7" fillId="0" borderId="0" xfId="0" applyNumberFormat="1" applyFont="1" applyBorder="1" applyAlignment="1" applyProtection="1">
      <alignment horizontal="center"/>
    </xf>
    <xf numFmtId="39" fontId="2" fillId="0" borderId="1" xfId="0" applyNumberFormat="1" applyFont="1" applyFill="1" applyBorder="1" applyAlignment="1" applyProtection="1">
      <alignment horizontal="center"/>
    </xf>
    <xf numFmtId="39" fontId="2" fillId="3" borderId="1" xfId="0" applyNumberFormat="1" applyFont="1" applyFill="1" applyBorder="1" applyAlignment="1" applyProtection="1">
      <alignment horizontal="center"/>
    </xf>
    <xf numFmtId="39" fontId="2" fillId="0" borderId="1" xfId="0" applyNumberFormat="1" applyFont="1" applyBorder="1" applyAlignment="1" applyProtection="1">
      <alignment horizontal="center"/>
    </xf>
    <xf numFmtId="44" fontId="2" fillId="0" borderId="1" xfId="0" applyNumberFormat="1" applyFont="1" applyBorder="1" applyAlignment="1" applyProtection="1">
      <alignment horizontal="center"/>
    </xf>
    <xf numFmtId="43" fontId="2" fillId="0" borderId="0" xfId="0" applyNumberFormat="1" applyFont="1" applyBorder="1" applyAlignment="1" applyProtection="1">
      <alignment horizontal="center"/>
    </xf>
    <xf numFmtId="43" fontId="2" fillId="0" borderId="0" xfId="0" applyNumberFormat="1" applyFont="1" applyFill="1" applyBorder="1" applyAlignment="1" applyProtection="1">
      <alignment horizontal="center"/>
    </xf>
    <xf numFmtId="44" fontId="2" fillId="0" borderId="0" xfId="0" applyNumberFormat="1" applyFont="1" applyBorder="1" applyAlignment="1" applyProtection="1">
      <alignment horizontal="center"/>
    </xf>
    <xf numFmtId="39" fontId="2" fillId="0" borderId="0" xfId="0" applyNumberFormat="1" applyFont="1" applyBorder="1" applyAlignment="1" applyProtection="1">
      <alignment horizontal="left"/>
    </xf>
    <xf numFmtId="44" fontId="2" fillId="0" borderId="0" xfId="0" applyNumberFormat="1" applyFont="1" applyFill="1" applyBorder="1" applyAlignment="1" applyProtection="1">
      <alignment horizontal="center"/>
    </xf>
    <xf numFmtId="43" fontId="2" fillId="0" borderId="0" xfId="0" applyNumberFormat="1" applyFont="1" applyProtection="1"/>
    <xf numFmtId="43" fontId="2" fillId="0" borderId="0" xfId="1" applyNumberFormat="1" applyFont="1"/>
    <xf numFmtId="43" fontId="2" fillId="0" borderId="0" xfId="0" applyNumberFormat="1" applyFont="1" applyAlignment="1">
      <alignment horizontal="right"/>
    </xf>
    <xf numFmtId="44" fontId="2" fillId="0" borderId="0" xfId="0" applyNumberFormat="1" applyFont="1" applyProtection="1"/>
    <xf numFmtId="44" fontId="2" fillId="0" borderId="0" xfId="0" applyNumberFormat="1" applyFont="1" applyAlignment="1" applyProtection="1">
      <alignment horizontal="left"/>
    </xf>
    <xf numFmtId="44" fontId="2" fillId="0" borderId="3" xfId="0" applyNumberFormat="1" applyFont="1" applyBorder="1" applyProtection="1"/>
    <xf numFmtId="39" fontId="2" fillId="0" borderId="0" xfId="0" applyNumberFormat="1" applyFont="1" applyProtection="1"/>
    <xf numFmtId="43" fontId="2" fillId="0" borderId="0" xfId="1" applyFont="1"/>
    <xf numFmtId="39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39" fontId="2" fillId="0" borderId="0" xfId="0" applyNumberFormat="1" applyFont="1" applyAlignment="1" applyProtection="1">
      <alignment horizontal="fill"/>
    </xf>
    <xf numFmtId="39" fontId="2" fillId="0" borderId="0" xfId="0" applyNumberFormat="1" applyFont="1" applyAlignment="1" applyProtection="1">
      <alignment horizontal="right"/>
    </xf>
    <xf numFmtId="44" fontId="2" fillId="0" borderId="0" xfId="2" applyFont="1" applyProtection="1"/>
    <xf numFmtId="44" fontId="2" fillId="0" borderId="0" xfId="2" applyFont="1" applyAlignment="1" applyProtection="1">
      <alignment horizontal="right"/>
    </xf>
    <xf numFmtId="43" fontId="2" fillId="0" borderId="0" xfId="1" applyFont="1" applyAlignment="1" applyProtection="1">
      <alignment horizontal="fill"/>
    </xf>
    <xf numFmtId="0" fontId="2" fillId="0" borderId="0" xfId="0" applyFont="1" applyAlignment="1">
      <alignment horizontal="center"/>
    </xf>
    <xf numFmtId="7" fontId="2" fillId="0" borderId="3" xfId="2" applyNumberFormat="1" applyFont="1" applyBorder="1" applyProtection="1"/>
    <xf numFmtId="44" fontId="2" fillId="0" borderId="3" xfId="2" applyFont="1" applyBorder="1" applyProtection="1"/>
    <xf numFmtId="44" fontId="2" fillId="0" borderId="3" xfId="2" applyFont="1" applyBorder="1" applyAlignment="1" applyProtection="1">
      <alignment horizontal="right"/>
    </xf>
    <xf numFmtId="39" fontId="2" fillId="0" borderId="0" xfId="0" applyNumberFormat="1" applyFont="1" applyBorder="1" applyAlignment="1" applyProtection="1">
      <alignment horizontal="center"/>
    </xf>
    <xf numFmtId="43" fontId="2" fillId="0" borderId="1" xfId="1" applyFont="1" applyBorder="1" applyAlignment="1">
      <alignment horizontal="center"/>
    </xf>
    <xf numFmtId="7" fontId="2" fillId="0" borderId="0" xfId="2" applyNumberFormat="1" applyFont="1"/>
    <xf numFmtId="44" fontId="2" fillId="0" borderId="0" xfId="0" applyNumberFormat="1" applyFont="1" applyFill="1"/>
    <xf numFmtId="39" fontId="2" fillId="0" borderId="0" xfId="2" applyNumberFormat="1" applyFont="1"/>
    <xf numFmtId="43" fontId="2" fillId="0" borderId="0" xfId="0" applyNumberFormat="1" applyFont="1" applyFill="1" applyProtection="1"/>
    <xf numFmtId="39" fontId="2" fillId="0" borderId="0" xfId="1" applyNumberFormat="1" applyFont="1"/>
    <xf numFmtId="39" fontId="2" fillId="0" borderId="0" xfId="0" quotePrefix="1" applyNumberFormat="1" applyFont="1" applyAlignment="1" applyProtection="1">
      <alignment horizontal="left"/>
    </xf>
    <xf numFmtId="7" fontId="2" fillId="0" borderId="0" xfId="0" applyNumberFormat="1" applyFont="1" applyFill="1" applyProtection="1"/>
    <xf numFmtId="43" fontId="2" fillId="0" borderId="0" xfId="0" applyNumberFormat="1" applyFont="1" applyFill="1" applyBorder="1" applyAlignment="1" applyProtection="1"/>
    <xf numFmtId="43" fontId="2" fillId="0" borderId="0" xfId="0" applyNumberFormat="1" applyFont="1" applyFill="1"/>
    <xf numFmtId="43" fontId="2" fillId="0" borderId="0" xfId="1" applyFont="1" applyBorder="1"/>
    <xf numFmtId="0" fontId="2" fillId="0" borderId="0" xfId="0" applyFont="1" applyBorder="1"/>
    <xf numFmtId="43" fontId="2" fillId="0" borderId="0" xfId="1" applyNumberFormat="1" applyFont="1" applyBorder="1"/>
    <xf numFmtId="0" fontId="2" fillId="0" borderId="2" xfId="0" applyFont="1" applyBorder="1"/>
    <xf numFmtId="2" fontId="2" fillId="0" borderId="2" xfId="0" applyNumberFormat="1" applyFont="1" applyBorder="1"/>
    <xf numFmtId="43" fontId="2" fillId="0" borderId="2" xfId="1" applyFont="1" applyBorder="1"/>
    <xf numFmtId="7" fontId="2" fillId="0" borderId="0" xfId="2" applyNumberFormat="1" applyFont="1" applyBorder="1"/>
    <xf numFmtId="44" fontId="2" fillId="0" borderId="0" xfId="2" applyFont="1" applyBorder="1"/>
    <xf numFmtId="43" fontId="2" fillId="0" borderId="0" xfId="0" applyNumberFormat="1" applyFont="1" applyBorder="1" applyProtection="1"/>
    <xf numFmtId="43" fontId="2" fillId="0" borderId="0" xfId="2" applyNumberFormat="1" applyFont="1" applyBorder="1"/>
    <xf numFmtId="43" fontId="2" fillId="0" borderId="0" xfId="2" applyNumberFormat="1" applyFont="1"/>
    <xf numFmtId="44" fontId="2" fillId="0" borderId="3" xfId="2" applyFont="1" applyBorder="1"/>
    <xf numFmtId="43" fontId="8" fillId="0" borderId="0" xfId="3" applyNumberFormat="1" applyAlignment="1" applyProtection="1"/>
    <xf numFmtId="43" fontId="11" fillId="0" borderId="0" xfId="0" applyNumberFormat="1" applyFont="1"/>
    <xf numFmtId="0" fontId="12" fillId="0" borderId="0" xfId="0" applyFont="1" applyAlignment="1">
      <alignment horizontal="center"/>
    </xf>
    <xf numFmtId="0" fontId="0" fillId="0" borderId="0" xfId="0" applyAlignment="1"/>
    <xf numFmtId="14" fontId="0" fillId="0" borderId="0" xfId="0" applyNumberFormat="1" applyAlignment="1"/>
    <xf numFmtId="14" fontId="2" fillId="0" borderId="0" xfId="0" applyNumberFormat="1" applyFont="1" applyAlignment="1"/>
    <xf numFmtId="43" fontId="0" fillId="0" borderId="0" xfId="0" applyNumberFormat="1" applyAlignment="1"/>
    <xf numFmtId="14" fontId="3" fillId="0" borderId="4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 wrapText="1"/>
    </xf>
    <xf numFmtId="43" fontId="0" fillId="0" borderId="5" xfId="0" applyNumberFormat="1" applyBorder="1" applyAlignment="1">
      <alignment horizontal="center"/>
    </xf>
    <xf numFmtId="14" fontId="0" fillId="0" borderId="0" xfId="0" applyNumberFormat="1" applyBorder="1"/>
    <xf numFmtId="0" fontId="0" fillId="0" borderId="0" xfId="0" applyAlignment="1">
      <alignment wrapText="1"/>
    </xf>
    <xf numFmtId="43" fontId="0" fillId="0" borderId="0" xfId="0" applyNumberFormat="1"/>
    <xf numFmtId="43" fontId="0" fillId="0" borderId="0" xfId="1" applyNumberFormat="1" applyFont="1"/>
    <xf numFmtId="0" fontId="0" fillId="0" borderId="2" xfId="0" applyBorder="1"/>
    <xf numFmtId="0" fontId="0" fillId="0" borderId="6" xfId="0" applyBorder="1"/>
    <xf numFmtId="0" fontId="3" fillId="0" borderId="2" xfId="0" quotePrefix="1" applyFont="1" applyBorder="1" applyAlignment="1">
      <alignment horizontal="left"/>
    </xf>
    <xf numFmtId="0" fontId="0" fillId="0" borderId="0" xfId="0" applyBorder="1"/>
    <xf numFmtId="0" fontId="0" fillId="0" borderId="0" xfId="0" applyFill="1" applyBorder="1"/>
    <xf numFmtId="0" fontId="0" fillId="0" borderId="0" xfId="0" applyFont="1" applyFill="1" applyBorder="1"/>
    <xf numFmtId="0" fontId="0" fillId="0" borderId="2" xfId="0" applyFill="1" applyBorder="1"/>
    <xf numFmtId="0" fontId="3" fillId="0" borderId="7" xfId="0" applyFont="1" applyBorder="1"/>
    <xf numFmtId="0" fontId="13" fillId="0" borderId="0" xfId="0" applyFont="1"/>
    <xf numFmtId="43" fontId="14" fillId="0" borderId="0" xfId="0" applyNumberFormat="1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10" fillId="0" borderId="0" xfId="0" applyFont="1" applyAlignment="1">
      <alignment horizontal="centerContinuous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8" xfId="0" applyFont="1" applyBorder="1" applyAlignment="1">
      <alignment horizontal="center"/>
    </xf>
    <xf numFmtId="14" fontId="3" fillId="0" borderId="9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39" fontId="0" fillId="0" borderId="0" xfId="0" applyNumberFormat="1" applyAlignment="1"/>
    <xf numFmtId="0" fontId="0" fillId="0" borderId="0" xfId="0" quotePrefix="1"/>
    <xf numFmtId="0" fontId="0" fillId="0" borderId="0" xfId="0" quotePrefix="1" applyBorder="1"/>
    <xf numFmtId="4" fontId="13" fillId="0" borderId="0" xfId="0" applyNumberFormat="1" applyFont="1" applyBorder="1"/>
    <xf numFmtId="0" fontId="13" fillId="0" borderId="0" xfId="0" applyFont="1" applyBorder="1"/>
    <xf numFmtId="4" fontId="0" fillId="0" borderId="0" xfId="0" applyNumberFormat="1"/>
    <xf numFmtId="4" fontId="0" fillId="0" borderId="2" xfId="0" applyNumberFormat="1" applyBorder="1"/>
    <xf numFmtId="4" fontId="11" fillId="0" borderId="0" xfId="1" applyNumberFormat="1" applyFont="1"/>
    <xf numFmtId="4" fontId="0" fillId="0" borderId="0" xfId="0" applyNumberFormat="1" applyFill="1"/>
    <xf numFmtId="4" fontId="0" fillId="0" borderId="0" xfId="0" applyNumberFormat="1" applyBorder="1"/>
    <xf numFmtId="4" fontId="0" fillId="0" borderId="0" xfId="0" applyNumberFormat="1" applyFill="1" applyBorder="1"/>
    <xf numFmtId="4" fontId="11" fillId="0" borderId="2" xfId="0" applyNumberFormat="1" applyFont="1" applyBorder="1"/>
    <xf numFmtId="4" fontId="0" fillId="0" borderId="0" xfId="1" applyNumberFormat="1" applyFont="1" applyBorder="1"/>
    <xf numFmtId="4" fontId="0" fillId="0" borderId="7" xfId="0" applyNumberFormat="1" applyBorder="1"/>
    <xf numFmtId="4" fontId="0" fillId="0" borderId="6" xfId="0" applyNumberFormat="1" applyBorder="1"/>
    <xf numFmtId="4" fontId="3" fillId="0" borderId="7" xfId="0" applyNumberFormat="1" applyFont="1" applyBorder="1"/>
    <xf numFmtId="166" fontId="2" fillId="0" borderId="0" xfId="4" applyNumberFormat="1" applyFont="1" applyFill="1"/>
    <xf numFmtId="166" fontId="2" fillId="0" borderId="0" xfId="4" applyNumberFormat="1" applyFont="1"/>
    <xf numFmtId="4" fontId="2" fillId="0" borderId="0" xfId="0" applyNumberFormat="1" applyFont="1"/>
    <xf numFmtId="43" fontId="0" fillId="0" borderId="0" xfId="1" applyFont="1"/>
    <xf numFmtId="43" fontId="0" fillId="0" borderId="2" xfId="1" applyFont="1" applyBorder="1"/>
    <xf numFmtId="43" fontId="0" fillId="0" borderId="2" xfId="0" applyNumberFormat="1" applyBorder="1"/>
    <xf numFmtId="43" fontId="0" fillId="0" borderId="0" xfId="1" applyFont="1" applyBorder="1"/>
    <xf numFmtId="0" fontId="10" fillId="0" borderId="0" xfId="0" applyFont="1" applyAlignment="1">
      <alignment horizontal="center"/>
    </xf>
    <xf numFmtId="43" fontId="0" fillId="0" borderId="2" xfId="1" applyNumberFormat="1" applyFont="1" applyBorder="1"/>
    <xf numFmtId="14" fontId="3" fillId="0" borderId="5" xfId="0" applyNumberFormat="1" applyFont="1" applyBorder="1" applyAlignment="1">
      <alignment horizontal="center" wrapText="1"/>
    </xf>
    <xf numFmtId="0" fontId="2" fillId="0" borderId="0" xfId="0" applyNumberFormat="1" applyFont="1" applyAlignment="1" applyProtection="1">
      <alignment horizontal="center"/>
    </xf>
    <xf numFmtId="0" fontId="10" fillId="0" borderId="0" xfId="0" applyFont="1" applyAlignment="1">
      <alignment horizontal="center"/>
    </xf>
    <xf numFmtId="0" fontId="0" fillId="0" borderId="0" xfId="0"/>
    <xf numFmtId="0" fontId="4" fillId="0" borderId="0" xfId="0" applyFont="1"/>
    <xf numFmtId="39" fontId="2" fillId="0" borderId="0" xfId="0" applyNumberFormat="1" applyFont="1" applyAlignment="1" applyProtection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9" fontId="2" fillId="0" borderId="0" xfId="0" applyNumberFormat="1" applyFont="1" applyAlignment="1" applyProtection="1">
      <alignment horizontal="left"/>
    </xf>
    <xf numFmtId="39" fontId="2" fillId="0" borderId="1" xfId="0" applyNumberFormat="1" applyFont="1" applyBorder="1" applyAlignment="1" applyProtection="1">
      <alignment horizontal="center"/>
    </xf>
    <xf numFmtId="39" fontId="2" fillId="0" borderId="0" xfId="0" applyNumberFormat="1" applyFont="1" applyProtection="1"/>
    <xf numFmtId="43" fontId="2" fillId="0" borderId="0" xfId="1" applyFont="1"/>
    <xf numFmtId="39" fontId="2" fillId="0" borderId="0" xfId="0" applyNumberFormat="1" applyFont="1" applyAlignment="1">
      <alignment horizontal="right"/>
    </xf>
    <xf numFmtId="39" fontId="7" fillId="0" borderId="0" xfId="0" applyNumberFormat="1" applyFont="1" applyAlignment="1" applyProtection="1">
      <alignment horizontal="center"/>
    </xf>
    <xf numFmtId="39" fontId="2" fillId="0" borderId="0" xfId="0" applyNumberFormat="1" applyFont="1" applyAlignment="1" applyProtection="1">
      <alignment horizontal="fill"/>
    </xf>
    <xf numFmtId="7" fontId="2" fillId="0" borderId="0" xfId="0" applyNumberFormat="1" applyFont="1" applyProtection="1"/>
    <xf numFmtId="7" fontId="2" fillId="0" borderId="0" xfId="0" applyNumberFormat="1" applyFont="1" applyAlignment="1" applyProtection="1">
      <alignment horizontal="right"/>
    </xf>
    <xf numFmtId="7" fontId="2" fillId="0" borderId="0" xfId="0" applyNumberFormat="1" applyFont="1" applyFill="1" applyAlignment="1" applyProtection="1">
      <alignment horizontal="right"/>
    </xf>
    <xf numFmtId="44" fontId="2" fillId="0" borderId="0" xfId="2" applyFont="1" applyAlignment="1" applyProtection="1">
      <alignment horizontal="right"/>
    </xf>
    <xf numFmtId="39" fontId="2" fillId="0" borderId="0" xfId="0" applyNumberFormat="1" applyFont="1" applyFill="1" applyAlignment="1">
      <alignment horizontal="right"/>
    </xf>
    <xf numFmtId="39" fontId="2" fillId="0" borderId="0" xfId="0" applyNumberFormat="1" applyFont="1" applyAlignment="1" applyProtection="1">
      <alignment horizontal="right"/>
    </xf>
    <xf numFmtId="7" fontId="2" fillId="0" borderId="0" xfId="0" applyNumberFormat="1" applyFont="1" applyAlignment="1" applyProtection="1">
      <alignment horizontal="fill"/>
    </xf>
    <xf numFmtId="39" fontId="2" fillId="0" borderId="0" xfId="0" applyNumberFormat="1" applyFont="1" applyAlignment="1" applyProtection="1">
      <alignment horizontal="center"/>
    </xf>
    <xf numFmtId="7" fontId="2" fillId="0" borderId="3" xfId="0" applyNumberFormat="1" applyFont="1" applyBorder="1" applyProtection="1"/>
    <xf numFmtId="7" fontId="2" fillId="0" borderId="3" xfId="0" applyNumberFormat="1" applyFont="1" applyBorder="1" applyAlignment="1" applyProtection="1">
      <alignment horizontal="right"/>
    </xf>
    <xf numFmtId="7" fontId="2" fillId="0" borderId="0" xfId="0" applyNumberFormat="1" applyFont="1"/>
    <xf numFmtId="43" fontId="0" fillId="0" borderId="0" xfId="1" applyFont="1"/>
  </cellXfs>
  <cellStyles count="6">
    <cellStyle name="Comma" xfId="1" builtinId="3"/>
    <cellStyle name="Currency" xfId="2" builtinId="4"/>
    <cellStyle name="Hyperlink" xfId="3" builtinId="8"/>
    <cellStyle name="Normal" xfId="0" builtinId="0"/>
    <cellStyle name="Normal 2" xfId="5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2"/>
  <sheetViews>
    <sheetView topLeftCell="B1" workbookViewId="0">
      <selection activeCell="N11" sqref="N11"/>
    </sheetView>
  </sheetViews>
  <sheetFormatPr defaultColWidth="17.85546875" defaultRowHeight="12.75" x14ac:dyDescent="0.2"/>
  <cols>
    <col min="1" max="1" width="25.7109375" style="6" bestFit="1" customWidth="1"/>
    <col min="2" max="2" width="21" style="7" customWidth="1"/>
    <col min="3" max="4" width="12.7109375" style="6" bestFit="1" customWidth="1"/>
    <col min="5" max="6" width="12.7109375" style="6" customWidth="1"/>
    <col min="7" max="7" width="13.42578125" style="6" customWidth="1"/>
    <col min="8" max="8" width="15.7109375" style="6" customWidth="1"/>
    <col min="9" max="15" width="12.7109375" style="6" customWidth="1"/>
    <col min="16" max="16" width="15.7109375" style="9" customWidth="1"/>
    <col min="17" max="256" width="17.85546875" style="6"/>
    <col min="257" max="257" width="25.7109375" style="6" bestFit="1" customWidth="1"/>
    <col min="258" max="258" width="21" style="6" customWidth="1"/>
    <col min="259" max="260" width="12.7109375" style="6" bestFit="1" customWidth="1"/>
    <col min="261" max="262" width="12.7109375" style="6" customWidth="1"/>
    <col min="263" max="263" width="13.42578125" style="6" customWidth="1"/>
    <col min="264" max="264" width="15.7109375" style="6" customWidth="1"/>
    <col min="265" max="271" width="12.7109375" style="6" customWidth="1"/>
    <col min="272" max="272" width="15.7109375" style="6" customWidth="1"/>
    <col min="273" max="512" width="17.85546875" style="6"/>
    <col min="513" max="513" width="25.7109375" style="6" bestFit="1" customWidth="1"/>
    <col min="514" max="514" width="21" style="6" customWidth="1"/>
    <col min="515" max="516" width="12.7109375" style="6" bestFit="1" customWidth="1"/>
    <col min="517" max="518" width="12.7109375" style="6" customWidth="1"/>
    <col min="519" max="519" width="13.42578125" style="6" customWidth="1"/>
    <col min="520" max="520" width="15.7109375" style="6" customWidth="1"/>
    <col min="521" max="527" width="12.7109375" style="6" customWidth="1"/>
    <col min="528" max="528" width="15.7109375" style="6" customWidth="1"/>
    <col min="529" max="768" width="17.85546875" style="6"/>
    <col min="769" max="769" width="25.7109375" style="6" bestFit="1" customWidth="1"/>
    <col min="770" max="770" width="21" style="6" customWidth="1"/>
    <col min="771" max="772" width="12.7109375" style="6" bestFit="1" customWidth="1"/>
    <col min="773" max="774" width="12.7109375" style="6" customWidth="1"/>
    <col min="775" max="775" width="13.42578125" style="6" customWidth="1"/>
    <col min="776" max="776" width="15.7109375" style="6" customWidth="1"/>
    <col min="777" max="783" width="12.7109375" style="6" customWidth="1"/>
    <col min="784" max="784" width="15.7109375" style="6" customWidth="1"/>
    <col min="785" max="1024" width="17.85546875" style="6"/>
    <col min="1025" max="1025" width="25.7109375" style="6" bestFit="1" customWidth="1"/>
    <col min="1026" max="1026" width="21" style="6" customWidth="1"/>
    <col min="1027" max="1028" width="12.7109375" style="6" bestFit="1" customWidth="1"/>
    <col min="1029" max="1030" width="12.7109375" style="6" customWidth="1"/>
    <col min="1031" max="1031" width="13.42578125" style="6" customWidth="1"/>
    <col min="1032" max="1032" width="15.7109375" style="6" customWidth="1"/>
    <col min="1033" max="1039" width="12.7109375" style="6" customWidth="1"/>
    <col min="1040" max="1040" width="15.7109375" style="6" customWidth="1"/>
    <col min="1041" max="1280" width="17.85546875" style="6"/>
    <col min="1281" max="1281" width="25.7109375" style="6" bestFit="1" customWidth="1"/>
    <col min="1282" max="1282" width="21" style="6" customWidth="1"/>
    <col min="1283" max="1284" width="12.7109375" style="6" bestFit="1" customWidth="1"/>
    <col min="1285" max="1286" width="12.7109375" style="6" customWidth="1"/>
    <col min="1287" max="1287" width="13.42578125" style="6" customWidth="1"/>
    <col min="1288" max="1288" width="15.7109375" style="6" customWidth="1"/>
    <col min="1289" max="1295" width="12.7109375" style="6" customWidth="1"/>
    <col min="1296" max="1296" width="15.7109375" style="6" customWidth="1"/>
    <col min="1297" max="1536" width="17.85546875" style="6"/>
    <col min="1537" max="1537" width="25.7109375" style="6" bestFit="1" customWidth="1"/>
    <col min="1538" max="1538" width="21" style="6" customWidth="1"/>
    <col min="1539" max="1540" width="12.7109375" style="6" bestFit="1" customWidth="1"/>
    <col min="1541" max="1542" width="12.7109375" style="6" customWidth="1"/>
    <col min="1543" max="1543" width="13.42578125" style="6" customWidth="1"/>
    <col min="1544" max="1544" width="15.7109375" style="6" customWidth="1"/>
    <col min="1545" max="1551" width="12.7109375" style="6" customWidth="1"/>
    <col min="1552" max="1552" width="15.7109375" style="6" customWidth="1"/>
    <col min="1553" max="1792" width="17.85546875" style="6"/>
    <col min="1793" max="1793" width="25.7109375" style="6" bestFit="1" customWidth="1"/>
    <col min="1794" max="1794" width="21" style="6" customWidth="1"/>
    <col min="1795" max="1796" width="12.7109375" style="6" bestFit="1" customWidth="1"/>
    <col min="1797" max="1798" width="12.7109375" style="6" customWidth="1"/>
    <col min="1799" max="1799" width="13.42578125" style="6" customWidth="1"/>
    <col min="1800" max="1800" width="15.7109375" style="6" customWidth="1"/>
    <col min="1801" max="1807" width="12.7109375" style="6" customWidth="1"/>
    <col min="1808" max="1808" width="15.7109375" style="6" customWidth="1"/>
    <col min="1809" max="2048" width="17.85546875" style="6"/>
    <col min="2049" max="2049" width="25.7109375" style="6" bestFit="1" customWidth="1"/>
    <col min="2050" max="2050" width="21" style="6" customWidth="1"/>
    <col min="2051" max="2052" width="12.7109375" style="6" bestFit="1" customWidth="1"/>
    <col min="2053" max="2054" width="12.7109375" style="6" customWidth="1"/>
    <col min="2055" max="2055" width="13.42578125" style="6" customWidth="1"/>
    <col min="2056" max="2056" width="15.7109375" style="6" customWidth="1"/>
    <col min="2057" max="2063" width="12.7109375" style="6" customWidth="1"/>
    <col min="2064" max="2064" width="15.7109375" style="6" customWidth="1"/>
    <col min="2065" max="2304" width="17.85546875" style="6"/>
    <col min="2305" max="2305" width="25.7109375" style="6" bestFit="1" customWidth="1"/>
    <col min="2306" max="2306" width="21" style="6" customWidth="1"/>
    <col min="2307" max="2308" width="12.7109375" style="6" bestFit="1" customWidth="1"/>
    <col min="2309" max="2310" width="12.7109375" style="6" customWidth="1"/>
    <col min="2311" max="2311" width="13.42578125" style="6" customWidth="1"/>
    <col min="2312" max="2312" width="15.7109375" style="6" customWidth="1"/>
    <col min="2313" max="2319" width="12.7109375" style="6" customWidth="1"/>
    <col min="2320" max="2320" width="15.7109375" style="6" customWidth="1"/>
    <col min="2321" max="2560" width="17.85546875" style="6"/>
    <col min="2561" max="2561" width="25.7109375" style="6" bestFit="1" customWidth="1"/>
    <col min="2562" max="2562" width="21" style="6" customWidth="1"/>
    <col min="2563" max="2564" width="12.7109375" style="6" bestFit="1" customWidth="1"/>
    <col min="2565" max="2566" width="12.7109375" style="6" customWidth="1"/>
    <col min="2567" max="2567" width="13.42578125" style="6" customWidth="1"/>
    <col min="2568" max="2568" width="15.7109375" style="6" customWidth="1"/>
    <col min="2569" max="2575" width="12.7109375" style="6" customWidth="1"/>
    <col min="2576" max="2576" width="15.7109375" style="6" customWidth="1"/>
    <col min="2577" max="2816" width="17.85546875" style="6"/>
    <col min="2817" max="2817" width="25.7109375" style="6" bestFit="1" customWidth="1"/>
    <col min="2818" max="2818" width="21" style="6" customWidth="1"/>
    <col min="2819" max="2820" width="12.7109375" style="6" bestFit="1" customWidth="1"/>
    <col min="2821" max="2822" width="12.7109375" style="6" customWidth="1"/>
    <col min="2823" max="2823" width="13.42578125" style="6" customWidth="1"/>
    <col min="2824" max="2824" width="15.7109375" style="6" customWidth="1"/>
    <col min="2825" max="2831" width="12.7109375" style="6" customWidth="1"/>
    <col min="2832" max="2832" width="15.7109375" style="6" customWidth="1"/>
    <col min="2833" max="3072" width="17.85546875" style="6"/>
    <col min="3073" max="3073" width="25.7109375" style="6" bestFit="1" customWidth="1"/>
    <col min="3074" max="3074" width="21" style="6" customWidth="1"/>
    <col min="3075" max="3076" width="12.7109375" style="6" bestFit="1" customWidth="1"/>
    <col min="3077" max="3078" width="12.7109375" style="6" customWidth="1"/>
    <col min="3079" max="3079" width="13.42578125" style="6" customWidth="1"/>
    <col min="3080" max="3080" width="15.7109375" style="6" customWidth="1"/>
    <col min="3081" max="3087" width="12.7109375" style="6" customWidth="1"/>
    <col min="3088" max="3088" width="15.7109375" style="6" customWidth="1"/>
    <col min="3089" max="3328" width="17.85546875" style="6"/>
    <col min="3329" max="3329" width="25.7109375" style="6" bestFit="1" customWidth="1"/>
    <col min="3330" max="3330" width="21" style="6" customWidth="1"/>
    <col min="3331" max="3332" width="12.7109375" style="6" bestFit="1" customWidth="1"/>
    <col min="3333" max="3334" width="12.7109375" style="6" customWidth="1"/>
    <col min="3335" max="3335" width="13.42578125" style="6" customWidth="1"/>
    <col min="3336" max="3336" width="15.7109375" style="6" customWidth="1"/>
    <col min="3337" max="3343" width="12.7109375" style="6" customWidth="1"/>
    <col min="3344" max="3344" width="15.7109375" style="6" customWidth="1"/>
    <col min="3345" max="3584" width="17.85546875" style="6"/>
    <col min="3585" max="3585" width="25.7109375" style="6" bestFit="1" customWidth="1"/>
    <col min="3586" max="3586" width="21" style="6" customWidth="1"/>
    <col min="3587" max="3588" width="12.7109375" style="6" bestFit="1" customWidth="1"/>
    <col min="3589" max="3590" width="12.7109375" style="6" customWidth="1"/>
    <col min="3591" max="3591" width="13.42578125" style="6" customWidth="1"/>
    <col min="3592" max="3592" width="15.7109375" style="6" customWidth="1"/>
    <col min="3593" max="3599" width="12.7109375" style="6" customWidth="1"/>
    <col min="3600" max="3600" width="15.7109375" style="6" customWidth="1"/>
    <col min="3601" max="3840" width="17.85546875" style="6"/>
    <col min="3841" max="3841" width="25.7109375" style="6" bestFit="1" customWidth="1"/>
    <col min="3842" max="3842" width="21" style="6" customWidth="1"/>
    <col min="3843" max="3844" width="12.7109375" style="6" bestFit="1" customWidth="1"/>
    <col min="3845" max="3846" width="12.7109375" style="6" customWidth="1"/>
    <col min="3847" max="3847" width="13.42578125" style="6" customWidth="1"/>
    <col min="3848" max="3848" width="15.7109375" style="6" customWidth="1"/>
    <col min="3849" max="3855" width="12.7109375" style="6" customWidth="1"/>
    <col min="3856" max="3856" width="15.7109375" style="6" customWidth="1"/>
    <col min="3857" max="4096" width="17.85546875" style="6"/>
    <col min="4097" max="4097" width="25.7109375" style="6" bestFit="1" customWidth="1"/>
    <col min="4098" max="4098" width="21" style="6" customWidth="1"/>
    <col min="4099" max="4100" width="12.7109375" style="6" bestFit="1" customWidth="1"/>
    <col min="4101" max="4102" width="12.7109375" style="6" customWidth="1"/>
    <col min="4103" max="4103" width="13.42578125" style="6" customWidth="1"/>
    <col min="4104" max="4104" width="15.7109375" style="6" customWidth="1"/>
    <col min="4105" max="4111" width="12.7109375" style="6" customWidth="1"/>
    <col min="4112" max="4112" width="15.7109375" style="6" customWidth="1"/>
    <col min="4113" max="4352" width="17.85546875" style="6"/>
    <col min="4353" max="4353" width="25.7109375" style="6" bestFit="1" customWidth="1"/>
    <col min="4354" max="4354" width="21" style="6" customWidth="1"/>
    <col min="4355" max="4356" width="12.7109375" style="6" bestFit="1" customWidth="1"/>
    <col min="4357" max="4358" width="12.7109375" style="6" customWidth="1"/>
    <col min="4359" max="4359" width="13.42578125" style="6" customWidth="1"/>
    <col min="4360" max="4360" width="15.7109375" style="6" customWidth="1"/>
    <col min="4361" max="4367" width="12.7109375" style="6" customWidth="1"/>
    <col min="4368" max="4368" width="15.7109375" style="6" customWidth="1"/>
    <col min="4369" max="4608" width="17.85546875" style="6"/>
    <col min="4609" max="4609" width="25.7109375" style="6" bestFit="1" customWidth="1"/>
    <col min="4610" max="4610" width="21" style="6" customWidth="1"/>
    <col min="4611" max="4612" width="12.7109375" style="6" bestFit="1" customWidth="1"/>
    <col min="4613" max="4614" width="12.7109375" style="6" customWidth="1"/>
    <col min="4615" max="4615" width="13.42578125" style="6" customWidth="1"/>
    <col min="4616" max="4616" width="15.7109375" style="6" customWidth="1"/>
    <col min="4617" max="4623" width="12.7109375" style="6" customWidth="1"/>
    <col min="4624" max="4624" width="15.7109375" style="6" customWidth="1"/>
    <col min="4625" max="4864" width="17.85546875" style="6"/>
    <col min="4865" max="4865" width="25.7109375" style="6" bestFit="1" customWidth="1"/>
    <col min="4866" max="4866" width="21" style="6" customWidth="1"/>
    <col min="4867" max="4868" width="12.7109375" style="6" bestFit="1" customWidth="1"/>
    <col min="4869" max="4870" width="12.7109375" style="6" customWidth="1"/>
    <col min="4871" max="4871" width="13.42578125" style="6" customWidth="1"/>
    <col min="4872" max="4872" width="15.7109375" style="6" customWidth="1"/>
    <col min="4873" max="4879" width="12.7109375" style="6" customWidth="1"/>
    <col min="4880" max="4880" width="15.7109375" style="6" customWidth="1"/>
    <col min="4881" max="5120" width="17.85546875" style="6"/>
    <col min="5121" max="5121" width="25.7109375" style="6" bestFit="1" customWidth="1"/>
    <col min="5122" max="5122" width="21" style="6" customWidth="1"/>
    <col min="5123" max="5124" width="12.7109375" style="6" bestFit="1" customWidth="1"/>
    <col min="5125" max="5126" width="12.7109375" style="6" customWidth="1"/>
    <col min="5127" max="5127" width="13.42578125" style="6" customWidth="1"/>
    <col min="5128" max="5128" width="15.7109375" style="6" customWidth="1"/>
    <col min="5129" max="5135" width="12.7109375" style="6" customWidth="1"/>
    <col min="5136" max="5136" width="15.7109375" style="6" customWidth="1"/>
    <col min="5137" max="5376" width="17.85546875" style="6"/>
    <col min="5377" max="5377" width="25.7109375" style="6" bestFit="1" customWidth="1"/>
    <col min="5378" max="5378" width="21" style="6" customWidth="1"/>
    <col min="5379" max="5380" width="12.7109375" style="6" bestFit="1" customWidth="1"/>
    <col min="5381" max="5382" width="12.7109375" style="6" customWidth="1"/>
    <col min="5383" max="5383" width="13.42578125" style="6" customWidth="1"/>
    <col min="5384" max="5384" width="15.7109375" style="6" customWidth="1"/>
    <col min="5385" max="5391" width="12.7109375" style="6" customWidth="1"/>
    <col min="5392" max="5392" width="15.7109375" style="6" customWidth="1"/>
    <col min="5393" max="5632" width="17.85546875" style="6"/>
    <col min="5633" max="5633" width="25.7109375" style="6" bestFit="1" customWidth="1"/>
    <col min="5634" max="5634" width="21" style="6" customWidth="1"/>
    <col min="5635" max="5636" width="12.7109375" style="6" bestFit="1" customWidth="1"/>
    <col min="5637" max="5638" width="12.7109375" style="6" customWidth="1"/>
    <col min="5639" max="5639" width="13.42578125" style="6" customWidth="1"/>
    <col min="5640" max="5640" width="15.7109375" style="6" customWidth="1"/>
    <col min="5641" max="5647" width="12.7109375" style="6" customWidth="1"/>
    <col min="5648" max="5648" width="15.7109375" style="6" customWidth="1"/>
    <col min="5649" max="5888" width="17.85546875" style="6"/>
    <col min="5889" max="5889" width="25.7109375" style="6" bestFit="1" customWidth="1"/>
    <col min="5890" max="5890" width="21" style="6" customWidth="1"/>
    <col min="5891" max="5892" width="12.7109375" style="6" bestFit="1" customWidth="1"/>
    <col min="5893" max="5894" width="12.7109375" style="6" customWidth="1"/>
    <col min="5895" max="5895" width="13.42578125" style="6" customWidth="1"/>
    <col min="5896" max="5896" width="15.7109375" style="6" customWidth="1"/>
    <col min="5897" max="5903" width="12.7109375" style="6" customWidth="1"/>
    <col min="5904" max="5904" width="15.7109375" style="6" customWidth="1"/>
    <col min="5905" max="6144" width="17.85546875" style="6"/>
    <col min="6145" max="6145" width="25.7109375" style="6" bestFit="1" customWidth="1"/>
    <col min="6146" max="6146" width="21" style="6" customWidth="1"/>
    <col min="6147" max="6148" width="12.7109375" style="6" bestFit="1" customWidth="1"/>
    <col min="6149" max="6150" width="12.7109375" style="6" customWidth="1"/>
    <col min="6151" max="6151" width="13.42578125" style="6" customWidth="1"/>
    <col min="6152" max="6152" width="15.7109375" style="6" customWidth="1"/>
    <col min="6153" max="6159" width="12.7109375" style="6" customWidth="1"/>
    <col min="6160" max="6160" width="15.7109375" style="6" customWidth="1"/>
    <col min="6161" max="6400" width="17.85546875" style="6"/>
    <col min="6401" max="6401" width="25.7109375" style="6" bestFit="1" customWidth="1"/>
    <col min="6402" max="6402" width="21" style="6" customWidth="1"/>
    <col min="6403" max="6404" width="12.7109375" style="6" bestFit="1" customWidth="1"/>
    <col min="6405" max="6406" width="12.7109375" style="6" customWidth="1"/>
    <col min="6407" max="6407" width="13.42578125" style="6" customWidth="1"/>
    <col min="6408" max="6408" width="15.7109375" style="6" customWidth="1"/>
    <col min="6409" max="6415" width="12.7109375" style="6" customWidth="1"/>
    <col min="6416" max="6416" width="15.7109375" style="6" customWidth="1"/>
    <col min="6417" max="6656" width="17.85546875" style="6"/>
    <col min="6657" max="6657" width="25.7109375" style="6" bestFit="1" customWidth="1"/>
    <col min="6658" max="6658" width="21" style="6" customWidth="1"/>
    <col min="6659" max="6660" width="12.7109375" style="6" bestFit="1" customWidth="1"/>
    <col min="6661" max="6662" width="12.7109375" style="6" customWidth="1"/>
    <col min="6663" max="6663" width="13.42578125" style="6" customWidth="1"/>
    <col min="6664" max="6664" width="15.7109375" style="6" customWidth="1"/>
    <col min="6665" max="6671" width="12.7109375" style="6" customWidth="1"/>
    <col min="6672" max="6672" width="15.7109375" style="6" customWidth="1"/>
    <col min="6673" max="6912" width="17.85546875" style="6"/>
    <col min="6913" max="6913" width="25.7109375" style="6" bestFit="1" customWidth="1"/>
    <col min="6914" max="6914" width="21" style="6" customWidth="1"/>
    <col min="6915" max="6916" width="12.7109375" style="6" bestFit="1" customWidth="1"/>
    <col min="6917" max="6918" width="12.7109375" style="6" customWidth="1"/>
    <col min="6919" max="6919" width="13.42578125" style="6" customWidth="1"/>
    <col min="6920" max="6920" width="15.7109375" style="6" customWidth="1"/>
    <col min="6921" max="6927" width="12.7109375" style="6" customWidth="1"/>
    <col min="6928" max="6928" width="15.7109375" style="6" customWidth="1"/>
    <col min="6929" max="7168" width="17.85546875" style="6"/>
    <col min="7169" max="7169" width="25.7109375" style="6" bestFit="1" customWidth="1"/>
    <col min="7170" max="7170" width="21" style="6" customWidth="1"/>
    <col min="7171" max="7172" width="12.7109375" style="6" bestFit="1" customWidth="1"/>
    <col min="7173" max="7174" width="12.7109375" style="6" customWidth="1"/>
    <col min="7175" max="7175" width="13.42578125" style="6" customWidth="1"/>
    <col min="7176" max="7176" width="15.7109375" style="6" customWidth="1"/>
    <col min="7177" max="7183" width="12.7109375" style="6" customWidth="1"/>
    <col min="7184" max="7184" width="15.7109375" style="6" customWidth="1"/>
    <col min="7185" max="7424" width="17.85546875" style="6"/>
    <col min="7425" max="7425" width="25.7109375" style="6" bestFit="1" customWidth="1"/>
    <col min="7426" max="7426" width="21" style="6" customWidth="1"/>
    <col min="7427" max="7428" width="12.7109375" style="6" bestFit="1" customWidth="1"/>
    <col min="7429" max="7430" width="12.7109375" style="6" customWidth="1"/>
    <col min="7431" max="7431" width="13.42578125" style="6" customWidth="1"/>
    <col min="7432" max="7432" width="15.7109375" style="6" customWidth="1"/>
    <col min="7433" max="7439" width="12.7109375" style="6" customWidth="1"/>
    <col min="7440" max="7440" width="15.7109375" style="6" customWidth="1"/>
    <col min="7441" max="7680" width="17.85546875" style="6"/>
    <col min="7681" max="7681" width="25.7109375" style="6" bestFit="1" customWidth="1"/>
    <col min="7682" max="7682" width="21" style="6" customWidth="1"/>
    <col min="7683" max="7684" width="12.7109375" style="6" bestFit="1" customWidth="1"/>
    <col min="7685" max="7686" width="12.7109375" style="6" customWidth="1"/>
    <col min="7687" max="7687" width="13.42578125" style="6" customWidth="1"/>
    <col min="7688" max="7688" width="15.7109375" style="6" customWidth="1"/>
    <col min="7689" max="7695" width="12.7109375" style="6" customWidth="1"/>
    <col min="7696" max="7696" width="15.7109375" style="6" customWidth="1"/>
    <col min="7697" max="7936" width="17.85546875" style="6"/>
    <col min="7937" max="7937" width="25.7109375" style="6" bestFit="1" customWidth="1"/>
    <col min="7938" max="7938" width="21" style="6" customWidth="1"/>
    <col min="7939" max="7940" width="12.7109375" style="6" bestFit="1" customWidth="1"/>
    <col min="7941" max="7942" width="12.7109375" style="6" customWidth="1"/>
    <col min="7943" max="7943" width="13.42578125" style="6" customWidth="1"/>
    <col min="7944" max="7944" width="15.7109375" style="6" customWidth="1"/>
    <col min="7945" max="7951" width="12.7109375" style="6" customWidth="1"/>
    <col min="7952" max="7952" width="15.7109375" style="6" customWidth="1"/>
    <col min="7953" max="8192" width="17.85546875" style="6"/>
    <col min="8193" max="8193" width="25.7109375" style="6" bestFit="1" customWidth="1"/>
    <col min="8194" max="8194" width="21" style="6" customWidth="1"/>
    <col min="8195" max="8196" width="12.7109375" style="6" bestFit="1" customWidth="1"/>
    <col min="8197" max="8198" width="12.7109375" style="6" customWidth="1"/>
    <col min="8199" max="8199" width="13.42578125" style="6" customWidth="1"/>
    <col min="8200" max="8200" width="15.7109375" style="6" customWidth="1"/>
    <col min="8201" max="8207" width="12.7109375" style="6" customWidth="1"/>
    <col min="8208" max="8208" width="15.7109375" style="6" customWidth="1"/>
    <col min="8209" max="8448" width="17.85546875" style="6"/>
    <col min="8449" max="8449" width="25.7109375" style="6" bestFit="1" customWidth="1"/>
    <col min="8450" max="8450" width="21" style="6" customWidth="1"/>
    <col min="8451" max="8452" width="12.7109375" style="6" bestFit="1" customWidth="1"/>
    <col min="8453" max="8454" width="12.7109375" style="6" customWidth="1"/>
    <col min="8455" max="8455" width="13.42578125" style="6" customWidth="1"/>
    <col min="8456" max="8456" width="15.7109375" style="6" customWidth="1"/>
    <col min="8457" max="8463" width="12.7109375" style="6" customWidth="1"/>
    <col min="8464" max="8464" width="15.7109375" style="6" customWidth="1"/>
    <col min="8465" max="8704" width="17.85546875" style="6"/>
    <col min="8705" max="8705" width="25.7109375" style="6" bestFit="1" customWidth="1"/>
    <col min="8706" max="8706" width="21" style="6" customWidth="1"/>
    <col min="8707" max="8708" width="12.7109375" style="6" bestFit="1" customWidth="1"/>
    <col min="8709" max="8710" width="12.7109375" style="6" customWidth="1"/>
    <col min="8711" max="8711" width="13.42578125" style="6" customWidth="1"/>
    <col min="8712" max="8712" width="15.7109375" style="6" customWidth="1"/>
    <col min="8713" max="8719" width="12.7109375" style="6" customWidth="1"/>
    <col min="8720" max="8720" width="15.7109375" style="6" customWidth="1"/>
    <col min="8721" max="8960" width="17.85546875" style="6"/>
    <col min="8961" max="8961" width="25.7109375" style="6" bestFit="1" customWidth="1"/>
    <col min="8962" max="8962" width="21" style="6" customWidth="1"/>
    <col min="8963" max="8964" width="12.7109375" style="6" bestFit="1" customWidth="1"/>
    <col min="8965" max="8966" width="12.7109375" style="6" customWidth="1"/>
    <col min="8967" max="8967" width="13.42578125" style="6" customWidth="1"/>
    <col min="8968" max="8968" width="15.7109375" style="6" customWidth="1"/>
    <col min="8969" max="8975" width="12.7109375" style="6" customWidth="1"/>
    <col min="8976" max="8976" width="15.7109375" style="6" customWidth="1"/>
    <col min="8977" max="9216" width="17.85546875" style="6"/>
    <col min="9217" max="9217" width="25.7109375" style="6" bestFit="1" customWidth="1"/>
    <col min="9218" max="9218" width="21" style="6" customWidth="1"/>
    <col min="9219" max="9220" width="12.7109375" style="6" bestFit="1" customWidth="1"/>
    <col min="9221" max="9222" width="12.7109375" style="6" customWidth="1"/>
    <col min="9223" max="9223" width="13.42578125" style="6" customWidth="1"/>
    <col min="9224" max="9224" width="15.7109375" style="6" customWidth="1"/>
    <col min="9225" max="9231" width="12.7109375" style="6" customWidth="1"/>
    <col min="9232" max="9232" width="15.7109375" style="6" customWidth="1"/>
    <col min="9233" max="9472" width="17.85546875" style="6"/>
    <col min="9473" max="9473" width="25.7109375" style="6" bestFit="1" customWidth="1"/>
    <col min="9474" max="9474" width="21" style="6" customWidth="1"/>
    <col min="9475" max="9476" width="12.7109375" style="6" bestFit="1" customWidth="1"/>
    <col min="9477" max="9478" width="12.7109375" style="6" customWidth="1"/>
    <col min="9479" max="9479" width="13.42578125" style="6" customWidth="1"/>
    <col min="9480" max="9480" width="15.7109375" style="6" customWidth="1"/>
    <col min="9481" max="9487" width="12.7109375" style="6" customWidth="1"/>
    <col min="9488" max="9488" width="15.7109375" style="6" customWidth="1"/>
    <col min="9489" max="9728" width="17.85546875" style="6"/>
    <col min="9729" max="9729" width="25.7109375" style="6" bestFit="1" customWidth="1"/>
    <col min="9730" max="9730" width="21" style="6" customWidth="1"/>
    <col min="9731" max="9732" width="12.7109375" style="6" bestFit="1" customWidth="1"/>
    <col min="9733" max="9734" width="12.7109375" style="6" customWidth="1"/>
    <col min="9735" max="9735" width="13.42578125" style="6" customWidth="1"/>
    <col min="9736" max="9736" width="15.7109375" style="6" customWidth="1"/>
    <col min="9737" max="9743" width="12.7109375" style="6" customWidth="1"/>
    <col min="9744" max="9744" width="15.7109375" style="6" customWidth="1"/>
    <col min="9745" max="9984" width="17.85546875" style="6"/>
    <col min="9985" max="9985" width="25.7109375" style="6" bestFit="1" customWidth="1"/>
    <col min="9986" max="9986" width="21" style="6" customWidth="1"/>
    <col min="9987" max="9988" width="12.7109375" style="6" bestFit="1" customWidth="1"/>
    <col min="9989" max="9990" width="12.7109375" style="6" customWidth="1"/>
    <col min="9991" max="9991" width="13.42578125" style="6" customWidth="1"/>
    <col min="9992" max="9992" width="15.7109375" style="6" customWidth="1"/>
    <col min="9993" max="9999" width="12.7109375" style="6" customWidth="1"/>
    <col min="10000" max="10000" width="15.7109375" style="6" customWidth="1"/>
    <col min="10001" max="10240" width="17.85546875" style="6"/>
    <col min="10241" max="10241" width="25.7109375" style="6" bestFit="1" customWidth="1"/>
    <col min="10242" max="10242" width="21" style="6" customWidth="1"/>
    <col min="10243" max="10244" width="12.7109375" style="6" bestFit="1" customWidth="1"/>
    <col min="10245" max="10246" width="12.7109375" style="6" customWidth="1"/>
    <col min="10247" max="10247" width="13.42578125" style="6" customWidth="1"/>
    <col min="10248" max="10248" width="15.7109375" style="6" customWidth="1"/>
    <col min="10249" max="10255" width="12.7109375" style="6" customWidth="1"/>
    <col min="10256" max="10256" width="15.7109375" style="6" customWidth="1"/>
    <col min="10257" max="10496" width="17.85546875" style="6"/>
    <col min="10497" max="10497" width="25.7109375" style="6" bestFit="1" customWidth="1"/>
    <col min="10498" max="10498" width="21" style="6" customWidth="1"/>
    <col min="10499" max="10500" width="12.7109375" style="6" bestFit="1" customWidth="1"/>
    <col min="10501" max="10502" width="12.7109375" style="6" customWidth="1"/>
    <col min="10503" max="10503" width="13.42578125" style="6" customWidth="1"/>
    <col min="10504" max="10504" width="15.7109375" style="6" customWidth="1"/>
    <col min="10505" max="10511" width="12.7109375" style="6" customWidth="1"/>
    <col min="10512" max="10512" width="15.7109375" style="6" customWidth="1"/>
    <col min="10513" max="10752" width="17.85546875" style="6"/>
    <col min="10753" max="10753" width="25.7109375" style="6" bestFit="1" customWidth="1"/>
    <col min="10754" max="10754" width="21" style="6" customWidth="1"/>
    <col min="10755" max="10756" width="12.7109375" style="6" bestFit="1" customWidth="1"/>
    <col min="10757" max="10758" width="12.7109375" style="6" customWidth="1"/>
    <col min="10759" max="10759" width="13.42578125" style="6" customWidth="1"/>
    <col min="10760" max="10760" width="15.7109375" style="6" customWidth="1"/>
    <col min="10761" max="10767" width="12.7109375" style="6" customWidth="1"/>
    <col min="10768" max="10768" width="15.7109375" style="6" customWidth="1"/>
    <col min="10769" max="11008" width="17.85546875" style="6"/>
    <col min="11009" max="11009" width="25.7109375" style="6" bestFit="1" customWidth="1"/>
    <col min="11010" max="11010" width="21" style="6" customWidth="1"/>
    <col min="11011" max="11012" width="12.7109375" style="6" bestFit="1" customWidth="1"/>
    <col min="11013" max="11014" width="12.7109375" style="6" customWidth="1"/>
    <col min="11015" max="11015" width="13.42578125" style="6" customWidth="1"/>
    <col min="11016" max="11016" width="15.7109375" style="6" customWidth="1"/>
    <col min="11017" max="11023" width="12.7109375" style="6" customWidth="1"/>
    <col min="11024" max="11024" width="15.7109375" style="6" customWidth="1"/>
    <col min="11025" max="11264" width="17.85546875" style="6"/>
    <col min="11265" max="11265" width="25.7109375" style="6" bestFit="1" customWidth="1"/>
    <col min="11266" max="11266" width="21" style="6" customWidth="1"/>
    <col min="11267" max="11268" width="12.7109375" style="6" bestFit="1" customWidth="1"/>
    <col min="11269" max="11270" width="12.7109375" style="6" customWidth="1"/>
    <col min="11271" max="11271" width="13.42578125" style="6" customWidth="1"/>
    <col min="11272" max="11272" width="15.7109375" style="6" customWidth="1"/>
    <col min="11273" max="11279" width="12.7109375" style="6" customWidth="1"/>
    <col min="11280" max="11280" width="15.7109375" style="6" customWidth="1"/>
    <col min="11281" max="11520" width="17.85546875" style="6"/>
    <col min="11521" max="11521" width="25.7109375" style="6" bestFit="1" customWidth="1"/>
    <col min="11522" max="11522" width="21" style="6" customWidth="1"/>
    <col min="11523" max="11524" width="12.7109375" style="6" bestFit="1" customWidth="1"/>
    <col min="11525" max="11526" width="12.7109375" style="6" customWidth="1"/>
    <col min="11527" max="11527" width="13.42578125" style="6" customWidth="1"/>
    <col min="11528" max="11528" width="15.7109375" style="6" customWidth="1"/>
    <col min="11529" max="11535" width="12.7109375" style="6" customWidth="1"/>
    <col min="11536" max="11536" width="15.7109375" style="6" customWidth="1"/>
    <col min="11537" max="11776" width="17.85546875" style="6"/>
    <col min="11777" max="11777" width="25.7109375" style="6" bestFit="1" customWidth="1"/>
    <col min="11778" max="11778" width="21" style="6" customWidth="1"/>
    <col min="11779" max="11780" width="12.7109375" style="6" bestFit="1" customWidth="1"/>
    <col min="11781" max="11782" width="12.7109375" style="6" customWidth="1"/>
    <col min="11783" max="11783" width="13.42578125" style="6" customWidth="1"/>
    <col min="11784" max="11784" width="15.7109375" style="6" customWidth="1"/>
    <col min="11785" max="11791" width="12.7109375" style="6" customWidth="1"/>
    <col min="11792" max="11792" width="15.7109375" style="6" customWidth="1"/>
    <col min="11793" max="12032" width="17.85546875" style="6"/>
    <col min="12033" max="12033" width="25.7109375" style="6" bestFit="1" customWidth="1"/>
    <col min="12034" max="12034" width="21" style="6" customWidth="1"/>
    <col min="12035" max="12036" width="12.7109375" style="6" bestFit="1" customWidth="1"/>
    <col min="12037" max="12038" width="12.7109375" style="6" customWidth="1"/>
    <col min="12039" max="12039" width="13.42578125" style="6" customWidth="1"/>
    <col min="12040" max="12040" width="15.7109375" style="6" customWidth="1"/>
    <col min="12041" max="12047" width="12.7109375" style="6" customWidth="1"/>
    <col min="12048" max="12048" width="15.7109375" style="6" customWidth="1"/>
    <col min="12049" max="12288" width="17.85546875" style="6"/>
    <col min="12289" max="12289" width="25.7109375" style="6" bestFit="1" customWidth="1"/>
    <col min="12290" max="12290" width="21" style="6" customWidth="1"/>
    <col min="12291" max="12292" width="12.7109375" style="6" bestFit="1" customWidth="1"/>
    <col min="12293" max="12294" width="12.7109375" style="6" customWidth="1"/>
    <col min="12295" max="12295" width="13.42578125" style="6" customWidth="1"/>
    <col min="12296" max="12296" width="15.7109375" style="6" customWidth="1"/>
    <col min="12297" max="12303" width="12.7109375" style="6" customWidth="1"/>
    <col min="12304" max="12304" width="15.7109375" style="6" customWidth="1"/>
    <col min="12305" max="12544" width="17.85546875" style="6"/>
    <col min="12545" max="12545" width="25.7109375" style="6" bestFit="1" customWidth="1"/>
    <col min="12546" max="12546" width="21" style="6" customWidth="1"/>
    <col min="12547" max="12548" width="12.7109375" style="6" bestFit="1" customWidth="1"/>
    <col min="12549" max="12550" width="12.7109375" style="6" customWidth="1"/>
    <col min="12551" max="12551" width="13.42578125" style="6" customWidth="1"/>
    <col min="12552" max="12552" width="15.7109375" style="6" customWidth="1"/>
    <col min="12553" max="12559" width="12.7109375" style="6" customWidth="1"/>
    <col min="12560" max="12560" width="15.7109375" style="6" customWidth="1"/>
    <col min="12561" max="12800" width="17.85546875" style="6"/>
    <col min="12801" max="12801" width="25.7109375" style="6" bestFit="1" customWidth="1"/>
    <col min="12802" max="12802" width="21" style="6" customWidth="1"/>
    <col min="12803" max="12804" width="12.7109375" style="6" bestFit="1" customWidth="1"/>
    <col min="12805" max="12806" width="12.7109375" style="6" customWidth="1"/>
    <col min="12807" max="12807" width="13.42578125" style="6" customWidth="1"/>
    <col min="12808" max="12808" width="15.7109375" style="6" customWidth="1"/>
    <col min="12809" max="12815" width="12.7109375" style="6" customWidth="1"/>
    <col min="12816" max="12816" width="15.7109375" style="6" customWidth="1"/>
    <col min="12817" max="13056" width="17.85546875" style="6"/>
    <col min="13057" max="13057" width="25.7109375" style="6" bestFit="1" customWidth="1"/>
    <col min="13058" max="13058" width="21" style="6" customWidth="1"/>
    <col min="13059" max="13060" width="12.7109375" style="6" bestFit="1" customWidth="1"/>
    <col min="13061" max="13062" width="12.7109375" style="6" customWidth="1"/>
    <col min="13063" max="13063" width="13.42578125" style="6" customWidth="1"/>
    <col min="13064" max="13064" width="15.7109375" style="6" customWidth="1"/>
    <col min="13065" max="13071" width="12.7109375" style="6" customWidth="1"/>
    <col min="13072" max="13072" width="15.7109375" style="6" customWidth="1"/>
    <col min="13073" max="13312" width="17.85546875" style="6"/>
    <col min="13313" max="13313" width="25.7109375" style="6" bestFit="1" customWidth="1"/>
    <col min="13314" max="13314" width="21" style="6" customWidth="1"/>
    <col min="13315" max="13316" width="12.7109375" style="6" bestFit="1" customWidth="1"/>
    <col min="13317" max="13318" width="12.7109375" style="6" customWidth="1"/>
    <col min="13319" max="13319" width="13.42578125" style="6" customWidth="1"/>
    <col min="13320" max="13320" width="15.7109375" style="6" customWidth="1"/>
    <col min="13321" max="13327" width="12.7109375" style="6" customWidth="1"/>
    <col min="13328" max="13328" width="15.7109375" style="6" customWidth="1"/>
    <col min="13329" max="13568" width="17.85546875" style="6"/>
    <col min="13569" max="13569" width="25.7109375" style="6" bestFit="1" customWidth="1"/>
    <col min="13570" max="13570" width="21" style="6" customWidth="1"/>
    <col min="13571" max="13572" width="12.7109375" style="6" bestFit="1" customWidth="1"/>
    <col min="13573" max="13574" width="12.7109375" style="6" customWidth="1"/>
    <col min="13575" max="13575" width="13.42578125" style="6" customWidth="1"/>
    <col min="13576" max="13576" width="15.7109375" style="6" customWidth="1"/>
    <col min="13577" max="13583" width="12.7109375" style="6" customWidth="1"/>
    <col min="13584" max="13584" width="15.7109375" style="6" customWidth="1"/>
    <col min="13585" max="13824" width="17.85546875" style="6"/>
    <col min="13825" max="13825" width="25.7109375" style="6" bestFit="1" customWidth="1"/>
    <col min="13826" max="13826" width="21" style="6" customWidth="1"/>
    <col min="13827" max="13828" width="12.7109375" style="6" bestFit="1" customWidth="1"/>
    <col min="13829" max="13830" width="12.7109375" style="6" customWidth="1"/>
    <col min="13831" max="13831" width="13.42578125" style="6" customWidth="1"/>
    <col min="13832" max="13832" width="15.7109375" style="6" customWidth="1"/>
    <col min="13833" max="13839" width="12.7109375" style="6" customWidth="1"/>
    <col min="13840" max="13840" width="15.7109375" style="6" customWidth="1"/>
    <col min="13841" max="14080" width="17.85546875" style="6"/>
    <col min="14081" max="14081" width="25.7109375" style="6" bestFit="1" customWidth="1"/>
    <col min="14082" max="14082" width="21" style="6" customWidth="1"/>
    <col min="14083" max="14084" width="12.7109375" style="6" bestFit="1" customWidth="1"/>
    <col min="14085" max="14086" width="12.7109375" style="6" customWidth="1"/>
    <col min="14087" max="14087" width="13.42578125" style="6" customWidth="1"/>
    <col min="14088" max="14088" width="15.7109375" style="6" customWidth="1"/>
    <col min="14089" max="14095" width="12.7109375" style="6" customWidth="1"/>
    <col min="14096" max="14096" width="15.7109375" style="6" customWidth="1"/>
    <col min="14097" max="14336" width="17.85546875" style="6"/>
    <col min="14337" max="14337" width="25.7109375" style="6" bestFit="1" customWidth="1"/>
    <col min="14338" max="14338" width="21" style="6" customWidth="1"/>
    <col min="14339" max="14340" width="12.7109375" style="6" bestFit="1" customWidth="1"/>
    <col min="14341" max="14342" width="12.7109375" style="6" customWidth="1"/>
    <col min="14343" max="14343" width="13.42578125" style="6" customWidth="1"/>
    <col min="14344" max="14344" width="15.7109375" style="6" customWidth="1"/>
    <col min="14345" max="14351" width="12.7109375" style="6" customWidth="1"/>
    <col min="14352" max="14352" width="15.7109375" style="6" customWidth="1"/>
    <col min="14353" max="14592" width="17.85546875" style="6"/>
    <col min="14593" max="14593" width="25.7109375" style="6" bestFit="1" customWidth="1"/>
    <col min="14594" max="14594" width="21" style="6" customWidth="1"/>
    <col min="14595" max="14596" width="12.7109375" style="6" bestFit="1" customWidth="1"/>
    <col min="14597" max="14598" width="12.7109375" style="6" customWidth="1"/>
    <col min="14599" max="14599" width="13.42578125" style="6" customWidth="1"/>
    <col min="14600" max="14600" width="15.7109375" style="6" customWidth="1"/>
    <col min="14601" max="14607" width="12.7109375" style="6" customWidth="1"/>
    <col min="14608" max="14608" width="15.7109375" style="6" customWidth="1"/>
    <col min="14609" max="14848" width="17.85546875" style="6"/>
    <col min="14849" max="14849" width="25.7109375" style="6" bestFit="1" customWidth="1"/>
    <col min="14850" max="14850" width="21" style="6" customWidth="1"/>
    <col min="14851" max="14852" width="12.7109375" style="6" bestFit="1" customWidth="1"/>
    <col min="14853" max="14854" width="12.7109375" style="6" customWidth="1"/>
    <col min="14855" max="14855" width="13.42578125" style="6" customWidth="1"/>
    <col min="14856" max="14856" width="15.7109375" style="6" customWidth="1"/>
    <col min="14857" max="14863" width="12.7109375" style="6" customWidth="1"/>
    <col min="14864" max="14864" width="15.7109375" style="6" customWidth="1"/>
    <col min="14865" max="15104" width="17.85546875" style="6"/>
    <col min="15105" max="15105" width="25.7109375" style="6" bestFit="1" customWidth="1"/>
    <col min="15106" max="15106" width="21" style="6" customWidth="1"/>
    <col min="15107" max="15108" width="12.7109375" style="6" bestFit="1" customWidth="1"/>
    <col min="15109" max="15110" width="12.7109375" style="6" customWidth="1"/>
    <col min="15111" max="15111" width="13.42578125" style="6" customWidth="1"/>
    <col min="15112" max="15112" width="15.7109375" style="6" customWidth="1"/>
    <col min="15113" max="15119" width="12.7109375" style="6" customWidth="1"/>
    <col min="15120" max="15120" width="15.7109375" style="6" customWidth="1"/>
    <col min="15121" max="15360" width="17.85546875" style="6"/>
    <col min="15361" max="15361" width="25.7109375" style="6" bestFit="1" customWidth="1"/>
    <col min="15362" max="15362" width="21" style="6" customWidth="1"/>
    <col min="15363" max="15364" width="12.7109375" style="6" bestFit="1" customWidth="1"/>
    <col min="15365" max="15366" width="12.7109375" style="6" customWidth="1"/>
    <col min="15367" max="15367" width="13.42578125" style="6" customWidth="1"/>
    <col min="15368" max="15368" width="15.7109375" style="6" customWidth="1"/>
    <col min="15369" max="15375" width="12.7109375" style="6" customWidth="1"/>
    <col min="15376" max="15376" width="15.7109375" style="6" customWidth="1"/>
    <col min="15377" max="15616" width="17.85546875" style="6"/>
    <col min="15617" max="15617" width="25.7109375" style="6" bestFit="1" customWidth="1"/>
    <col min="15618" max="15618" width="21" style="6" customWidth="1"/>
    <col min="15619" max="15620" width="12.7109375" style="6" bestFit="1" customWidth="1"/>
    <col min="15621" max="15622" width="12.7109375" style="6" customWidth="1"/>
    <col min="15623" max="15623" width="13.42578125" style="6" customWidth="1"/>
    <col min="15624" max="15624" width="15.7109375" style="6" customWidth="1"/>
    <col min="15625" max="15631" width="12.7109375" style="6" customWidth="1"/>
    <col min="15632" max="15632" width="15.7109375" style="6" customWidth="1"/>
    <col min="15633" max="15872" width="17.85546875" style="6"/>
    <col min="15873" max="15873" width="25.7109375" style="6" bestFit="1" customWidth="1"/>
    <col min="15874" max="15874" width="21" style="6" customWidth="1"/>
    <col min="15875" max="15876" width="12.7109375" style="6" bestFit="1" customWidth="1"/>
    <col min="15877" max="15878" width="12.7109375" style="6" customWidth="1"/>
    <col min="15879" max="15879" width="13.42578125" style="6" customWidth="1"/>
    <col min="15880" max="15880" width="15.7109375" style="6" customWidth="1"/>
    <col min="15881" max="15887" width="12.7109375" style="6" customWidth="1"/>
    <col min="15888" max="15888" width="15.7109375" style="6" customWidth="1"/>
    <col min="15889" max="16128" width="17.85546875" style="6"/>
    <col min="16129" max="16129" width="25.7109375" style="6" bestFit="1" customWidth="1"/>
    <col min="16130" max="16130" width="21" style="6" customWidth="1"/>
    <col min="16131" max="16132" width="12.7109375" style="6" bestFit="1" customWidth="1"/>
    <col min="16133" max="16134" width="12.7109375" style="6" customWidth="1"/>
    <col min="16135" max="16135" width="13.42578125" style="6" customWidth="1"/>
    <col min="16136" max="16136" width="15.7109375" style="6" customWidth="1"/>
    <col min="16137" max="16143" width="12.7109375" style="6" customWidth="1"/>
    <col min="16144" max="16144" width="15.7109375" style="6" customWidth="1"/>
    <col min="16145" max="16384" width="17.85546875" style="6"/>
  </cols>
  <sheetData>
    <row r="1" spans="1:17" ht="15" x14ac:dyDescent="0.25">
      <c r="A1" s="1" t="s">
        <v>0</v>
      </c>
      <c r="B1" s="2"/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3"/>
      <c r="O1" s="3"/>
      <c r="P1" s="5"/>
    </row>
    <row r="2" spans="1:17" ht="15" x14ac:dyDescent="0.25">
      <c r="A2" s="1" t="s">
        <v>1</v>
      </c>
      <c r="B2" s="2"/>
      <c r="C2" s="3"/>
      <c r="D2" s="3"/>
      <c r="E2" s="3"/>
      <c r="F2" s="3"/>
      <c r="G2" s="3"/>
      <c r="H2" s="4"/>
      <c r="I2" s="3"/>
      <c r="J2" s="3"/>
      <c r="K2" s="3"/>
      <c r="L2" s="3"/>
      <c r="M2" s="3"/>
      <c r="N2" s="3"/>
      <c r="O2" s="3"/>
      <c r="P2" s="5"/>
    </row>
    <row r="3" spans="1:17" ht="15" x14ac:dyDescent="0.25">
      <c r="A3" s="1" t="s">
        <v>111</v>
      </c>
      <c r="B3" s="2"/>
      <c r="C3" s="3"/>
      <c r="D3" s="3"/>
      <c r="E3" s="3"/>
      <c r="F3" s="3"/>
      <c r="G3" s="3"/>
      <c r="H3" s="4"/>
      <c r="I3" s="3"/>
      <c r="J3" s="3"/>
      <c r="K3" s="3"/>
      <c r="L3" s="3"/>
      <c r="M3" s="3"/>
      <c r="N3" s="3"/>
      <c r="O3" s="3"/>
      <c r="P3" s="5"/>
    </row>
    <row r="4" spans="1:17" x14ac:dyDescent="0.2">
      <c r="H4" s="8"/>
    </row>
    <row r="5" spans="1:17" x14ac:dyDescent="0.2">
      <c r="H5" s="8"/>
    </row>
    <row r="6" spans="1:17" x14ac:dyDescent="0.2">
      <c r="H6" s="8"/>
    </row>
    <row r="7" spans="1:17" x14ac:dyDescent="0.2">
      <c r="H7" s="8"/>
    </row>
    <row r="8" spans="1:17" x14ac:dyDescent="0.2">
      <c r="O8" s="10" t="s">
        <v>2</v>
      </c>
    </row>
    <row r="9" spans="1:17" x14ac:dyDescent="0.2">
      <c r="A9" s="11" t="s">
        <v>3</v>
      </c>
      <c r="B9" s="12" t="s">
        <v>4</v>
      </c>
      <c r="C9" s="13" t="s">
        <v>5</v>
      </c>
      <c r="D9" s="14" t="s">
        <v>6</v>
      </c>
      <c r="E9" s="14" t="s">
        <v>7</v>
      </c>
      <c r="F9" s="13" t="s">
        <v>8</v>
      </c>
      <c r="G9" s="15" t="s">
        <v>9</v>
      </c>
      <c r="H9" s="13" t="s">
        <v>10</v>
      </c>
      <c r="I9" s="13" t="s">
        <v>11</v>
      </c>
      <c r="J9" s="14" t="s">
        <v>12</v>
      </c>
      <c r="K9" s="14" t="s">
        <v>13</v>
      </c>
      <c r="L9" s="14" t="s">
        <v>14</v>
      </c>
      <c r="M9" s="14" t="s">
        <v>15</v>
      </c>
      <c r="N9" s="13" t="s">
        <v>2</v>
      </c>
      <c r="O9" s="13" t="s">
        <v>16</v>
      </c>
      <c r="P9" s="16" t="s">
        <v>17</v>
      </c>
    </row>
    <row r="10" spans="1:17" ht="15" x14ac:dyDescent="0.25">
      <c r="A10" s="8" t="s">
        <v>18</v>
      </c>
      <c r="B10"/>
      <c r="C10"/>
      <c r="D10"/>
      <c r="E10"/>
      <c r="F10"/>
      <c r="G10"/>
      <c r="H10"/>
      <c r="I10"/>
      <c r="J10"/>
      <c r="K10"/>
      <c r="L10"/>
      <c r="M10"/>
      <c r="N10"/>
      <c r="O10" s="17"/>
      <c r="P10" s="18">
        <f>SUM(C10:O10)</f>
        <v>0</v>
      </c>
      <c r="Q10" s="19"/>
    </row>
    <row r="11" spans="1:17" ht="15" x14ac:dyDescent="0.25">
      <c r="A11" s="8" t="s">
        <v>3</v>
      </c>
      <c r="B11"/>
      <c r="C11" s="137">
        <v>0</v>
      </c>
      <c r="D11" s="137">
        <v>0</v>
      </c>
      <c r="E11" s="137">
        <v>0</v>
      </c>
      <c r="F11" s="137">
        <v>12668.29</v>
      </c>
      <c r="G11" s="137">
        <v>0</v>
      </c>
      <c r="H11" s="137">
        <v>0</v>
      </c>
      <c r="I11" s="137">
        <v>0</v>
      </c>
      <c r="J11" s="137">
        <v>0</v>
      </c>
      <c r="K11" s="137">
        <v>28111.26</v>
      </c>
      <c r="L11" s="137">
        <v>28111.26</v>
      </c>
      <c r="M11" s="137">
        <v>28111.26</v>
      </c>
      <c r="N11" s="137">
        <v>28111.26</v>
      </c>
      <c r="O11" s="17"/>
      <c r="P11" s="18">
        <f>SUM(B11:O11)</f>
        <v>125113.32999999999</v>
      </c>
    </row>
    <row r="12" spans="1:17" ht="15" x14ac:dyDescent="0.25">
      <c r="A12" s="8" t="s">
        <v>19</v>
      </c>
      <c r="B12" s="137">
        <v>780898.21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/>
      <c r="N12"/>
      <c r="O12" s="17"/>
      <c r="P12" s="18">
        <f>B10</f>
        <v>0</v>
      </c>
    </row>
    <row r="13" spans="1:17" ht="15" x14ac:dyDescent="0.25">
      <c r="A13" s="8" t="s">
        <v>20</v>
      </c>
      <c r="B13" s="137"/>
      <c r="C13" s="137">
        <v>0</v>
      </c>
      <c r="D13" s="137">
        <v>0</v>
      </c>
      <c r="E13" s="137">
        <v>0</v>
      </c>
      <c r="F13" s="137">
        <v>0</v>
      </c>
      <c r="G13" s="137">
        <v>0</v>
      </c>
      <c r="H13" s="137">
        <v>1181.73</v>
      </c>
      <c r="I13" s="137">
        <v>0</v>
      </c>
      <c r="J13" s="137">
        <v>432.08</v>
      </c>
      <c r="K13" s="137">
        <v>0</v>
      </c>
      <c r="L13" s="137">
        <v>0</v>
      </c>
      <c r="M13" s="137">
        <v>851</v>
      </c>
      <c r="N13" s="137">
        <v>0</v>
      </c>
      <c r="O13" s="17"/>
      <c r="P13" s="18">
        <f>SUM(B13:O13)</f>
        <v>2464.81</v>
      </c>
    </row>
    <row r="14" spans="1:17" ht="15" x14ac:dyDescent="0.25">
      <c r="A14" s="8" t="s">
        <v>21</v>
      </c>
      <c r="B14"/>
      <c r="C14"/>
      <c r="D14"/>
      <c r="E14"/>
      <c r="F14"/>
      <c r="G14"/>
      <c r="H14"/>
      <c r="I14"/>
      <c r="J14"/>
      <c r="K14"/>
      <c r="L14"/>
      <c r="M14"/>
      <c r="N14"/>
      <c r="O14" s="17"/>
      <c r="P14" s="20">
        <f>P10+P11+P12+P13</f>
        <v>127578.13999999998</v>
      </c>
      <c r="Q14" s="21"/>
    </row>
    <row r="15" spans="1:17" ht="15" x14ac:dyDescent="0.25">
      <c r="A15" s="8"/>
      <c r="B15"/>
      <c r="C15"/>
      <c r="D15"/>
      <c r="E15"/>
      <c r="F15"/>
      <c r="G15"/>
      <c r="H15"/>
      <c r="I15"/>
      <c r="J15"/>
      <c r="K15"/>
      <c r="L15"/>
      <c r="M15"/>
      <c r="N15"/>
      <c r="O15" s="22"/>
      <c r="P15" s="20"/>
      <c r="Q15" s="21"/>
    </row>
    <row r="16" spans="1:17" ht="15" x14ac:dyDescent="0.25">
      <c r="A16" s="11" t="s">
        <v>22</v>
      </c>
      <c r="B16"/>
      <c r="C16"/>
      <c r="D16"/>
      <c r="E16"/>
      <c r="F16"/>
      <c r="G16"/>
      <c r="H16"/>
      <c r="I16"/>
      <c r="J16"/>
      <c r="K16"/>
      <c r="L16"/>
      <c r="M16"/>
      <c r="N16"/>
      <c r="O16" s="22"/>
      <c r="P16" s="20"/>
      <c r="Q16" s="21"/>
    </row>
    <row r="17" spans="1:16" ht="15" x14ac:dyDescent="0.25">
      <c r="A17" s="8" t="s">
        <v>23</v>
      </c>
      <c r="B17"/>
      <c r="C17"/>
      <c r="D17"/>
      <c r="E17"/>
      <c r="F17"/>
      <c r="G17"/>
      <c r="H17"/>
      <c r="I17"/>
      <c r="J17"/>
      <c r="K17"/>
      <c r="L17"/>
      <c r="M17"/>
      <c r="N17"/>
      <c r="O17" s="23"/>
      <c r="P17" s="18">
        <f>SUM(C17:O17)</f>
        <v>0</v>
      </c>
    </row>
    <row r="18" spans="1:16" ht="15" x14ac:dyDescent="0.25">
      <c r="A18" s="8" t="s">
        <v>24</v>
      </c>
      <c r="B18"/>
      <c r="C18"/>
      <c r="D18"/>
      <c r="E18"/>
      <c r="F18"/>
      <c r="G18"/>
      <c r="H18"/>
      <c r="I18"/>
      <c r="J18"/>
      <c r="K18"/>
      <c r="L18"/>
      <c r="M18"/>
      <c r="N18"/>
      <c r="O18" s="23"/>
      <c r="P18" s="18">
        <f>SUM(C18:O18)</f>
        <v>0</v>
      </c>
    </row>
    <row r="19" spans="1:16" ht="15" x14ac:dyDescent="0.25">
      <c r="A19" s="8" t="s">
        <v>25</v>
      </c>
      <c r="B19"/>
      <c r="C19"/>
      <c r="D19"/>
      <c r="E19"/>
      <c r="F19"/>
      <c r="G19"/>
      <c r="H19"/>
      <c r="I19"/>
      <c r="J19"/>
      <c r="K19"/>
      <c r="L19"/>
      <c r="M19"/>
      <c r="N19"/>
      <c r="O19" s="23"/>
      <c r="P19" s="6">
        <f>SUM(P17:P18)</f>
        <v>0</v>
      </c>
    </row>
    <row r="20" spans="1:16" ht="15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 s="24"/>
    </row>
    <row r="21" spans="1:16" ht="15" x14ac:dyDescent="0.25">
      <c r="A21" s="11" t="s">
        <v>26</v>
      </c>
      <c r="B21"/>
      <c r="C21"/>
      <c r="D21"/>
      <c r="E21"/>
      <c r="F21"/>
      <c r="G21"/>
      <c r="H21"/>
      <c r="I21"/>
      <c r="J21"/>
      <c r="K21"/>
      <c r="L21"/>
      <c r="M21"/>
      <c r="N21"/>
      <c r="O21" s="24"/>
    </row>
    <row r="22" spans="1:16" ht="15" x14ac:dyDescent="0.25">
      <c r="A22" s="8" t="s">
        <v>26</v>
      </c>
      <c r="B22"/>
      <c r="C22" s="137">
        <v>0</v>
      </c>
      <c r="D22" s="137">
        <v>0</v>
      </c>
      <c r="E22" s="137">
        <v>0</v>
      </c>
      <c r="F22" s="137">
        <v>0</v>
      </c>
      <c r="G22" s="137">
        <v>0</v>
      </c>
      <c r="H22" s="137">
        <v>0</v>
      </c>
      <c r="I22" s="137">
        <v>0</v>
      </c>
      <c r="J22" s="137">
        <v>0</v>
      </c>
      <c r="K22" s="137">
        <v>0</v>
      </c>
      <c r="L22" s="137">
        <v>0</v>
      </c>
      <c r="M22" s="137">
        <v>35533.18</v>
      </c>
      <c r="N22" s="137">
        <v>0</v>
      </c>
      <c r="O22" s="137"/>
      <c r="P22" s="18">
        <f>SUM(C22:O22)</f>
        <v>35533.18</v>
      </c>
    </row>
    <row r="23" spans="1:16" x14ac:dyDescent="0.2">
      <c r="A23" s="8"/>
      <c r="B23" s="25"/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8"/>
      <c r="P23" s="29"/>
    </row>
    <row r="24" spans="1:16" x14ac:dyDescent="0.2">
      <c r="A24" s="8"/>
      <c r="B24" s="23"/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2"/>
    </row>
    <row r="25" spans="1:16" x14ac:dyDescent="0.2">
      <c r="A25" s="8" t="s">
        <v>27</v>
      </c>
      <c r="B25" s="17">
        <f>B12</f>
        <v>780898.21</v>
      </c>
      <c r="C25" s="22">
        <f>C14+B25+C19-C22</f>
        <v>780898.21</v>
      </c>
      <c r="D25" s="22">
        <f>D14+C25+D19-D22</f>
        <v>780898.21</v>
      </c>
      <c r="E25" s="22">
        <f>E14+D25+E19-E22</f>
        <v>780898.21</v>
      </c>
      <c r="F25" s="22">
        <f>F14+E25+F19-F22</f>
        <v>780898.21</v>
      </c>
      <c r="G25" s="22">
        <f>G14+F25+G19-G22</f>
        <v>780898.21</v>
      </c>
      <c r="H25" s="22">
        <f t="shared" ref="H25:O25" si="0">H14+G25+H19-H22</f>
        <v>780898.21</v>
      </c>
      <c r="I25" s="22">
        <f t="shared" si="0"/>
        <v>780898.21</v>
      </c>
      <c r="J25" s="22">
        <f t="shared" si="0"/>
        <v>780898.21</v>
      </c>
      <c r="K25" s="22">
        <f t="shared" si="0"/>
        <v>780898.21</v>
      </c>
      <c r="L25" s="22">
        <f t="shared" si="0"/>
        <v>780898.21</v>
      </c>
      <c r="M25" s="22">
        <f t="shared" si="0"/>
        <v>745365.02999999991</v>
      </c>
      <c r="N25" s="22">
        <f t="shared" si="0"/>
        <v>745365.02999999991</v>
      </c>
      <c r="O25" s="22">
        <f t="shared" si="0"/>
        <v>745365.02999999991</v>
      </c>
      <c r="P25" s="22">
        <f>P14-P22</f>
        <v>92044.959999999992</v>
      </c>
    </row>
    <row r="26" spans="1:16" x14ac:dyDescent="0.2">
      <c r="K26" s="24"/>
      <c r="N26" s="33"/>
      <c r="O26" s="33"/>
    </row>
    <row r="32" spans="1:16" x14ac:dyDescent="0.2">
      <c r="A32" s="34" t="str">
        <f ca="1">CELL("filename")</f>
        <v>S:\Div - Adm Svc\Distribution &amp; Statistics\Distributions\WEB\FY 15 Files\[Statistical_15_WEB.xlsx]New Taxes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5"/>
  <sheetViews>
    <sheetView tabSelected="1" workbookViewId="0">
      <selection activeCell="A19" sqref="A19"/>
    </sheetView>
  </sheetViews>
  <sheetFormatPr defaultColWidth="15.7109375" defaultRowHeight="12.75" x14ac:dyDescent="0.2"/>
  <cols>
    <col min="1" max="1" width="31.5703125" style="39" customWidth="1"/>
    <col min="2" max="13" width="15.7109375" style="39" customWidth="1"/>
    <col min="14" max="14" width="17" style="43" customWidth="1"/>
    <col min="15" max="256" width="15.7109375" style="39"/>
    <col min="257" max="257" width="31.5703125" style="39" customWidth="1"/>
    <col min="258" max="269" width="15.7109375" style="39" customWidth="1"/>
    <col min="270" max="270" width="17" style="39" customWidth="1"/>
    <col min="271" max="512" width="15.7109375" style="39"/>
    <col min="513" max="513" width="31.5703125" style="39" customWidth="1"/>
    <col min="514" max="525" width="15.7109375" style="39" customWidth="1"/>
    <col min="526" max="526" width="17" style="39" customWidth="1"/>
    <col min="527" max="768" width="15.7109375" style="39"/>
    <col min="769" max="769" width="31.5703125" style="39" customWidth="1"/>
    <col min="770" max="781" width="15.7109375" style="39" customWidth="1"/>
    <col min="782" max="782" width="17" style="39" customWidth="1"/>
    <col min="783" max="1024" width="15.7109375" style="39"/>
    <col min="1025" max="1025" width="31.5703125" style="39" customWidth="1"/>
    <col min="1026" max="1037" width="15.7109375" style="39" customWidth="1"/>
    <col min="1038" max="1038" width="17" style="39" customWidth="1"/>
    <col min="1039" max="1280" width="15.7109375" style="39"/>
    <col min="1281" max="1281" width="31.5703125" style="39" customWidth="1"/>
    <col min="1282" max="1293" width="15.7109375" style="39" customWidth="1"/>
    <col min="1294" max="1294" width="17" style="39" customWidth="1"/>
    <col min="1295" max="1536" width="15.7109375" style="39"/>
    <col min="1537" max="1537" width="31.5703125" style="39" customWidth="1"/>
    <col min="1538" max="1549" width="15.7109375" style="39" customWidth="1"/>
    <col min="1550" max="1550" width="17" style="39" customWidth="1"/>
    <col min="1551" max="1792" width="15.7109375" style="39"/>
    <col min="1793" max="1793" width="31.5703125" style="39" customWidth="1"/>
    <col min="1794" max="1805" width="15.7109375" style="39" customWidth="1"/>
    <col min="1806" max="1806" width="17" style="39" customWidth="1"/>
    <col min="1807" max="2048" width="15.7109375" style="39"/>
    <col min="2049" max="2049" width="31.5703125" style="39" customWidth="1"/>
    <col min="2050" max="2061" width="15.7109375" style="39" customWidth="1"/>
    <col min="2062" max="2062" width="17" style="39" customWidth="1"/>
    <col min="2063" max="2304" width="15.7109375" style="39"/>
    <col min="2305" max="2305" width="31.5703125" style="39" customWidth="1"/>
    <col min="2306" max="2317" width="15.7109375" style="39" customWidth="1"/>
    <col min="2318" max="2318" width="17" style="39" customWidth="1"/>
    <col min="2319" max="2560" width="15.7109375" style="39"/>
    <col min="2561" max="2561" width="31.5703125" style="39" customWidth="1"/>
    <col min="2562" max="2573" width="15.7109375" style="39" customWidth="1"/>
    <col min="2574" max="2574" width="17" style="39" customWidth="1"/>
    <col min="2575" max="2816" width="15.7109375" style="39"/>
    <col min="2817" max="2817" width="31.5703125" style="39" customWidth="1"/>
    <col min="2818" max="2829" width="15.7109375" style="39" customWidth="1"/>
    <col min="2830" max="2830" width="17" style="39" customWidth="1"/>
    <col min="2831" max="3072" width="15.7109375" style="39"/>
    <col min="3073" max="3073" width="31.5703125" style="39" customWidth="1"/>
    <col min="3074" max="3085" width="15.7109375" style="39" customWidth="1"/>
    <col min="3086" max="3086" width="17" style="39" customWidth="1"/>
    <col min="3087" max="3328" width="15.7109375" style="39"/>
    <col min="3329" max="3329" width="31.5703125" style="39" customWidth="1"/>
    <col min="3330" max="3341" width="15.7109375" style="39" customWidth="1"/>
    <col min="3342" max="3342" width="17" style="39" customWidth="1"/>
    <col min="3343" max="3584" width="15.7109375" style="39"/>
    <col min="3585" max="3585" width="31.5703125" style="39" customWidth="1"/>
    <col min="3586" max="3597" width="15.7109375" style="39" customWidth="1"/>
    <col min="3598" max="3598" width="17" style="39" customWidth="1"/>
    <col min="3599" max="3840" width="15.7109375" style="39"/>
    <col min="3841" max="3841" width="31.5703125" style="39" customWidth="1"/>
    <col min="3842" max="3853" width="15.7109375" style="39" customWidth="1"/>
    <col min="3854" max="3854" width="17" style="39" customWidth="1"/>
    <col min="3855" max="4096" width="15.7109375" style="39"/>
    <col min="4097" max="4097" width="31.5703125" style="39" customWidth="1"/>
    <col min="4098" max="4109" width="15.7109375" style="39" customWidth="1"/>
    <col min="4110" max="4110" width="17" style="39" customWidth="1"/>
    <col min="4111" max="4352" width="15.7109375" style="39"/>
    <col min="4353" max="4353" width="31.5703125" style="39" customWidth="1"/>
    <col min="4354" max="4365" width="15.7109375" style="39" customWidth="1"/>
    <col min="4366" max="4366" width="17" style="39" customWidth="1"/>
    <col min="4367" max="4608" width="15.7109375" style="39"/>
    <col min="4609" max="4609" width="31.5703125" style="39" customWidth="1"/>
    <col min="4610" max="4621" width="15.7109375" style="39" customWidth="1"/>
    <col min="4622" max="4622" width="17" style="39" customWidth="1"/>
    <col min="4623" max="4864" width="15.7109375" style="39"/>
    <col min="4865" max="4865" width="31.5703125" style="39" customWidth="1"/>
    <col min="4866" max="4877" width="15.7109375" style="39" customWidth="1"/>
    <col min="4878" max="4878" width="17" style="39" customWidth="1"/>
    <col min="4879" max="5120" width="15.7109375" style="39"/>
    <col min="5121" max="5121" width="31.5703125" style="39" customWidth="1"/>
    <col min="5122" max="5133" width="15.7109375" style="39" customWidth="1"/>
    <col min="5134" max="5134" width="17" style="39" customWidth="1"/>
    <col min="5135" max="5376" width="15.7109375" style="39"/>
    <col min="5377" max="5377" width="31.5703125" style="39" customWidth="1"/>
    <col min="5378" max="5389" width="15.7109375" style="39" customWidth="1"/>
    <col min="5390" max="5390" width="17" style="39" customWidth="1"/>
    <col min="5391" max="5632" width="15.7109375" style="39"/>
    <col min="5633" max="5633" width="31.5703125" style="39" customWidth="1"/>
    <col min="5634" max="5645" width="15.7109375" style="39" customWidth="1"/>
    <col min="5646" max="5646" width="17" style="39" customWidth="1"/>
    <col min="5647" max="5888" width="15.7109375" style="39"/>
    <col min="5889" max="5889" width="31.5703125" style="39" customWidth="1"/>
    <col min="5890" max="5901" width="15.7109375" style="39" customWidth="1"/>
    <col min="5902" max="5902" width="17" style="39" customWidth="1"/>
    <col min="5903" max="6144" width="15.7109375" style="39"/>
    <col min="6145" max="6145" width="31.5703125" style="39" customWidth="1"/>
    <col min="6146" max="6157" width="15.7109375" style="39" customWidth="1"/>
    <col min="6158" max="6158" width="17" style="39" customWidth="1"/>
    <col min="6159" max="6400" width="15.7109375" style="39"/>
    <col min="6401" max="6401" width="31.5703125" style="39" customWidth="1"/>
    <col min="6402" max="6413" width="15.7109375" style="39" customWidth="1"/>
    <col min="6414" max="6414" width="17" style="39" customWidth="1"/>
    <col min="6415" max="6656" width="15.7109375" style="39"/>
    <col min="6657" max="6657" width="31.5703125" style="39" customWidth="1"/>
    <col min="6658" max="6669" width="15.7109375" style="39" customWidth="1"/>
    <col min="6670" max="6670" width="17" style="39" customWidth="1"/>
    <col min="6671" max="6912" width="15.7109375" style="39"/>
    <col min="6913" max="6913" width="31.5703125" style="39" customWidth="1"/>
    <col min="6914" max="6925" width="15.7109375" style="39" customWidth="1"/>
    <col min="6926" max="6926" width="17" style="39" customWidth="1"/>
    <col min="6927" max="7168" width="15.7109375" style="39"/>
    <col min="7169" max="7169" width="31.5703125" style="39" customWidth="1"/>
    <col min="7170" max="7181" width="15.7109375" style="39" customWidth="1"/>
    <col min="7182" max="7182" width="17" style="39" customWidth="1"/>
    <col min="7183" max="7424" width="15.7109375" style="39"/>
    <col min="7425" max="7425" width="31.5703125" style="39" customWidth="1"/>
    <col min="7426" max="7437" width="15.7109375" style="39" customWidth="1"/>
    <col min="7438" max="7438" width="17" style="39" customWidth="1"/>
    <col min="7439" max="7680" width="15.7109375" style="39"/>
    <col min="7681" max="7681" width="31.5703125" style="39" customWidth="1"/>
    <col min="7682" max="7693" width="15.7109375" style="39" customWidth="1"/>
    <col min="7694" max="7694" width="17" style="39" customWidth="1"/>
    <col min="7695" max="7936" width="15.7109375" style="39"/>
    <col min="7937" max="7937" width="31.5703125" style="39" customWidth="1"/>
    <col min="7938" max="7949" width="15.7109375" style="39" customWidth="1"/>
    <col min="7950" max="7950" width="17" style="39" customWidth="1"/>
    <col min="7951" max="8192" width="15.7109375" style="39"/>
    <col min="8193" max="8193" width="31.5703125" style="39" customWidth="1"/>
    <col min="8194" max="8205" width="15.7109375" style="39" customWidth="1"/>
    <col min="8206" max="8206" width="17" style="39" customWidth="1"/>
    <col min="8207" max="8448" width="15.7109375" style="39"/>
    <col min="8449" max="8449" width="31.5703125" style="39" customWidth="1"/>
    <col min="8450" max="8461" width="15.7109375" style="39" customWidth="1"/>
    <col min="8462" max="8462" width="17" style="39" customWidth="1"/>
    <col min="8463" max="8704" width="15.7109375" style="39"/>
    <col min="8705" max="8705" width="31.5703125" style="39" customWidth="1"/>
    <col min="8706" max="8717" width="15.7109375" style="39" customWidth="1"/>
    <col min="8718" max="8718" width="17" style="39" customWidth="1"/>
    <col min="8719" max="8960" width="15.7109375" style="39"/>
    <col min="8961" max="8961" width="31.5703125" style="39" customWidth="1"/>
    <col min="8962" max="8973" width="15.7109375" style="39" customWidth="1"/>
    <col min="8974" max="8974" width="17" style="39" customWidth="1"/>
    <col min="8975" max="9216" width="15.7109375" style="39"/>
    <col min="9217" max="9217" width="31.5703125" style="39" customWidth="1"/>
    <col min="9218" max="9229" width="15.7109375" style="39" customWidth="1"/>
    <col min="9230" max="9230" width="17" style="39" customWidth="1"/>
    <col min="9231" max="9472" width="15.7109375" style="39"/>
    <col min="9473" max="9473" width="31.5703125" style="39" customWidth="1"/>
    <col min="9474" max="9485" width="15.7109375" style="39" customWidth="1"/>
    <col min="9486" max="9486" width="17" style="39" customWidth="1"/>
    <col min="9487" max="9728" width="15.7109375" style="39"/>
    <col min="9729" max="9729" width="31.5703125" style="39" customWidth="1"/>
    <col min="9730" max="9741" width="15.7109375" style="39" customWidth="1"/>
    <col min="9742" max="9742" width="17" style="39" customWidth="1"/>
    <col min="9743" max="9984" width="15.7109375" style="39"/>
    <col min="9985" max="9985" width="31.5703125" style="39" customWidth="1"/>
    <col min="9986" max="9997" width="15.7109375" style="39" customWidth="1"/>
    <col min="9998" max="9998" width="17" style="39" customWidth="1"/>
    <col min="9999" max="10240" width="15.7109375" style="39"/>
    <col min="10241" max="10241" width="31.5703125" style="39" customWidth="1"/>
    <col min="10242" max="10253" width="15.7109375" style="39" customWidth="1"/>
    <col min="10254" max="10254" width="17" style="39" customWidth="1"/>
    <col min="10255" max="10496" width="15.7109375" style="39"/>
    <col min="10497" max="10497" width="31.5703125" style="39" customWidth="1"/>
    <col min="10498" max="10509" width="15.7109375" style="39" customWidth="1"/>
    <col min="10510" max="10510" width="17" style="39" customWidth="1"/>
    <col min="10511" max="10752" width="15.7109375" style="39"/>
    <col min="10753" max="10753" width="31.5703125" style="39" customWidth="1"/>
    <col min="10754" max="10765" width="15.7109375" style="39" customWidth="1"/>
    <col min="10766" max="10766" width="17" style="39" customWidth="1"/>
    <col min="10767" max="11008" width="15.7109375" style="39"/>
    <col min="11009" max="11009" width="31.5703125" style="39" customWidth="1"/>
    <col min="11010" max="11021" width="15.7109375" style="39" customWidth="1"/>
    <col min="11022" max="11022" width="17" style="39" customWidth="1"/>
    <col min="11023" max="11264" width="15.7109375" style="39"/>
    <col min="11265" max="11265" width="31.5703125" style="39" customWidth="1"/>
    <col min="11266" max="11277" width="15.7109375" style="39" customWidth="1"/>
    <col min="11278" max="11278" width="17" style="39" customWidth="1"/>
    <col min="11279" max="11520" width="15.7109375" style="39"/>
    <col min="11521" max="11521" width="31.5703125" style="39" customWidth="1"/>
    <col min="11522" max="11533" width="15.7109375" style="39" customWidth="1"/>
    <col min="11534" max="11534" width="17" style="39" customWidth="1"/>
    <col min="11535" max="11776" width="15.7109375" style="39"/>
    <col min="11777" max="11777" width="31.5703125" style="39" customWidth="1"/>
    <col min="11778" max="11789" width="15.7109375" style="39" customWidth="1"/>
    <col min="11790" max="11790" width="17" style="39" customWidth="1"/>
    <col min="11791" max="12032" width="15.7109375" style="39"/>
    <col min="12033" max="12033" width="31.5703125" style="39" customWidth="1"/>
    <col min="12034" max="12045" width="15.7109375" style="39" customWidth="1"/>
    <col min="12046" max="12046" width="17" style="39" customWidth="1"/>
    <col min="12047" max="12288" width="15.7109375" style="39"/>
    <col min="12289" max="12289" width="31.5703125" style="39" customWidth="1"/>
    <col min="12290" max="12301" width="15.7109375" style="39" customWidth="1"/>
    <col min="12302" max="12302" width="17" style="39" customWidth="1"/>
    <col min="12303" max="12544" width="15.7109375" style="39"/>
    <col min="12545" max="12545" width="31.5703125" style="39" customWidth="1"/>
    <col min="12546" max="12557" width="15.7109375" style="39" customWidth="1"/>
    <col min="12558" max="12558" width="17" style="39" customWidth="1"/>
    <col min="12559" max="12800" width="15.7109375" style="39"/>
    <col min="12801" max="12801" width="31.5703125" style="39" customWidth="1"/>
    <col min="12802" max="12813" width="15.7109375" style="39" customWidth="1"/>
    <col min="12814" max="12814" width="17" style="39" customWidth="1"/>
    <col min="12815" max="13056" width="15.7109375" style="39"/>
    <col min="13057" max="13057" width="31.5703125" style="39" customWidth="1"/>
    <col min="13058" max="13069" width="15.7109375" style="39" customWidth="1"/>
    <col min="13070" max="13070" width="17" style="39" customWidth="1"/>
    <col min="13071" max="13312" width="15.7109375" style="39"/>
    <col min="13313" max="13313" width="31.5703125" style="39" customWidth="1"/>
    <col min="13314" max="13325" width="15.7109375" style="39" customWidth="1"/>
    <col min="13326" max="13326" width="17" style="39" customWidth="1"/>
    <col min="13327" max="13568" width="15.7109375" style="39"/>
    <col min="13569" max="13569" width="31.5703125" style="39" customWidth="1"/>
    <col min="13570" max="13581" width="15.7109375" style="39" customWidth="1"/>
    <col min="13582" max="13582" width="17" style="39" customWidth="1"/>
    <col min="13583" max="13824" width="15.7109375" style="39"/>
    <col min="13825" max="13825" width="31.5703125" style="39" customWidth="1"/>
    <col min="13826" max="13837" width="15.7109375" style="39" customWidth="1"/>
    <col min="13838" max="13838" width="17" style="39" customWidth="1"/>
    <col min="13839" max="14080" width="15.7109375" style="39"/>
    <col min="14081" max="14081" width="31.5703125" style="39" customWidth="1"/>
    <col min="14082" max="14093" width="15.7109375" style="39" customWidth="1"/>
    <col min="14094" max="14094" width="17" style="39" customWidth="1"/>
    <col min="14095" max="14336" width="15.7109375" style="39"/>
    <col min="14337" max="14337" width="31.5703125" style="39" customWidth="1"/>
    <col min="14338" max="14349" width="15.7109375" style="39" customWidth="1"/>
    <col min="14350" max="14350" width="17" style="39" customWidth="1"/>
    <col min="14351" max="14592" width="15.7109375" style="39"/>
    <col min="14593" max="14593" width="31.5703125" style="39" customWidth="1"/>
    <col min="14594" max="14605" width="15.7109375" style="39" customWidth="1"/>
    <col min="14606" max="14606" width="17" style="39" customWidth="1"/>
    <col min="14607" max="14848" width="15.7109375" style="39"/>
    <col min="14849" max="14849" width="31.5703125" style="39" customWidth="1"/>
    <col min="14850" max="14861" width="15.7109375" style="39" customWidth="1"/>
    <col min="14862" max="14862" width="17" style="39" customWidth="1"/>
    <col min="14863" max="15104" width="15.7109375" style="39"/>
    <col min="15105" max="15105" width="31.5703125" style="39" customWidth="1"/>
    <col min="15106" max="15117" width="15.7109375" style="39" customWidth="1"/>
    <col min="15118" max="15118" width="17" style="39" customWidth="1"/>
    <col min="15119" max="15360" width="15.7109375" style="39"/>
    <col min="15361" max="15361" width="31.5703125" style="39" customWidth="1"/>
    <col min="15362" max="15373" width="15.7109375" style="39" customWidth="1"/>
    <col min="15374" max="15374" width="17" style="39" customWidth="1"/>
    <col min="15375" max="15616" width="15.7109375" style="39"/>
    <col min="15617" max="15617" width="31.5703125" style="39" customWidth="1"/>
    <col min="15618" max="15629" width="15.7109375" style="39" customWidth="1"/>
    <col min="15630" max="15630" width="17" style="39" customWidth="1"/>
    <col min="15631" max="15872" width="15.7109375" style="39"/>
    <col min="15873" max="15873" width="31.5703125" style="39" customWidth="1"/>
    <col min="15874" max="15885" width="15.7109375" style="39" customWidth="1"/>
    <col min="15886" max="15886" width="17" style="39" customWidth="1"/>
    <col min="15887" max="16128" width="15.7109375" style="39"/>
    <col min="16129" max="16129" width="31.5703125" style="39" customWidth="1"/>
    <col min="16130" max="16141" width="15.7109375" style="39" customWidth="1"/>
    <col min="16142" max="16142" width="17" style="39" customWidth="1"/>
    <col min="16143" max="16384" width="15.7109375" style="39"/>
  </cols>
  <sheetData>
    <row r="1" spans="1:14" ht="15" x14ac:dyDescent="0.25">
      <c r="A1" s="35" t="s">
        <v>0</v>
      </c>
      <c r="B1" s="36"/>
      <c r="C1" s="36"/>
      <c r="D1" s="37"/>
      <c r="E1" s="36"/>
      <c r="F1" s="36"/>
      <c r="G1" s="36"/>
      <c r="H1" s="36"/>
      <c r="I1" s="36"/>
      <c r="J1" s="36"/>
      <c r="K1" s="36"/>
      <c r="L1" s="36"/>
      <c r="M1" s="36"/>
      <c r="N1" s="38"/>
    </row>
    <row r="2" spans="1:14" ht="15" x14ac:dyDescent="0.25">
      <c r="A2" s="35" t="s">
        <v>28</v>
      </c>
      <c r="B2" s="36"/>
      <c r="C2" s="36"/>
      <c r="D2" s="37"/>
      <c r="E2" s="36"/>
      <c r="F2" s="36"/>
      <c r="G2" s="36"/>
      <c r="H2" s="36"/>
      <c r="I2" s="36"/>
      <c r="J2" s="36"/>
      <c r="K2" s="36"/>
      <c r="L2" s="36"/>
      <c r="M2" s="36"/>
      <c r="N2" s="38"/>
    </row>
    <row r="3" spans="1:14" ht="15" x14ac:dyDescent="0.25">
      <c r="A3" s="35" t="s">
        <v>29</v>
      </c>
      <c r="B3" s="36"/>
      <c r="C3" s="36"/>
      <c r="D3" s="37"/>
      <c r="E3" s="36"/>
      <c r="F3" s="36"/>
      <c r="G3" s="36"/>
      <c r="H3" s="36"/>
      <c r="I3" s="36"/>
      <c r="J3" s="36"/>
      <c r="K3" s="36"/>
      <c r="L3" s="36"/>
      <c r="M3" s="36"/>
      <c r="N3" s="38"/>
    </row>
    <row r="4" spans="1:14" ht="15" x14ac:dyDescent="0.25">
      <c r="A4" s="35" t="s">
        <v>110</v>
      </c>
      <c r="B4" s="36"/>
      <c r="C4" s="36"/>
      <c r="D4" s="37"/>
      <c r="E4" s="36"/>
      <c r="F4" s="36"/>
      <c r="G4" s="36"/>
      <c r="H4" s="36"/>
      <c r="I4" s="36"/>
      <c r="J4" s="36"/>
      <c r="K4" s="36"/>
      <c r="L4" s="36"/>
      <c r="M4" s="36"/>
      <c r="N4" s="38"/>
    </row>
    <row r="5" spans="1:14" x14ac:dyDescent="0.2">
      <c r="A5" s="36"/>
      <c r="B5" s="36"/>
      <c r="C5" s="36"/>
      <c r="D5" s="35"/>
      <c r="E5" s="36"/>
      <c r="F5" s="36"/>
      <c r="G5" s="36"/>
      <c r="H5" s="36"/>
      <c r="I5" s="36"/>
      <c r="J5" s="36"/>
      <c r="K5" s="36"/>
      <c r="L5" s="36"/>
      <c r="M5" s="36"/>
      <c r="N5" s="38"/>
    </row>
    <row r="6" spans="1:14" x14ac:dyDescent="0.2">
      <c r="A6" s="40"/>
      <c r="B6" s="41"/>
      <c r="D6" s="42"/>
    </row>
    <row r="7" spans="1:14" ht="15" x14ac:dyDescent="0.25">
      <c r="A7"/>
      <c r="D7" s="44"/>
    </row>
    <row r="8" spans="1:14" x14ac:dyDescent="0.2">
      <c r="D8" s="44"/>
    </row>
    <row r="9" spans="1:14" x14ac:dyDescent="0.2">
      <c r="A9" s="45"/>
      <c r="B9" s="46" t="s">
        <v>5</v>
      </c>
      <c r="C9" s="46" t="s">
        <v>6</v>
      </c>
      <c r="D9" s="46" t="s">
        <v>7</v>
      </c>
      <c r="E9" s="46" t="s">
        <v>8</v>
      </c>
      <c r="F9" s="47" t="s">
        <v>9</v>
      </c>
      <c r="G9" s="48" t="s">
        <v>10</v>
      </c>
      <c r="H9" s="48" t="s">
        <v>11</v>
      </c>
      <c r="I9" s="48" t="s">
        <v>12</v>
      </c>
      <c r="J9" s="48" t="s">
        <v>13</v>
      </c>
      <c r="K9" s="48" t="s">
        <v>14</v>
      </c>
      <c r="L9" s="48" t="s">
        <v>15</v>
      </c>
      <c r="M9" s="48" t="s">
        <v>2</v>
      </c>
      <c r="N9" s="49" t="s">
        <v>30</v>
      </c>
    </row>
    <row r="10" spans="1:14" x14ac:dyDescent="0.2">
      <c r="A10" s="45"/>
      <c r="B10" s="50"/>
      <c r="C10" s="50"/>
      <c r="D10" s="51"/>
      <c r="E10" s="50"/>
      <c r="F10" s="50"/>
      <c r="G10" s="50"/>
      <c r="H10" s="50"/>
      <c r="I10" s="50"/>
      <c r="J10" s="50"/>
      <c r="K10" s="50"/>
      <c r="L10" s="50"/>
      <c r="M10" s="50"/>
      <c r="N10" s="52"/>
    </row>
    <row r="11" spans="1:14" x14ac:dyDescent="0.2">
      <c r="A11" s="53" t="s">
        <v>31</v>
      </c>
      <c r="B11" s="50">
        <v>0</v>
      </c>
      <c r="C11" s="50">
        <v>0</v>
      </c>
      <c r="D11" s="148">
        <v>947056.5</v>
      </c>
      <c r="E11" s="50">
        <v>0</v>
      </c>
      <c r="F11" s="50">
        <v>0</v>
      </c>
      <c r="G11" s="148">
        <v>735004</v>
      </c>
      <c r="H11" s="50">
        <v>0</v>
      </c>
      <c r="I11" s="50">
        <v>0</v>
      </c>
      <c r="J11" s="50">
        <v>726643.75</v>
      </c>
      <c r="K11" s="50">
        <v>0</v>
      </c>
      <c r="L11" s="50">
        <v>0</v>
      </c>
      <c r="M11" s="50">
        <v>721236.22</v>
      </c>
      <c r="N11" s="54">
        <f>SUM(B11:M11)</f>
        <v>3129940.4699999997</v>
      </c>
    </row>
    <row r="12" spans="1:14" x14ac:dyDescent="0.2">
      <c r="A12" s="53"/>
      <c r="B12" s="50"/>
      <c r="C12" s="50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4"/>
    </row>
    <row r="13" spans="1:14" x14ac:dyDescent="0.2">
      <c r="A13" s="53" t="s">
        <v>32</v>
      </c>
      <c r="B13" s="50">
        <v>0</v>
      </c>
      <c r="C13" s="50">
        <v>0</v>
      </c>
      <c r="D13" s="149">
        <f>1350.36+1053.27+2279.61+170029.51</f>
        <v>174712.75</v>
      </c>
      <c r="E13" s="50">
        <v>0</v>
      </c>
      <c r="F13" s="50">
        <v>0</v>
      </c>
      <c r="G13" s="50">
        <v>17987.849999999999</v>
      </c>
      <c r="H13" s="50">
        <v>0</v>
      </c>
      <c r="I13" s="50">
        <v>0</v>
      </c>
      <c r="J13" s="50">
        <v>10970.02</v>
      </c>
      <c r="K13" s="50">
        <v>0</v>
      </c>
      <c r="L13" s="50">
        <v>0</v>
      </c>
      <c r="M13" s="50">
        <v>13524.44</v>
      </c>
      <c r="N13" s="54">
        <f>SUM(B13:M13)</f>
        <v>217195.06</v>
      </c>
    </row>
    <row r="14" spans="1:14" x14ac:dyDescent="0.2">
      <c r="A14" s="53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4"/>
    </row>
    <row r="15" spans="1:14" x14ac:dyDescent="0.2">
      <c r="A15" s="53" t="s">
        <v>33</v>
      </c>
      <c r="B15" s="148">
        <v>1156195.18</v>
      </c>
      <c r="C15" s="148">
        <v>1292840.58</v>
      </c>
      <c r="D15" s="148">
        <v>1291578.1100000001</v>
      </c>
      <c r="E15" s="148">
        <v>1228110.43</v>
      </c>
      <c r="F15" s="148">
        <v>1348805.84</v>
      </c>
      <c r="G15" s="50">
        <v>963667.75</v>
      </c>
      <c r="H15" s="50">
        <v>1235706.05</v>
      </c>
      <c r="I15" s="50">
        <v>1275313.77</v>
      </c>
      <c r="J15" s="50">
        <v>1342136.01</v>
      </c>
      <c r="K15" s="50">
        <v>1169654.8799999999</v>
      </c>
      <c r="L15" s="50">
        <v>1582943.22</v>
      </c>
      <c r="M15" s="50">
        <v>1078697.22</v>
      </c>
      <c r="N15" s="54">
        <f>SUM(B15:M15)</f>
        <v>14965649.039999999</v>
      </c>
    </row>
    <row r="16" spans="1:14" x14ac:dyDescent="0.2">
      <c r="A16" s="53"/>
      <c r="B16" s="148"/>
      <c r="C16" s="148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4"/>
    </row>
    <row r="17" spans="1:14" x14ac:dyDescent="0.2">
      <c r="A17" s="53" t="s">
        <v>34</v>
      </c>
      <c r="B17" s="50">
        <v>0</v>
      </c>
      <c r="C17" s="50">
        <v>0</v>
      </c>
      <c r="D17" s="149">
        <f>94734302.92-569.64</f>
        <v>94733733.280000001</v>
      </c>
      <c r="E17" s="50">
        <v>0</v>
      </c>
      <c r="F17" s="50">
        <v>0</v>
      </c>
      <c r="G17" s="50">
        <v>104251429.2</v>
      </c>
      <c r="H17" s="50">
        <v>0</v>
      </c>
      <c r="I17" s="50">
        <v>0</v>
      </c>
      <c r="J17" s="50">
        <v>110366648.23</v>
      </c>
      <c r="K17" s="50">
        <v>0</v>
      </c>
      <c r="L17" s="50">
        <v>0</v>
      </c>
      <c r="M17" s="50">
        <v>102675780.91999999</v>
      </c>
      <c r="N17" s="54">
        <f>SUM(B17:M17)</f>
        <v>412027591.63</v>
      </c>
    </row>
    <row r="18" spans="1:14" x14ac:dyDescent="0.2">
      <c r="A18" s="53"/>
      <c r="B18" s="148"/>
      <c r="C18" s="148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4"/>
    </row>
    <row r="19" spans="1:14" x14ac:dyDescent="0.2">
      <c r="A19" s="53" t="s">
        <v>35</v>
      </c>
      <c r="B19" s="148">
        <f>307.59+4272.85+46999.95+972330.88+72172.37</f>
        <v>1096083.6400000001</v>
      </c>
      <c r="C19" s="148">
        <v>1025813.41</v>
      </c>
      <c r="D19" s="148">
        <v>13804809.09</v>
      </c>
      <c r="E19" s="148">
        <v>1094586.98</v>
      </c>
      <c r="F19" s="148">
        <v>1043891.96</v>
      </c>
      <c r="G19" s="50">
        <v>13839372.34</v>
      </c>
      <c r="H19" s="50">
        <v>783359.39</v>
      </c>
      <c r="I19" s="50">
        <v>891845.05999999994</v>
      </c>
      <c r="J19" s="50">
        <v>12256419.810000001</v>
      </c>
      <c r="K19" s="50">
        <v>1429680.74</v>
      </c>
      <c r="L19" s="50">
        <v>1297152.8399999999</v>
      </c>
      <c r="M19" s="50">
        <v>15651327.039999999</v>
      </c>
      <c r="N19" s="54">
        <f>SUM(B19:M19)</f>
        <v>64214342.300000004</v>
      </c>
    </row>
    <row r="20" spans="1:14" x14ac:dyDescent="0.2">
      <c r="A20" s="53" t="s">
        <v>36</v>
      </c>
      <c r="B20" s="50"/>
      <c r="C20" s="50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4"/>
    </row>
    <row r="21" spans="1:14" x14ac:dyDescent="0.2">
      <c r="A21" s="42"/>
      <c r="B21" s="55"/>
      <c r="C21" s="55"/>
      <c r="D21" s="56"/>
      <c r="E21" s="56"/>
      <c r="F21" s="57"/>
      <c r="G21" s="57"/>
      <c r="H21" s="57"/>
      <c r="I21" s="57"/>
      <c r="J21" s="57"/>
      <c r="K21" s="57"/>
      <c r="L21" s="57"/>
      <c r="M21" s="57"/>
      <c r="N21" s="58"/>
    </row>
    <row r="22" spans="1:14" s="43" customFormat="1" ht="13.5" thickBot="1" x14ac:dyDescent="0.25">
      <c r="A22" s="59" t="s">
        <v>30</v>
      </c>
      <c r="B22" s="60">
        <f>SUM(B11:B20)</f>
        <v>2252278.8200000003</v>
      </c>
      <c r="C22" s="60">
        <f t="shared" ref="C22:N22" si="0">SUM(C11:C20)</f>
        <v>2318653.9900000002</v>
      </c>
      <c r="D22" s="60">
        <f t="shared" si="0"/>
        <v>110951889.73</v>
      </c>
      <c r="E22" s="60">
        <f t="shared" si="0"/>
        <v>2322697.41</v>
      </c>
      <c r="F22" s="60">
        <f t="shared" si="0"/>
        <v>2392697.7999999998</v>
      </c>
      <c r="G22" s="60">
        <f t="shared" si="0"/>
        <v>119807461.14</v>
      </c>
      <c r="H22" s="60">
        <f t="shared" si="0"/>
        <v>2019065.44</v>
      </c>
      <c r="I22" s="60">
        <f t="shared" si="0"/>
        <v>2167158.83</v>
      </c>
      <c r="J22" s="60">
        <f t="shared" si="0"/>
        <v>124702817.82000001</v>
      </c>
      <c r="K22" s="60">
        <f t="shared" si="0"/>
        <v>2599335.62</v>
      </c>
      <c r="L22" s="60">
        <f t="shared" si="0"/>
        <v>2880096.0599999996</v>
      </c>
      <c r="M22" s="60">
        <f t="shared" si="0"/>
        <v>120140565.83999997</v>
      </c>
      <c r="N22" s="60">
        <f t="shared" si="0"/>
        <v>494554718.5</v>
      </c>
    </row>
    <row r="23" spans="1:14" ht="13.5" thickTop="1" x14ac:dyDescent="0.2">
      <c r="A23" s="42"/>
      <c r="B23" s="61"/>
      <c r="C23" s="61"/>
      <c r="D23" s="62"/>
      <c r="E23" s="62"/>
      <c r="F23" s="63"/>
      <c r="G23" s="63"/>
      <c r="H23" s="63"/>
      <c r="I23" s="63"/>
      <c r="J23" s="63"/>
      <c r="K23" s="63"/>
      <c r="L23" s="63"/>
      <c r="M23" s="63"/>
      <c r="N23" s="58"/>
    </row>
    <row r="24" spans="1:14" x14ac:dyDescent="0.2">
      <c r="A24" s="42"/>
      <c r="B24" s="61"/>
      <c r="C24" s="61"/>
      <c r="D24" s="62"/>
      <c r="E24" s="62"/>
      <c r="F24" s="63"/>
      <c r="G24" s="63"/>
      <c r="H24" s="63"/>
      <c r="I24" s="63"/>
      <c r="J24" s="63"/>
      <c r="K24" s="63"/>
      <c r="L24" s="63"/>
      <c r="M24" s="63"/>
      <c r="N24" s="58"/>
    </row>
    <row r="25" spans="1:14" x14ac:dyDescent="0.2">
      <c r="A25" s="42"/>
      <c r="B25" s="61"/>
      <c r="C25" s="61"/>
      <c r="D25" s="62"/>
      <c r="E25" s="62"/>
      <c r="F25" s="63"/>
      <c r="G25" s="63"/>
      <c r="H25" s="63"/>
      <c r="I25" s="63"/>
      <c r="J25" s="63"/>
      <c r="K25" s="63"/>
      <c r="L25" s="63"/>
      <c r="M25" s="63"/>
      <c r="N25" s="58"/>
    </row>
    <row r="26" spans="1:14" x14ac:dyDescent="0.2">
      <c r="A26" s="42"/>
      <c r="B26" s="61"/>
      <c r="C26" s="61"/>
      <c r="D26" s="62"/>
      <c r="E26" s="62"/>
      <c r="F26" s="63"/>
      <c r="G26" s="63"/>
      <c r="H26" s="63"/>
      <c r="I26" s="63"/>
      <c r="J26" s="63"/>
      <c r="K26" s="63"/>
      <c r="L26" s="63"/>
      <c r="M26" s="63"/>
      <c r="N26" s="58"/>
    </row>
    <row r="27" spans="1:14" x14ac:dyDescent="0.2">
      <c r="A27" s="42"/>
      <c r="B27" s="61"/>
      <c r="C27" s="61"/>
      <c r="D27" s="55"/>
      <c r="E27" s="62"/>
      <c r="F27" s="63"/>
      <c r="G27" s="63"/>
      <c r="H27" s="63"/>
      <c r="I27" s="63"/>
      <c r="J27" s="63"/>
      <c r="K27" s="63"/>
      <c r="L27" s="63"/>
      <c r="M27" s="63"/>
      <c r="N27" s="58"/>
    </row>
    <row r="28" spans="1:14" x14ac:dyDescent="0.2">
      <c r="A28" s="42"/>
      <c r="B28" s="61"/>
      <c r="C28" s="61"/>
      <c r="D28" s="62"/>
      <c r="E28" s="62"/>
      <c r="F28" s="63"/>
      <c r="G28" s="63"/>
      <c r="H28" s="63"/>
      <c r="I28" s="63"/>
      <c r="J28" s="63"/>
      <c r="K28" s="63"/>
      <c r="L28" s="63"/>
      <c r="M28" s="63"/>
      <c r="N28" s="58"/>
    </row>
    <row r="29" spans="1:14" x14ac:dyDescent="0.2">
      <c r="A29" s="42"/>
      <c r="B29" s="61"/>
      <c r="C29" s="61"/>
      <c r="D29" s="62"/>
      <c r="E29" s="62"/>
      <c r="F29" s="63"/>
      <c r="G29" s="63"/>
      <c r="H29" s="63"/>
      <c r="I29" s="63"/>
      <c r="J29" s="63"/>
      <c r="K29" s="63"/>
      <c r="L29" s="63"/>
      <c r="M29" s="63"/>
      <c r="N29" s="58"/>
    </row>
    <row r="30" spans="1:14" x14ac:dyDescent="0.2">
      <c r="A30" s="42"/>
      <c r="B30" s="61"/>
      <c r="C30" s="61"/>
      <c r="D30" s="62"/>
      <c r="E30" s="62"/>
      <c r="F30" s="63"/>
      <c r="G30" s="63"/>
      <c r="H30" s="63"/>
      <c r="I30" s="63"/>
      <c r="J30" s="63"/>
      <c r="K30" s="63"/>
      <c r="L30" s="63"/>
      <c r="M30" s="63"/>
      <c r="N30" s="58"/>
    </row>
    <row r="31" spans="1:14" x14ac:dyDescent="0.2">
      <c r="A31" s="42"/>
      <c r="B31" s="61"/>
      <c r="C31" s="61"/>
      <c r="D31" s="62"/>
      <c r="E31" s="62"/>
      <c r="F31" s="63"/>
      <c r="G31" s="63"/>
      <c r="H31" s="63"/>
      <c r="I31" s="63"/>
      <c r="J31" s="63"/>
      <c r="K31" s="63"/>
      <c r="L31" s="63"/>
      <c r="M31" s="63"/>
      <c r="N31" s="58"/>
    </row>
    <row r="32" spans="1:14" x14ac:dyDescent="0.2">
      <c r="A32" s="42"/>
      <c r="B32" s="61"/>
      <c r="C32" s="61"/>
      <c r="D32" s="62"/>
      <c r="E32" s="62"/>
      <c r="F32" s="63"/>
      <c r="G32" s="63"/>
      <c r="H32" s="63"/>
      <c r="I32" s="63"/>
      <c r="J32" s="63"/>
      <c r="K32" s="63"/>
      <c r="L32" s="63"/>
      <c r="M32" s="63"/>
      <c r="N32" s="58"/>
    </row>
    <row r="33" spans="1:14" x14ac:dyDescent="0.2">
      <c r="A33" s="42"/>
      <c r="B33" s="61"/>
      <c r="C33" s="61"/>
      <c r="D33" s="62"/>
      <c r="E33" s="62"/>
      <c r="F33" s="63"/>
      <c r="G33" s="63"/>
      <c r="H33" s="63"/>
      <c r="I33" s="63"/>
      <c r="J33" s="63"/>
      <c r="K33" s="63"/>
      <c r="L33" s="63"/>
      <c r="M33" s="63"/>
      <c r="N33" s="58"/>
    </row>
    <row r="34" spans="1:14" x14ac:dyDescent="0.2">
      <c r="M34" s="64"/>
    </row>
    <row r="35" spans="1:14" x14ac:dyDescent="0.2">
      <c r="A35" s="34" t="str">
        <f ca="1">CELL("filename")</f>
        <v>S:\Div - Adm Svc\Distribution &amp; Statistics\Distributions\WEB\FY 15 Files\[Statistical_15_WEB.xlsx]New Taxes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1"/>
  <sheetViews>
    <sheetView workbookViewId="0">
      <selection activeCell="C36" sqref="C36"/>
    </sheetView>
  </sheetViews>
  <sheetFormatPr defaultColWidth="15.7109375" defaultRowHeight="12.75" x14ac:dyDescent="0.2"/>
  <cols>
    <col min="1" max="1" width="14.42578125" style="39" bestFit="1" customWidth="1"/>
    <col min="2" max="13" width="15.7109375" style="39" customWidth="1"/>
    <col min="14" max="14" width="17" style="39" bestFit="1" customWidth="1"/>
    <col min="15" max="256" width="15.7109375" style="39"/>
    <col min="257" max="257" width="14.42578125" style="39" bestFit="1" customWidth="1"/>
    <col min="258" max="269" width="15.7109375" style="39" customWidth="1"/>
    <col min="270" max="270" width="17" style="39" bestFit="1" customWidth="1"/>
    <col min="271" max="512" width="15.7109375" style="39"/>
    <col min="513" max="513" width="14.42578125" style="39" bestFit="1" customWidth="1"/>
    <col min="514" max="525" width="15.7109375" style="39" customWidth="1"/>
    <col min="526" max="526" width="17" style="39" bestFit="1" customWidth="1"/>
    <col min="527" max="768" width="15.7109375" style="39"/>
    <col min="769" max="769" width="14.42578125" style="39" bestFit="1" customWidth="1"/>
    <col min="770" max="781" width="15.7109375" style="39" customWidth="1"/>
    <col min="782" max="782" width="17" style="39" bestFit="1" customWidth="1"/>
    <col min="783" max="1024" width="15.7109375" style="39"/>
    <col min="1025" max="1025" width="14.42578125" style="39" bestFit="1" customWidth="1"/>
    <col min="1026" max="1037" width="15.7109375" style="39" customWidth="1"/>
    <col min="1038" max="1038" width="17" style="39" bestFit="1" customWidth="1"/>
    <col min="1039" max="1280" width="15.7109375" style="39"/>
    <col min="1281" max="1281" width="14.42578125" style="39" bestFit="1" customWidth="1"/>
    <col min="1282" max="1293" width="15.7109375" style="39" customWidth="1"/>
    <col min="1294" max="1294" width="17" style="39" bestFit="1" customWidth="1"/>
    <col min="1295" max="1536" width="15.7109375" style="39"/>
    <col min="1537" max="1537" width="14.42578125" style="39" bestFit="1" customWidth="1"/>
    <col min="1538" max="1549" width="15.7109375" style="39" customWidth="1"/>
    <col min="1550" max="1550" width="17" style="39" bestFit="1" customWidth="1"/>
    <col min="1551" max="1792" width="15.7109375" style="39"/>
    <col min="1793" max="1793" width="14.42578125" style="39" bestFit="1" customWidth="1"/>
    <col min="1794" max="1805" width="15.7109375" style="39" customWidth="1"/>
    <col min="1806" max="1806" width="17" style="39" bestFit="1" customWidth="1"/>
    <col min="1807" max="2048" width="15.7109375" style="39"/>
    <col min="2049" max="2049" width="14.42578125" style="39" bestFit="1" customWidth="1"/>
    <col min="2050" max="2061" width="15.7109375" style="39" customWidth="1"/>
    <col min="2062" max="2062" width="17" style="39" bestFit="1" customWidth="1"/>
    <col min="2063" max="2304" width="15.7109375" style="39"/>
    <col min="2305" max="2305" width="14.42578125" style="39" bestFit="1" customWidth="1"/>
    <col min="2306" max="2317" width="15.7109375" style="39" customWidth="1"/>
    <col min="2318" max="2318" width="17" style="39" bestFit="1" customWidth="1"/>
    <col min="2319" max="2560" width="15.7109375" style="39"/>
    <col min="2561" max="2561" width="14.42578125" style="39" bestFit="1" customWidth="1"/>
    <col min="2562" max="2573" width="15.7109375" style="39" customWidth="1"/>
    <col min="2574" max="2574" width="17" style="39" bestFit="1" customWidth="1"/>
    <col min="2575" max="2816" width="15.7109375" style="39"/>
    <col min="2817" max="2817" width="14.42578125" style="39" bestFit="1" customWidth="1"/>
    <col min="2818" max="2829" width="15.7109375" style="39" customWidth="1"/>
    <col min="2830" max="2830" width="17" style="39" bestFit="1" customWidth="1"/>
    <col min="2831" max="3072" width="15.7109375" style="39"/>
    <col min="3073" max="3073" width="14.42578125" style="39" bestFit="1" customWidth="1"/>
    <col min="3074" max="3085" width="15.7109375" style="39" customWidth="1"/>
    <col min="3086" max="3086" width="17" style="39" bestFit="1" customWidth="1"/>
    <col min="3087" max="3328" width="15.7109375" style="39"/>
    <col min="3329" max="3329" width="14.42578125" style="39" bestFit="1" customWidth="1"/>
    <col min="3330" max="3341" width="15.7109375" style="39" customWidth="1"/>
    <col min="3342" max="3342" width="17" style="39" bestFit="1" customWidth="1"/>
    <col min="3343" max="3584" width="15.7109375" style="39"/>
    <col min="3585" max="3585" width="14.42578125" style="39" bestFit="1" customWidth="1"/>
    <col min="3586" max="3597" width="15.7109375" style="39" customWidth="1"/>
    <col min="3598" max="3598" width="17" style="39" bestFit="1" customWidth="1"/>
    <col min="3599" max="3840" width="15.7109375" style="39"/>
    <col min="3841" max="3841" width="14.42578125" style="39" bestFit="1" customWidth="1"/>
    <col min="3842" max="3853" width="15.7109375" style="39" customWidth="1"/>
    <col min="3854" max="3854" width="17" style="39" bestFit="1" customWidth="1"/>
    <col min="3855" max="4096" width="15.7109375" style="39"/>
    <col min="4097" max="4097" width="14.42578125" style="39" bestFit="1" customWidth="1"/>
    <col min="4098" max="4109" width="15.7109375" style="39" customWidth="1"/>
    <col min="4110" max="4110" width="17" style="39" bestFit="1" customWidth="1"/>
    <col min="4111" max="4352" width="15.7109375" style="39"/>
    <col min="4353" max="4353" width="14.42578125" style="39" bestFit="1" customWidth="1"/>
    <col min="4354" max="4365" width="15.7109375" style="39" customWidth="1"/>
    <col min="4366" max="4366" width="17" style="39" bestFit="1" customWidth="1"/>
    <col min="4367" max="4608" width="15.7109375" style="39"/>
    <col min="4609" max="4609" width="14.42578125" style="39" bestFit="1" customWidth="1"/>
    <col min="4610" max="4621" width="15.7109375" style="39" customWidth="1"/>
    <col min="4622" max="4622" width="17" style="39" bestFit="1" customWidth="1"/>
    <col min="4623" max="4864" width="15.7109375" style="39"/>
    <col min="4865" max="4865" width="14.42578125" style="39" bestFit="1" customWidth="1"/>
    <col min="4866" max="4877" width="15.7109375" style="39" customWidth="1"/>
    <col min="4878" max="4878" width="17" style="39" bestFit="1" customWidth="1"/>
    <col min="4879" max="5120" width="15.7109375" style="39"/>
    <col min="5121" max="5121" width="14.42578125" style="39" bestFit="1" customWidth="1"/>
    <col min="5122" max="5133" width="15.7109375" style="39" customWidth="1"/>
    <col min="5134" max="5134" width="17" style="39" bestFit="1" customWidth="1"/>
    <col min="5135" max="5376" width="15.7109375" style="39"/>
    <col min="5377" max="5377" width="14.42578125" style="39" bestFit="1" customWidth="1"/>
    <col min="5378" max="5389" width="15.7109375" style="39" customWidth="1"/>
    <col min="5390" max="5390" width="17" style="39" bestFit="1" customWidth="1"/>
    <col min="5391" max="5632" width="15.7109375" style="39"/>
    <col min="5633" max="5633" width="14.42578125" style="39" bestFit="1" customWidth="1"/>
    <col min="5634" max="5645" width="15.7109375" style="39" customWidth="1"/>
    <col min="5646" max="5646" width="17" style="39" bestFit="1" customWidth="1"/>
    <col min="5647" max="5888" width="15.7109375" style="39"/>
    <col min="5889" max="5889" width="14.42578125" style="39" bestFit="1" customWidth="1"/>
    <col min="5890" max="5901" width="15.7109375" style="39" customWidth="1"/>
    <col min="5902" max="5902" width="17" style="39" bestFit="1" customWidth="1"/>
    <col min="5903" max="6144" width="15.7109375" style="39"/>
    <col min="6145" max="6145" width="14.42578125" style="39" bestFit="1" customWidth="1"/>
    <col min="6146" max="6157" width="15.7109375" style="39" customWidth="1"/>
    <col min="6158" max="6158" width="17" style="39" bestFit="1" customWidth="1"/>
    <col min="6159" max="6400" width="15.7109375" style="39"/>
    <col min="6401" max="6401" width="14.42578125" style="39" bestFit="1" customWidth="1"/>
    <col min="6402" max="6413" width="15.7109375" style="39" customWidth="1"/>
    <col min="6414" max="6414" width="17" style="39" bestFit="1" customWidth="1"/>
    <col min="6415" max="6656" width="15.7109375" style="39"/>
    <col min="6657" max="6657" width="14.42578125" style="39" bestFit="1" customWidth="1"/>
    <col min="6658" max="6669" width="15.7109375" style="39" customWidth="1"/>
    <col min="6670" max="6670" width="17" style="39" bestFit="1" customWidth="1"/>
    <col min="6671" max="6912" width="15.7109375" style="39"/>
    <col min="6913" max="6913" width="14.42578125" style="39" bestFit="1" customWidth="1"/>
    <col min="6914" max="6925" width="15.7109375" style="39" customWidth="1"/>
    <col min="6926" max="6926" width="17" style="39" bestFit="1" customWidth="1"/>
    <col min="6927" max="7168" width="15.7109375" style="39"/>
    <col min="7169" max="7169" width="14.42578125" style="39" bestFit="1" customWidth="1"/>
    <col min="7170" max="7181" width="15.7109375" style="39" customWidth="1"/>
    <col min="7182" max="7182" width="17" style="39" bestFit="1" customWidth="1"/>
    <col min="7183" max="7424" width="15.7109375" style="39"/>
    <col min="7425" max="7425" width="14.42578125" style="39" bestFit="1" customWidth="1"/>
    <col min="7426" max="7437" width="15.7109375" style="39" customWidth="1"/>
    <col min="7438" max="7438" width="17" style="39" bestFit="1" customWidth="1"/>
    <col min="7439" max="7680" width="15.7109375" style="39"/>
    <col min="7681" max="7681" width="14.42578125" style="39" bestFit="1" customWidth="1"/>
    <col min="7682" max="7693" width="15.7109375" style="39" customWidth="1"/>
    <col min="7694" max="7694" width="17" style="39" bestFit="1" customWidth="1"/>
    <col min="7695" max="7936" width="15.7109375" style="39"/>
    <col min="7937" max="7937" width="14.42578125" style="39" bestFit="1" customWidth="1"/>
    <col min="7938" max="7949" width="15.7109375" style="39" customWidth="1"/>
    <col min="7950" max="7950" width="17" style="39" bestFit="1" customWidth="1"/>
    <col min="7951" max="8192" width="15.7109375" style="39"/>
    <col min="8193" max="8193" width="14.42578125" style="39" bestFit="1" customWidth="1"/>
    <col min="8194" max="8205" width="15.7109375" style="39" customWidth="1"/>
    <col min="8206" max="8206" width="17" style="39" bestFit="1" customWidth="1"/>
    <col min="8207" max="8448" width="15.7109375" style="39"/>
    <col min="8449" max="8449" width="14.42578125" style="39" bestFit="1" customWidth="1"/>
    <col min="8450" max="8461" width="15.7109375" style="39" customWidth="1"/>
    <col min="8462" max="8462" width="17" style="39" bestFit="1" customWidth="1"/>
    <col min="8463" max="8704" width="15.7109375" style="39"/>
    <col min="8705" max="8705" width="14.42578125" style="39" bestFit="1" customWidth="1"/>
    <col min="8706" max="8717" width="15.7109375" style="39" customWidth="1"/>
    <col min="8718" max="8718" width="17" style="39" bestFit="1" customWidth="1"/>
    <col min="8719" max="8960" width="15.7109375" style="39"/>
    <col min="8961" max="8961" width="14.42578125" style="39" bestFit="1" customWidth="1"/>
    <col min="8962" max="8973" width="15.7109375" style="39" customWidth="1"/>
    <col min="8974" max="8974" width="17" style="39" bestFit="1" customWidth="1"/>
    <col min="8975" max="9216" width="15.7109375" style="39"/>
    <col min="9217" max="9217" width="14.42578125" style="39" bestFit="1" customWidth="1"/>
    <col min="9218" max="9229" width="15.7109375" style="39" customWidth="1"/>
    <col min="9230" max="9230" width="17" style="39" bestFit="1" customWidth="1"/>
    <col min="9231" max="9472" width="15.7109375" style="39"/>
    <col min="9473" max="9473" width="14.42578125" style="39" bestFit="1" customWidth="1"/>
    <col min="9474" max="9485" width="15.7109375" style="39" customWidth="1"/>
    <col min="9486" max="9486" width="17" style="39" bestFit="1" customWidth="1"/>
    <col min="9487" max="9728" width="15.7109375" style="39"/>
    <col min="9729" max="9729" width="14.42578125" style="39" bestFit="1" customWidth="1"/>
    <col min="9730" max="9741" width="15.7109375" style="39" customWidth="1"/>
    <col min="9742" max="9742" width="17" style="39" bestFit="1" customWidth="1"/>
    <col min="9743" max="9984" width="15.7109375" style="39"/>
    <col min="9985" max="9985" width="14.42578125" style="39" bestFit="1" customWidth="1"/>
    <col min="9986" max="9997" width="15.7109375" style="39" customWidth="1"/>
    <col min="9998" max="9998" width="17" style="39" bestFit="1" customWidth="1"/>
    <col min="9999" max="10240" width="15.7109375" style="39"/>
    <col min="10241" max="10241" width="14.42578125" style="39" bestFit="1" customWidth="1"/>
    <col min="10242" max="10253" width="15.7109375" style="39" customWidth="1"/>
    <col min="10254" max="10254" width="17" style="39" bestFit="1" customWidth="1"/>
    <col min="10255" max="10496" width="15.7109375" style="39"/>
    <col min="10497" max="10497" width="14.42578125" style="39" bestFit="1" customWidth="1"/>
    <col min="10498" max="10509" width="15.7109375" style="39" customWidth="1"/>
    <col min="10510" max="10510" width="17" style="39" bestFit="1" customWidth="1"/>
    <col min="10511" max="10752" width="15.7109375" style="39"/>
    <col min="10753" max="10753" width="14.42578125" style="39" bestFit="1" customWidth="1"/>
    <col min="10754" max="10765" width="15.7109375" style="39" customWidth="1"/>
    <col min="10766" max="10766" width="17" style="39" bestFit="1" customWidth="1"/>
    <col min="10767" max="11008" width="15.7109375" style="39"/>
    <col min="11009" max="11009" width="14.42578125" style="39" bestFit="1" customWidth="1"/>
    <col min="11010" max="11021" width="15.7109375" style="39" customWidth="1"/>
    <col min="11022" max="11022" width="17" style="39" bestFit="1" customWidth="1"/>
    <col min="11023" max="11264" width="15.7109375" style="39"/>
    <col min="11265" max="11265" width="14.42578125" style="39" bestFit="1" customWidth="1"/>
    <col min="11266" max="11277" width="15.7109375" style="39" customWidth="1"/>
    <col min="11278" max="11278" width="17" style="39" bestFit="1" customWidth="1"/>
    <col min="11279" max="11520" width="15.7109375" style="39"/>
    <col min="11521" max="11521" width="14.42578125" style="39" bestFit="1" customWidth="1"/>
    <col min="11522" max="11533" width="15.7109375" style="39" customWidth="1"/>
    <col min="11534" max="11534" width="17" style="39" bestFit="1" customWidth="1"/>
    <col min="11535" max="11776" width="15.7109375" style="39"/>
    <col min="11777" max="11777" width="14.42578125" style="39" bestFit="1" customWidth="1"/>
    <col min="11778" max="11789" width="15.7109375" style="39" customWidth="1"/>
    <col min="11790" max="11790" width="17" style="39" bestFit="1" customWidth="1"/>
    <col min="11791" max="12032" width="15.7109375" style="39"/>
    <col min="12033" max="12033" width="14.42578125" style="39" bestFit="1" customWidth="1"/>
    <col min="12034" max="12045" width="15.7109375" style="39" customWidth="1"/>
    <col min="12046" max="12046" width="17" style="39" bestFit="1" customWidth="1"/>
    <col min="12047" max="12288" width="15.7109375" style="39"/>
    <col min="12289" max="12289" width="14.42578125" style="39" bestFit="1" customWidth="1"/>
    <col min="12290" max="12301" width="15.7109375" style="39" customWidth="1"/>
    <col min="12302" max="12302" width="17" style="39" bestFit="1" customWidth="1"/>
    <col min="12303" max="12544" width="15.7109375" style="39"/>
    <col min="12545" max="12545" width="14.42578125" style="39" bestFit="1" customWidth="1"/>
    <col min="12546" max="12557" width="15.7109375" style="39" customWidth="1"/>
    <col min="12558" max="12558" width="17" style="39" bestFit="1" customWidth="1"/>
    <col min="12559" max="12800" width="15.7109375" style="39"/>
    <col min="12801" max="12801" width="14.42578125" style="39" bestFit="1" customWidth="1"/>
    <col min="12802" max="12813" width="15.7109375" style="39" customWidth="1"/>
    <col min="12814" max="12814" width="17" style="39" bestFit="1" customWidth="1"/>
    <col min="12815" max="13056" width="15.7109375" style="39"/>
    <col min="13057" max="13057" width="14.42578125" style="39" bestFit="1" customWidth="1"/>
    <col min="13058" max="13069" width="15.7109375" style="39" customWidth="1"/>
    <col min="13070" max="13070" width="17" style="39" bestFit="1" customWidth="1"/>
    <col min="13071" max="13312" width="15.7109375" style="39"/>
    <col min="13313" max="13313" width="14.42578125" style="39" bestFit="1" customWidth="1"/>
    <col min="13314" max="13325" width="15.7109375" style="39" customWidth="1"/>
    <col min="13326" max="13326" width="17" style="39" bestFit="1" customWidth="1"/>
    <col min="13327" max="13568" width="15.7109375" style="39"/>
    <col min="13569" max="13569" width="14.42578125" style="39" bestFit="1" customWidth="1"/>
    <col min="13570" max="13581" width="15.7109375" style="39" customWidth="1"/>
    <col min="13582" max="13582" width="17" style="39" bestFit="1" customWidth="1"/>
    <col min="13583" max="13824" width="15.7109375" style="39"/>
    <col min="13825" max="13825" width="14.42578125" style="39" bestFit="1" customWidth="1"/>
    <col min="13826" max="13837" width="15.7109375" style="39" customWidth="1"/>
    <col min="13838" max="13838" width="17" style="39" bestFit="1" customWidth="1"/>
    <col min="13839" max="14080" width="15.7109375" style="39"/>
    <col min="14081" max="14081" width="14.42578125" style="39" bestFit="1" customWidth="1"/>
    <col min="14082" max="14093" width="15.7109375" style="39" customWidth="1"/>
    <col min="14094" max="14094" width="17" style="39" bestFit="1" customWidth="1"/>
    <col min="14095" max="14336" width="15.7109375" style="39"/>
    <col min="14337" max="14337" width="14.42578125" style="39" bestFit="1" customWidth="1"/>
    <col min="14338" max="14349" width="15.7109375" style="39" customWidth="1"/>
    <col min="14350" max="14350" width="17" style="39" bestFit="1" customWidth="1"/>
    <col min="14351" max="14592" width="15.7109375" style="39"/>
    <col min="14593" max="14593" width="14.42578125" style="39" bestFit="1" customWidth="1"/>
    <col min="14594" max="14605" width="15.7109375" style="39" customWidth="1"/>
    <col min="14606" max="14606" width="17" style="39" bestFit="1" customWidth="1"/>
    <col min="14607" max="14848" width="15.7109375" style="39"/>
    <col min="14849" max="14849" width="14.42578125" style="39" bestFit="1" customWidth="1"/>
    <col min="14850" max="14861" width="15.7109375" style="39" customWidth="1"/>
    <col min="14862" max="14862" width="17" style="39" bestFit="1" customWidth="1"/>
    <col min="14863" max="15104" width="15.7109375" style="39"/>
    <col min="15105" max="15105" width="14.42578125" style="39" bestFit="1" customWidth="1"/>
    <col min="15106" max="15117" width="15.7109375" style="39" customWidth="1"/>
    <col min="15118" max="15118" width="17" style="39" bestFit="1" customWidth="1"/>
    <col min="15119" max="15360" width="15.7109375" style="39"/>
    <col min="15361" max="15361" width="14.42578125" style="39" bestFit="1" customWidth="1"/>
    <col min="15362" max="15373" width="15.7109375" style="39" customWidth="1"/>
    <col min="15374" max="15374" width="17" style="39" bestFit="1" customWidth="1"/>
    <col min="15375" max="15616" width="15.7109375" style="39"/>
    <col min="15617" max="15617" width="14.42578125" style="39" bestFit="1" customWidth="1"/>
    <col min="15618" max="15629" width="15.7109375" style="39" customWidth="1"/>
    <col min="15630" max="15630" width="17" style="39" bestFit="1" customWidth="1"/>
    <col min="15631" max="15872" width="15.7109375" style="39"/>
    <col min="15873" max="15873" width="14.42578125" style="39" bestFit="1" customWidth="1"/>
    <col min="15874" max="15885" width="15.7109375" style="39" customWidth="1"/>
    <col min="15886" max="15886" width="17" style="39" bestFit="1" customWidth="1"/>
    <col min="15887" max="16128" width="15.7109375" style="39"/>
    <col min="16129" max="16129" width="14.42578125" style="39" bestFit="1" customWidth="1"/>
    <col min="16130" max="16141" width="15.7109375" style="39" customWidth="1"/>
    <col min="16142" max="16142" width="17" style="39" bestFit="1" customWidth="1"/>
    <col min="16143" max="16384" width="15.7109375" style="39"/>
  </cols>
  <sheetData>
    <row r="1" spans="1:14" ht="15" x14ac:dyDescent="0.25">
      <c r="A1" s="162" t="s">
        <v>0</v>
      </c>
      <c r="B1" s="163"/>
      <c r="C1" s="163"/>
      <c r="D1" s="164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4" ht="15" x14ac:dyDescent="0.25">
      <c r="A2" s="162" t="s">
        <v>28</v>
      </c>
      <c r="B2" s="163"/>
      <c r="C2" s="163"/>
      <c r="D2" s="164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1:14" ht="15" x14ac:dyDescent="0.25">
      <c r="A3" s="164" t="s">
        <v>37</v>
      </c>
      <c r="B3" s="163"/>
      <c r="C3" s="163"/>
      <c r="D3" s="164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1:14" x14ac:dyDescent="0.2">
      <c r="A4" s="163" t="s">
        <v>110</v>
      </c>
      <c r="B4" s="163"/>
      <c r="C4" s="163"/>
      <c r="D4" s="162"/>
      <c r="E4" s="163"/>
      <c r="F4" s="163"/>
      <c r="G4" s="163"/>
      <c r="H4" s="163"/>
      <c r="I4" s="163"/>
      <c r="J4" s="163"/>
      <c r="K4" s="163"/>
      <c r="L4" s="163"/>
      <c r="M4" s="163"/>
      <c r="N4" s="163"/>
    </row>
    <row r="5" spans="1:14" ht="15" x14ac:dyDescent="0.25">
      <c r="A5" s="160"/>
      <c r="B5" s="160"/>
      <c r="C5" s="160"/>
      <c r="D5" s="165"/>
      <c r="E5" s="160"/>
      <c r="F5" s="160"/>
      <c r="G5" s="160"/>
      <c r="H5" s="160"/>
      <c r="I5" s="160"/>
      <c r="J5" s="160"/>
      <c r="K5" s="160"/>
      <c r="L5" s="160"/>
      <c r="M5" s="160"/>
      <c r="N5" s="160"/>
    </row>
    <row r="6" spans="1:14" ht="15" x14ac:dyDescent="0.25">
      <c r="A6" s="160"/>
      <c r="B6" s="160"/>
      <c r="C6" s="160"/>
      <c r="D6" s="165"/>
      <c r="E6" s="160"/>
      <c r="F6" s="160"/>
      <c r="G6" s="160"/>
      <c r="H6" s="160"/>
      <c r="I6" s="160"/>
      <c r="J6" s="160"/>
      <c r="K6" s="160"/>
      <c r="L6" s="160"/>
      <c r="M6" s="160"/>
      <c r="N6" s="160"/>
    </row>
    <row r="7" spans="1:14" ht="15" x14ac:dyDescent="0.25">
      <c r="A7" s="165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</row>
    <row r="9" spans="1:14" x14ac:dyDescent="0.2">
      <c r="A9" s="170" t="s">
        <v>38</v>
      </c>
      <c r="B9" s="166" t="s">
        <v>5</v>
      </c>
      <c r="C9" s="166" t="s">
        <v>6</v>
      </c>
      <c r="D9" s="166" t="s">
        <v>7</v>
      </c>
      <c r="E9" s="166" t="s">
        <v>8</v>
      </c>
      <c r="F9" s="166" t="s">
        <v>9</v>
      </c>
      <c r="G9" s="166" t="s">
        <v>10</v>
      </c>
      <c r="H9" s="166" t="s">
        <v>11</v>
      </c>
      <c r="I9" s="166" t="s">
        <v>12</v>
      </c>
      <c r="J9" s="166" t="s">
        <v>13</v>
      </c>
      <c r="K9" s="166" t="s">
        <v>14</v>
      </c>
      <c r="L9" s="166" t="s">
        <v>15</v>
      </c>
      <c r="M9" s="166" t="s">
        <v>2</v>
      </c>
      <c r="N9" s="166" t="s">
        <v>30</v>
      </c>
    </row>
    <row r="10" spans="1:14" x14ac:dyDescent="0.2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</row>
    <row r="11" spans="1:14" x14ac:dyDescent="0.2">
      <c r="A11" s="165" t="s">
        <v>39</v>
      </c>
      <c r="B11" s="172">
        <v>384595.58</v>
      </c>
      <c r="C11" s="172">
        <v>435403.35</v>
      </c>
      <c r="D11" s="173">
        <v>446155.19</v>
      </c>
      <c r="E11" s="172">
        <v>443017.92</v>
      </c>
      <c r="F11" s="172">
        <v>406200.25</v>
      </c>
      <c r="G11" s="172">
        <v>676427.3</v>
      </c>
      <c r="H11" s="174">
        <v>381664.03</v>
      </c>
      <c r="I11" s="173">
        <v>391521.15</v>
      </c>
      <c r="J11" s="173">
        <v>679917.8</v>
      </c>
      <c r="K11" s="173">
        <v>240083.28</v>
      </c>
      <c r="L11" s="175">
        <v>904705.64</v>
      </c>
      <c r="M11" s="173">
        <v>251693.84</v>
      </c>
      <c r="N11" s="172">
        <v>5641385.3300000001</v>
      </c>
    </row>
    <row r="12" spans="1:14" x14ac:dyDescent="0.2">
      <c r="A12" s="165" t="s">
        <v>40</v>
      </c>
      <c r="B12" s="167">
        <v>58044551.539999999</v>
      </c>
      <c r="C12" s="167">
        <v>60309911.379999995</v>
      </c>
      <c r="D12" s="169">
        <v>61379872.190000005</v>
      </c>
      <c r="E12" s="168">
        <v>60280862.43</v>
      </c>
      <c r="F12" s="168">
        <v>58895715.380000003</v>
      </c>
      <c r="G12" s="168">
        <v>70968923</v>
      </c>
      <c r="H12" s="176">
        <v>56961189.359999999</v>
      </c>
      <c r="I12" s="169">
        <v>57868059.619999997</v>
      </c>
      <c r="J12" s="169">
        <v>68458674.030000001</v>
      </c>
      <c r="K12" s="169">
        <v>62192067.789999999</v>
      </c>
      <c r="L12" s="169">
        <v>64908492.68</v>
      </c>
      <c r="M12" s="169">
        <v>64478200.810000002</v>
      </c>
      <c r="N12" s="167">
        <v>744746520.21000004</v>
      </c>
    </row>
    <row r="13" spans="1:14" x14ac:dyDescent="0.2">
      <c r="A13" s="165" t="s">
        <v>41</v>
      </c>
      <c r="B13" s="167">
        <v>1171359.78</v>
      </c>
      <c r="C13" s="167">
        <v>1178827.78</v>
      </c>
      <c r="D13" s="169">
        <v>1108021.93</v>
      </c>
      <c r="E13" s="168">
        <v>1087543.56</v>
      </c>
      <c r="F13" s="168">
        <v>978165.12</v>
      </c>
      <c r="G13" s="168">
        <v>1024645.89</v>
      </c>
      <c r="H13" s="176">
        <v>929455.01</v>
      </c>
      <c r="I13" s="169">
        <v>861428.06</v>
      </c>
      <c r="J13" s="169">
        <v>1263344</v>
      </c>
      <c r="K13" s="169">
        <v>933788.74</v>
      </c>
      <c r="L13" s="169">
        <v>998515.6</v>
      </c>
      <c r="M13" s="169">
        <v>1277288.3</v>
      </c>
      <c r="N13" s="167">
        <v>12812383.770000001</v>
      </c>
    </row>
    <row r="14" spans="1:14" x14ac:dyDescent="0.2">
      <c r="A14" s="165" t="s">
        <v>42</v>
      </c>
      <c r="B14" s="167">
        <v>2564428</v>
      </c>
      <c r="C14" s="167">
        <v>2467273.5299999998</v>
      </c>
      <c r="D14" s="169">
        <v>2526301.36</v>
      </c>
      <c r="E14" s="168">
        <v>2395724.34</v>
      </c>
      <c r="F14" s="168">
        <v>2235315.21</v>
      </c>
      <c r="G14" s="168">
        <v>2515724.9900000002</v>
      </c>
      <c r="H14" s="176">
        <v>2036896.01</v>
      </c>
      <c r="I14" s="169">
        <v>2170669.56</v>
      </c>
      <c r="J14" s="169">
        <v>2447370.12</v>
      </c>
      <c r="K14" s="169">
        <v>2358743.5</v>
      </c>
      <c r="L14" s="169">
        <v>2312943.77</v>
      </c>
      <c r="M14" s="169">
        <v>2716023.66</v>
      </c>
      <c r="N14" s="167">
        <v>28747414.049999997</v>
      </c>
    </row>
    <row r="15" spans="1:14" x14ac:dyDescent="0.2">
      <c r="A15" s="165" t="s">
        <v>43</v>
      </c>
      <c r="B15" s="167">
        <v>33247.370000000003</v>
      </c>
      <c r="C15" s="167">
        <v>40925.760000000002</v>
      </c>
      <c r="D15" s="169">
        <v>29137.31</v>
      </c>
      <c r="E15" s="168">
        <v>31858.11</v>
      </c>
      <c r="F15" s="168">
        <v>35276.03</v>
      </c>
      <c r="G15" s="168">
        <v>32679.18</v>
      </c>
      <c r="H15" s="176">
        <v>22278.77</v>
      </c>
      <c r="I15" s="169">
        <v>27685.99</v>
      </c>
      <c r="J15" s="169">
        <v>31010.9</v>
      </c>
      <c r="K15" s="169">
        <v>17076.63</v>
      </c>
      <c r="L15" s="169">
        <v>30942.57</v>
      </c>
      <c r="M15" s="169">
        <v>31796.28</v>
      </c>
      <c r="N15" s="167">
        <v>363914.9</v>
      </c>
    </row>
    <row r="16" spans="1:14" x14ac:dyDescent="0.2">
      <c r="A16" s="165" t="s">
        <v>44</v>
      </c>
      <c r="B16" s="167">
        <v>445877.69</v>
      </c>
      <c r="C16" s="167">
        <v>454481.4</v>
      </c>
      <c r="D16" s="169">
        <v>444938.97</v>
      </c>
      <c r="E16" s="168">
        <v>384522.89</v>
      </c>
      <c r="F16" s="168">
        <v>308017.82</v>
      </c>
      <c r="G16" s="168">
        <v>528218.22</v>
      </c>
      <c r="H16" s="176">
        <v>354501.74</v>
      </c>
      <c r="I16" s="169">
        <v>470218.46</v>
      </c>
      <c r="J16" s="169">
        <v>466560.03</v>
      </c>
      <c r="K16" s="169">
        <v>398839.64</v>
      </c>
      <c r="L16" s="169">
        <v>384521.25</v>
      </c>
      <c r="M16" s="169">
        <v>482249.98</v>
      </c>
      <c r="N16" s="167">
        <v>5122948.09</v>
      </c>
    </row>
    <row r="17" spans="1:14" x14ac:dyDescent="0.2">
      <c r="A17" s="165" t="s">
        <v>45</v>
      </c>
      <c r="B17" s="167">
        <v>942582.6</v>
      </c>
      <c r="C17" s="167">
        <v>1065303.18</v>
      </c>
      <c r="D17" s="169">
        <v>1005855.71</v>
      </c>
      <c r="E17" s="168">
        <v>1030510.55</v>
      </c>
      <c r="F17" s="168">
        <v>1004050.65</v>
      </c>
      <c r="G17" s="168">
        <v>1015457.4</v>
      </c>
      <c r="H17" s="176">
        <v>916490.52</v>
      </c>
      <c r="I17" s="169">
        <v>819524.16</v>
      </c>
      <c r="J17" s="169">
        <v>936771.92</v>
      </c>
      <c r="K17" s="169">
        <v>811647.31</v>
      </c>
      <c r="L17" s="169">
        <v>917673.14</v>
      </c>
      <c r="M17" s="169">
        <v>1089815</v>
      </c>
      <c r="N17" s="167">
        <v>11555682.140000002</v>
      </c>
    </row>
    <row r="18" spans="1:14" x14ac:dyDescent="0.2">
      <c r="A18" s="165" t="s">
        <v>46</v>
      </c>
      <c r="B18" s="167">
        <v>428296.47</v>
      </c>
      <c r="C18" s="167">
        <v>461334.87</v>
      </c>
      <c r="D18" s="169">
        <v>453041.46</v>
      </c>
      <c r="E18" s="168">
        <v>424808.38</v>
      </c>
      <c r="F18" s="168">
        <v>413809.95</v>
      </c>
      <c r="G18" s="168">
        <v>545755.6</v>
      </c>
      <c r="H18" s="176">
        <v>432046.77</v>
      </c>
      <c r="I18" s="169">
        <v>439271.85</v>
      </c>
      <c r="J18" s="169">
        <v>511941.88</v>
      </c>
      <c r="K18" s="169">
        <v>441519.39</v>
      </c>
      <c r="L18" s="169">
        <v>412560.41</v>
      </c>
      <c r="M18" s="169">
        <v>448695.84</v>
      </c>
      <c r="N18" s="167">
        <v>5413082.8700000001</v>
      </c>
    </row>
    <row r="19" spans="1:14" x14ac:dyDescent="0.2">
      <c r="A19" s="165" t="s">
        <v>47</v>
      </c>
      <c r="B19" s="167">
        <v>44762.64</v>
      </c>
      <c r="C19" s="167">
        <v>51413.93</v>
      </c>
      <c r="D19" s="169">
        <v>45766.78</v>
      </c>
      <c r="E19" s="168">
        <v>74216.22</v>
      </c>
      <c r="F19" s="168">
        <v>46198.12</v>
      </c>
      <c r="G19" s="168">
        <v>47560.7</v>
      </c>
      <c r="H19" s="176">
        <v>40733.19</v>
      </c>
      <c r="I19" s="169">
        <v>35435.83</v>
      </c>
      <c r="J19" s="169">
        <v>46842.23</v>
      </c>
      <c r="K19" s="169">
        <v>44426.080000000002</v>
      </c>
      <c r="L19" s="169">
        <v>42534.400000000001</v>
      </c>
      <c r="M19" s="169">
        <v>54864.6</v>
      </c>
      <c r="N19" s="167">
        <v>574754.72000000009</v>
      </c>
    </row>
    <row r="20" spans="1:14" x14ac:dyDescent="0.2">
      <c r="A20" s="165" t="s">
        <v>48</v>
      </c>
      <c r="B20" s="167">
        <v>621199.91</v>
      </c>
      <c r="C20" s="167">
        <v>601385.49</v>
      </c>
      <c r="D20" s="169">
        <v>613834.16</v>
      </c>
      <c r="E20" s="168">
        <v>686706.21</v>
      </c>
      <c r="F20" s="168">
        <v>568529.31000000006</v>
      </c>
      <c r="G20" s="168">
        <v>666100.77</v>
      </c>
      <c r="H20" s="176">
        <v>500119.03999999998</v>
      </c>
      <c r="I20" s="169">
        <v>563549.81000000006</v>
      </c>
      <c r="J20" s="169">
        <v>668968.81999999995</v>
      </c>
      <c r="K20" s="169">
        <v>1163635.04</v>
      </c>
      <c r="L20" s="169">
        <v>631678.09</v>
      </c>
      <c r="M20" s="169">
        <v>700052.18</v>
      </c>
      <c r="N20" s="167">
        <v>7985758.8299999991</v>
      </c>
    </row>
    <row r="21" spans="1:14" x14ac:dyDescent="0.2">
      <c r="A21" s="165" t="s">
        <v>49</v>
      </c>
      <c r="B21" s="167">
        <v>81348.960000000006</v>
      </c>
      <c r="C21" s="167">
        <v>84255.61</v>
      </c>
      <c r="D21" s="169">
        <v>90130.39</v>
      </c>
      <c r="E21" s="168">
        <v>89213.29</v>
      </c>
      <c r="F21" s="168">
        <v>91583.46</v>
      </c>
      <c r="G21" s="168">
        <v>99197.77</v>
      </c>
      <c r="H21" s="176">
        <v>74627.509999999995</v>
      </c>
      <c r="I21" s="169">
        <v>60784.17</v>
      </c>
      <c r="J21" s="169">
        <v>74218.490000000005</v>
      </c>
      <c r="K21" s="169">
        <v>69687.94</v>
      </c>
      <c r="L21" s="169">
        <v>63940.79</v>
      </c>
      <c r="M21" s="169">
        <v>70046.97</v>
      </c>
      <c r="N21" s="167">
        <v>949035.35000000009</v>
      </c>
    </row>
    <row r="22" spans="1:14" x14ac:dyDescent="0.2">
      <c r="A22" s="165" t="s">
        <v>50</v>
      </c>
      <c r="B22" s="167">
        <v>750635.43</v>
      </c>
      <c r="C22" s="167">
        <v>718618.36</v>
      </c>
      <c r="D22" s="169">
        <v>838004.34</v>
      </c>
      <c r="E22" s="168">
        <v>790880.65</v>
      </c>
      <c r="F22" s="168">
        <v>828005.19</v>
      </c>
      <c r="G22" s="168">
        <v>995067.67</v>
      </c>
      <c r="H22" s="176">
        <v>745817.86</v>
      </c>
      <c r="I22" s="169">
        <v>731426.23</v>
      </c>
      <c r="J22" s="169">
        <v>915874.32</v>
      </c>
      <c r="K22" s="169">
        <v>811908.9</v>
      </c>
      <c r="L22" s="169">
        <v>834206.48</v>
      </c>
      <c r="M22" s="169">
        <v>990732.84</v>
      </c>
      <c r="N22" s="167">
        <v>9951178.2700000014</v>
      </c>
    </row>
    <row r="23" spans="1:14" x14ac:dyDescent="0.2">
      <c r="A23" s="165" t="s">
        <v>51</v>
      </c>
      <c r="B23" s="167">
        <v>1444850.56</v>
      </c>
      <c r="C23" s="167">
        <v>1483970.82</v>
      </c>
      <c r="D23" s="169">
        <v>1413088.3</v>
      </c>
      <c r="E23" s="168">
        <v>1389428.07</v>
      </c>
      <c r="F23" s="168">
        <v>1440815.1</v>
      </c>
      <c r="G23" s="168">
        <v>1578646.35</v>
      </c>
      <c r="H23" s="176">
        <v>1405620.33</v>
      </c>
      <c r="I23" s="169">
        <v>1316283.6100000001</v>
      </c>
      <c r="J23" s="169">
        <v>1625252.75</v>
      </c>
      <c r="K23" s="169">
        <v>1504461.21</v>
      </c>
      <c r="L23" s="169">
        <v>1566776.54</v>
      </c>
      <c r="M23" s="169">
        <v>1669589.27</v>
      </c>
      <c r="N23" s="167">
        <v>17838782.909999996</v>
      </c>
    </row>
    <row r="24" spans="1:14" x14ac:dyDescent="0.2">
      <c r="A24" s="165" t="s">
        <v>52</v>
      </c>
      <c r="B24" s="167">
        <v>173846.29</v>
      </c>
      <c r="C24" s="167">
        <v>126323.59</v>
      </c>
      <c r="D24" s="169">
        <v>197008.18</v>
      </c>
      <c r="E24" s="168">
        <v>142112.57</v>
      </c>
      <c r="F24" s="168">
        <v>118896.49</v>
      </c>
      <c r="G24" s="168">
        <v>141455.79</v>
      </c>
      <c r="H24" s="176">
        <v>116958.61</v>
      </c>
      <c r="I24" s="169">
        <v>110889.47</v>
      </c>
      <c r="J24" s="169">
        <v>141939.01999999999</v>
      </c>
      <c r="K24" s="169">
        <v>130812.81</v>
      </c>
      <c r="L24" s="169">
        <v>111535.36</v>
      </c>
      <c r="M24" s="169">
        <v>144225.69</v>
      </c>
      <c r="N24" s="167">
        <v>1656003.87</v>
      </c>
    </row>
    <row r="25" spans="1:14" x14ac:dyDescent="0.2">
      <c r="A25" s="165" t="s">
        <v>53</v>
      </c>
      <c r="B25" s="167">
        <v>905579.34</v>
      </c>
      <c r="C25" s="167">
        <v>273664.39</v>
      </c>
      <c r="D25" s="169">
        <v>211641.82</v>
      </c>
      <c r="E25" s="168">
        <v>182642.58</v>
      </c>
      <c r="F25" s="168">
        <v>156161.96</v>
      </c>
      <c r="G25" s="168">
        <v>785680.16</v>
      </c>
      <c r="H25" s="176">
        <v>149977.91</v>
      </c>
      <c r="I25" s="169">
        <v>130470.87</v>
      </c>
      <c r="J25" s="169">
        <v>170858.08</v>
      </c>
      <c r="K25" s="169">
        <v>148735.18</v>
      </c>
      <c r="L25" s="169">
        <v>242996.38</v>
      </c>
      <c r="M25" s="169">
        <v>215287.13</v>
      </c>
      <c r="N25" s="167">
        <v>3573695.8000000003</v>
      </c>
    </row>
    <row r="26" spans="1:14" x14ac:dyDescent="0.2">
      <c r="A26" s="165" t="s">
        <v>54</v>
      </c>
      <c r="B26" s="167">
        <v>10930084.949999999</v>
      </c>
      <c r="C26" s="167">
        <v>11229826.16</v>
      </c>
      <c r="D26" s="169">
        <v>10938426.49</v>
      </c>
      <c r="E26" s="168">
        <v>11001235.92</v>
      </c>
      <c r="F26" s="168">
        <v>10513315.489999998</v>
      </c>
      <c r="G26" s="168">
        <v>13061266.449999999</v>
      </c>
      <c r="H26" s="176">
        <v>10011872</v>
      </c>
      <c r="I26" s="169">
        <v>9547659.6600000001</v>
      </c>
      <c r="J26" s="169">
        <v>11880965.01</v>
      </c>
      <c r="K26" s="169">
        <v>10179188.800000001</v>
      </c>
      <c r="L26" s="169">
        <v>10900874.189999999</v>
      </c>
      <c r="M26" s="169">
        <v>12210639.640000001</v>
      </c>
      <c r="N26" s="167">
        <v>132405354.76000001</v>
      </c>
    </row>
    <row r="27" spans="1:14" x14ac:dyDescent="0.2">
      <c r="A27" s="165" t="s">
        <v>55</v>
      </c>
      <c r="B27" s="167">
        <v>439032.87</v>
      </c>
      <c r="C27" s="167">
        <v>428483.76</v>
      </c>
      <c r="D27" s="169">
        <v>490024.52</v>
      </c>
      <c r="E27" s="168">
        <v>495245.45</v>
      </c>
      <c r="F27" s="168">
        <v>449738.84</v>
      </c>
      <c r="G27" s="168">
        <v>522826.11</v>
      </c>
      <c r="H27" s="176">
        <v>387341.7</v>
      </c>
      <c r="I27" s="169">
        <v>409240.79</v>
      </c>
      <c r="J27" s="169">
        <v>440891.5</v>
      </c>
      <c r="K27" s="169">
        <v>458483.05</v>
      </c>
      <c r="L27" s="169">
        <v>477389.74</v>
      </c>
      <c r="M27" s="169">
        <v>419707.29</v>
      </c>
      <c r="N27" s="167">
        <v>5418405.6200000001</v>
      </c>
    </row>
    <row r="28" spans="1:14" x14ac:dyDescent="0.2">
      <c r="A28" s="165" t="s">
        <v>56</v>
      </c>
      <c r="B28" s="167">
        <v>692.45</v>
      </c>
      <c r="C28" s="167">
        <v>757.57</v>
      </c>
      <c r="D28" s="169">
        <v>575.49</v>
      </c>
      <c r="E28" s="168">
        <v>718.8</v>
      </c>
      <c r="F28" s="168">
        <v>658.17</v>
      </c>
      <c r="G28" s="168">
        <v>727.59</v>
      </c>
      <c r="H28" s="176">
        <v>724.7</v>
      </c>
      <c r="I28" s="169">
        <v>671.36</v>
      </c>
      <c r="J28" s="169">
        <v>729.75</v>
      </c>
      <c r="K28" s="169">
        <v>662.6</v>
      </c>
      <c r="L28" s="169">
        <v>974.65</v>
      </c>
      <c r="M28" s="169">
        <v>775.34</v>
      </c>
      <c r="N28" s="167">
        <v>8668.4699999999993</v>
      </c>
    </row>
    <row r="29" spans="1:14" x14ac:dyDescent="0.2">
      <c r="A29" s="165" t="s">
        <v>57</v>
      </c>
      <c r="B29" s="167">
        <v>319895.33</v>
      </c>
      <c r="C29" s="167">
        <v>308004.58</v>
      </c>
      <c r="D29" s="169">
        <v>338330.17</v>
      </c>
      <c r="E29" s="168">
        <v>247158.04</v>
      </c>
      <c r="F29" s="168">
        <v>379182.2</v>
      </c>
      <c r="G29" s="168">
        <v>418611.75</v>
      </c>
      <c r="H29" s="176">
        <v>289699.69</v>
      </c>
      <c r="I29" s="169">
        <v>245844.52</v>
      </c>
      <c r="J29" s="169">
        <v>325481.62</v>
      </c>
      <c r="K29" s="169">
        <v>303997.99</v>
      </c>
      <c r="L29" s="169">
        <v>374237.58</v>
      </c>
      <c r="M29" s="169">
        <v>403770.89</v>
      </c>
      <c r="N29" s="167">
        <v>3954214.3600000008</v>
      </c>
    </row>
    <row r="30" spans="1:14" ht="15" x14ac:dyDescent="0.25">
      <c r="A30" s="160"/>
      <c r="B30" s="171"/>
      <c r="C30" s="171"/>
      <c r="D30" s="177"/>
      <c r="E30" s="171"/>
      <c r="F30" s="177"/>
      <c r="G30" s="177"/>
      <c r="H30" s="177"/>
      <c r="I30" s="177"/>
      <c r="J30" s="177"/>
      <c r="K30" s="177"/>
      <c r="L30" s="169"/>
      <c r="M30" s="177"/>
      <c r="N30" s="178"/>
    </row>
    <row r="31" spans="1:14" ht="13.5" thickBot="1" x14ac:dyDescent="0.25">
      <c r="A31" s="179" t="s">
        <v>30</v>
      </c>
      <c r="B31" s="180">
        <v>79726867.760000005</v>
      </c>
      <c r="C31" s="180">
        <v>81720165.50999999</v>
      </c>
      <c r="D31" s="181">
        <v>82570154.75999999</v>
      </c>
      <c r="E31" s="180">
        <v>81178405.979999989</v>
      </c>
      <c r="F31" s="181">
        <v>78869634.739999995</v>
      </c>
      <c r="G31" s="181">
        <v>95624972.689999998</v>
      </c>
      <c r="H31" s="181">
        <v>75758014.75</v>
      </c>
      <c r="I31" s="181">
        <v>76200635.170000002</v>
      </c>
      <c r="J31" s="181">
        <v>91087612.269999996</v>
      </c>
      <c r="K31" s="181">
        <v>82209765.879999995</v>
      </c>
      <c r="L31" s="181">
        <v>86117499.260000005</v>
      </c>
      <c r="M31" s="181">
        <v>87655455.550000012</v>
      </c>
      <c r="N31" s="180">
        <v>998719184.32000005</v>
      </c>
    </row>
    <row r="32" spans="1:14" ht="15.75" thickTop="1" x14ac:dyDescent="0.25">
      <c r="A32" s="160"/>
      <c r="B32" s="160"/>
      <c r="C32" s="160"/>
      <c r="D32" s="160"/>
      <c r="E32" s="160"/>
      <c r="F32" s="160"/>
      <c r="G32" s="160"/>
      <c r="H32" s="160"/>
      <c r="I32" s="160"/>
      <c r="J32" s="160"/>
      <c r="K32" s="182"/>
      <c r="L32" s="160"/>
      <c r="M32" s="160"/>
      <c r="N32" s="160"/>
    </row>
    <row r="35" spans="1:1" x14ac:dyDescent="0.2">
      <c r="A35" s="161" t="s">
        <v>132</v>
      </c>
    </row>
    <row r="41" spans="1:1" ht="12" customHeight="1" x14ac:dyDescent="0.25">
      <c r="A41" s="160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5"/>
  <sheetViews>
    <sheetView topLeftCell="C1" workbookViewId="0">
      <selection activeCell="N30" sqref="N30"/>
    </sheetView>
  </sheetViews>
  <sheetFormatPr defaultColWidth="15.7109375" defaultRowHeight="12.75" x14ac:dyDescent="0.2"/>
  <cols>
    <col min="1" max="1" width="20.7109375" style="39" customWidth="1"/>
    <col min="2" max="13" width="15.7109375" style="39" customWidth="1"/>
    <col min="14" max="14" width="17.7109375" style="39" bestFit="1" customWidth="1"/>
    <col min="15" max="256" width="15.7109375" style="39"/>
    <col min="257" max="257" width="20.7109375" style="39" customWidth="1"/>
    <col min="258" max="269" width="15.7109375" style="39" customWidth="1"/>
    <col min="270" max="270" width="17.7109375" style="39" bestFit="1" customWidth="1"/>
    <col min="271" max="512" width="15.7109375" style="39"/>
    <col min="513" max="513" width="20.7109375" style="39" customWidth="1"/>
    <col min="514" max="525" width="15.7109375" style="39" customWidth="1"/>
    <col min="526" max="526" width="17.7109375" style="39" bestFit="1" customWidth="1"/>
    <col min="527" max="768" width="15.7109375" style="39"/>
    <col min="769" max="769" width="20.7109375" style="39" customWidth="1"/>
    <col min="770" max="781" width="15.7109375" style="39" customWidth="1"/>
    <col min="782" max="782" width="17.7109375" style="39" bestFit="1" customWidth="1"/>
    <col min="783" max="1024" width="15.7109375" style="39"/>
    <col min="1025" max="1025" width="20.7109375" style="39" customWidth="1"/>
    <col min="1026" max="1037" width="15.7109375" style="39" customWidth="1"/>
    <col min="1038" max="1038" width="17.7109375" style="39" bestFit="1" customWidth="1"/>
    <col min="1039" max="1280" width="15.7109375" style="39"/>
    <col min="1281" max="1281" width="20.7109375" style="39" customWidth="1"/>
    <col min="1282" max="1293" width="15.7109375" style="39" customWidth="1"/>
    <col min="1294" max="1294" width="17.7109375" style="39" bestFit="1" customWidth="1"/>
    <col min="1295" max="1536" width="15.7109375" style="39"/>
    <col min="1537" max="1537" width="20.7109375" style="39" customWidth="1"/>
    <col min="1538" max="1549" width="15.7109375" style="39" customWidth="1"/>
    <col min="1550" max="1550" width="17.7109375" style="39" bestFit="1" customWidth="1"/>
    <col min="1551" max="1792" width="15.7109375" style="39"/>
    <col min="1793" max="1793" width="20.7109375" style="39" customWidth="1"/>
    <col min="1794" max="1805" width="15.7109375" style="39" customWidth="1"/>
    <col min="1806" max="1806" width="17.7109375" style="39" bestFit="1" customWidth="1"/>
    <col min="1807" max="2048" width="15.7109375" style="39"/>
    <col min="2049" max="2049" width="20.7109375" style="39" customWidth="1"/>
    <col min="2050" max="2061" width="15.7109375" style="39" customWidth="1"/>
    <col min="2062" max="2062" width="17.7109375" style="39" bestFit="1" customWidth="1"/>
    <col min="2063" max="2304" width="15.7109375" style="39"/>
    <col min="2305" max="2305" width="20.7109375" style="39" customWidth="1"/>
    <col min="2306" max="2317" width="15.7109375" style="39" customWidth="1"/>
    <col min="2318" max="2318" width="17.7109375" style="39" bestFit="1" customWidth="1"/>
    <col min="2319" max="2560" width="15.7109375" style="39"/>
    <col min="2561" max="2561" width="20.7109375" style="39" customWidth="1"/>
    <col min="2562" max="2573" width="15.7109375" style="39" customWidth="1"/>
    <col min="2574" max="2574" width="17.7109375" style="39" bestFit="1" customWidth="1"/>
    <col min="2575" max="2816" width="15.7109375" style="39"/>
    <col min="2817" max="2817" width="20.7109375" style="39" customWidth="1"/>
    <col min="2818" max="2829" width="15.7109375" style="39" customWidth="1"/>
    <col min="2830" max="2830" width="17.7109375" style="39" bestFit="1" customWidth="1"/>
    <col min="2831" max="3072" width="15.7109375" style="39"/>
    <col min="3073" max="3073" width="20.7109375" style="39" customWidth="1"/>
    <col min="3074" max="3085" width="15.7109375" style="39" customWidth="1"/>
    <col min="3086" max="3086" width="17.7109375" style="39" bestFit="1" customWidth="1"/>
    <col min="3087" max="3328" width="15.7109375" style="39"/>
    <col min="3329" max="3329" width="20.7109375" style="39" customWidth="1"/>
    <col min="3330" max="3341" width="15.7109375" style="39" customWidth="1"/>
    <col min="3342" max="3342" width="17.7109375" style="39" bestFit="1" customWidth="1"/>
    <col min="3343" max="3584" width="15.7109375" style="39"/>
    <col min="3585" max="3585" width="20.7109375" style="39" customWidth="1"/>
    <col min="3586" max="3597" width="15.7109375" style="39" customWidth="1"/>
    <col min="3598" max="3598" width="17.7109375" style="39" bestFit="1" customWidth="1"/>
    <col min="3599" max="3840" width="15.7109375" style="39"/>
    <col min="3841" max="3841" width="20.7109375" style="39" customWidth="1"/>
    <col min="3842" max="3853" width="15.7109375" style="39" customWidth="1"/>
    <col min="3854" max="3854" width="17.7109375" style="39" bestFit="1" customWidth="1"/>
    <col min="3855" max="4096" width="15.7109375" style="39"/>
    <col min="4097" max="4097" width="20.7109375" style="39" customWidth="1"/>
    <col min="4098" max="4109" width="15.7109375" style="39" customWidth="1"/>
    <col min="4110" max="4110" width="17.7109375" style="39" bestFit="1" customWidth="1"/>
    <col min="4111" max="4352" width="15.7109375" style="39"/>
    <col min="4353" max="4353" width="20.7109375" style="39" customWidth="1"/>
    <col min="4354" max="4365" width="15.7109375" style="39" customWidth="1"/>
    <col min="4366" max="4366" width="17.7109375" style="39" bestFit="1" customWidth="1"/>
    <col min="4367" max="4608" width="15.7109375" style="39"/>
    <col min="4609" max="4609" width="20.7109375" style="39" customWidth="1"/>
    <col min="4610" max="4621" width="15.7109375" style="39" customWidth="1"/>
    <col min="4622" max="4622" width="17.7109375" style="39" bestFit="1" customWidth="1"/>
    <col min="4623" max="4864" width="15.7109375" style="39"/>
    <col min="4865" max="4865" width="20.7109375" style="39" customWidth="1"/>
    <col min="4866" max="4877" width="15.7109375" style="39" customWidth="1"/>
    <col min="4878" max="4878" width="17.7109375" style="39" bestFit="1" customWidth="1"/>
    <col min="4879" max="5120" width="15.7109375" style="39"/>
    <col min="5121" max="5121" width="20.7109375" style="39" customWidth="1"/>
    <col min="5122" max="5133" width="15.7109375" style="39" customWidth="1"/>
    <col min="5134" max="5134" width="17.7109375" style="39" bestFit="1" customWidth="1"/>
    <col min="5135" max="5376" width="15.7109375" style="39"/>
    <col min="5377" max="5377" width="20.7109375" style="39" customWidth="1"/>
    <col min="5378" max="5389" width="15.7109375" style="39" customWidth="1"/>
    <col min="5390" max="5390" width="17.7109375" style="39" bestFit="1" customWidth="1"/>
    <col min="5391" max="5632" width="15.7109375" style="39"/>
    <col min="5633" max="5633" width="20.7109375" style="39" customWidth="1"/>
    <col min="5634" max="5645" width="15.7109375" style="39" customWidth="1"/>
    <col min="5646" max="5646" width="17.7109375" style="39" bestFit="1" customWidth="1"/>
    <col min="5647" max="5888" width="15.7109375" style="39"/>
    <col min="5889" max="5889" width="20.7109375" style="39" customWidth="1"/>
    <col min="5890" max="5901" width="15.7109375" style="39" customWidth="1"/>
    <col min="5902" max="5902" width="17.7109375" style="39" bestFit="1" customWidth="1"/>
    <col min="5903" max="6144" width="15.7109375" style="39"/>
    <col min="6145" max="6145" width="20.7109375" style="39" customWidth="1"/>
    <col min="6146" max="6157" width="15.7109375" style="39" customWidth="1"/>
    <col min="6158" max="6158" width="17.7109375" style="39" bestFit="1" customWidth="1"/>
    <col min="6159" max="6400" width="15.7109375" style="39"/>
    <col min="6401" max="6401" width="20.7109375" style="39" customWidth="1"/>
    <col min="6402" max="6413" width="15.7109375" style="39" customWidth="1"/>
    <col min="6414" max="6414" width="17.7109375" style="39" bestFit="1" customWidth="1"/>
    <col min="6415" max="6656" width="15.7109375" style="39"/>
    <col min="6657" max="6657" width="20.7109375" style="39" customWidth="1"/>
    <col min="6658" max="6669" width="15.7109375" style="39" customWidth="1"/>
    <col min="6670" max="6670" width="17.7109375" style="39" bestFit="1" customWidth="1"/>
    <col min="6671" max="6912" width="15.7109375" style="39"/>
    <col min="6913" max="6913" width="20.7109375" style="39" customWidth="1"/>
    <col min="6914" max="6925" width="15.7109375" style="39" customWidth="1"/>
    <col min="6926" max="6926" width="17.7109375" style="39" bestFit="1" customWidth="1"/>
    <col min="6927" max="7168" width="15.7109375" style="39"/>
    <col min="7169" max="7169" width="20.7109375" style="39" customWidth="1"/>
    <col min="7170" max="7181" width="15.7109375" style="39" customWidth="1"/>
    <col min="7182" max="7182" width="17.7109375" style="39" bestFit="1" customWidth="1"/>
    <col min="7183" max="7424" width="15.7109375" style="39"/>
    <col min="7425" max="7425" width="20.7109375" style="39" customWidth="1"/>
    <col min="7426" max="7437" width="15.7109375" style="39" customWidth="1"/>
    <col min="7438" max="7438" width="17.7109375" style="39" bestFit="1" customWidth="1"/>
    <col min="7439" max="7680" width="15.7109375" style="39"/>
    <col min="7681" max="7681" width="20.7109375" style="39" customWidth="1"/>
    <col min="7682" max="7693" width="15.7109375" style="39" customWidth="1"/>
    <col min="7694" max="7694" width="17.7109375" style="39" bestFit="1" customWidth="1"/>
    <col min="7695" max="7936" width="15.7109375" style="39"/>
    <col min="7937" max="7937" width="20.7109375" style="39" customWidth="1"/>
    <col min="7938" max="7949" width="15.7109375" style="39" customWidth="1"/>
    <col min="7950" max="7950" width="17.7109375" style="39" bestFit="1" customWidth="1"/>
    <col min="7951" max="8192" width="15.7109375" style="39"/>
    <col min="8193" max="8193" width="20.7109375" style="39" customWidth="1"/>
    <col min="8194" max="8205" width="15.7109375" style="39" customWidth="1"/>
    <col min="8206" max="8206" width="17.7109375" style="39" bestFit="1" customWidth="1"/>
    <col min="8207" max="8448" width="15.7109375" style="39"/>
    <col min="8449" max="8449" width="20.7109375" style="39" customWidth="1"/>
    <col min="8450" max="8461" width="15.7109375" style="39" customWidth="1"/>
    <col min="8462" max="8462" width="17.7109375" style="39" bestFit="1" customWidth="1"/>
    <col min="8463" max="8704" width="15.7109375" style="39"/>
    <col min="8705" max="8705" width="20.7109375" style="39" customWidth="1"/>
    <col min="8706" max="8717" width="15.7109375" style="39" customWidth="1"/>
    <col min="8718" max="8718" width="17.7109375" style="39" bestFit="1" customWidth="1"/>
    <col min="8719" max="8960" width="15.7109375" style="39"/>
    <col min="8961" max="8961" width="20.7109375" style="39" customWidth="1"/>
    <col min="8962" max="8973" width="15.7109375" style="39" customWidth="1"/>
    <col min="8974" max="8974" width="17.7109375" style="39" bestFit="1" customWidth="1"/>
    <col min="8975" max="9216" width="15.7109375" style="39"/>
    <col min="9217" max="9217" width="20.7109375" style="39" customWidth="1"/>
    <col min="9218" max="9229" width="15.7109375" style="39" customWidth="1"/>
    <col min="9230" max="9230" width="17.7109375" style="39" bestFit="1" customWidth="1"/>
    <col min="9231" max="9472" width="15.7109375" style="39"/>
    <col min="9473" max="9473" width="20.7109375" style="39" customWidth="1"/>
    <col min="9474" max="9485" width="15.7109375" style="39" customWidth="1"/>
    <col min="9486" max="9486" width="17.7109375" style="39" bestFit="1" customWidth="1"/>
    <col min="9487" max="9728" width="15.7109375" style="39"/>
    <col min="9729" max="9729" width="20.7109375" style="39" customWidth="1"/>
    <col min="9730" max="9741" width="15.7109375" style="39" customWidth="1"/>
    <col min="9742" max="9742" width="17.7109375" style="39" bestFit="1" customWidth="1"/>
    <col min="9743" max="9984" width="15.7109375" style="39"/>
    <col min="9985" max="9985" width="20.7109375" style="39" customWidth="1"/>
    <col min="9986" max="9997" width="15.7109375" style="39" customWidth="1"/>
    <col min="9998" max="9998" width="17.7109375" style="39" bestFit="1" customWidth="1"/>
    <col min="9999" max="10240" width="15.7109375" style="39"/>
    <col min="10241" max="10241" width="20.7109375" style="39" customWidth="1"/>
    <col min="10242" max="10253" width="15.7109375" style="39" customWidth="1"/>
    <col min="10254" max="10254" width="17.7109375" style="39" bestFit="1" customWidth="1"/>
    <col min="10255" max="10496" width="15.7109375" style="39"/>
    <col min="10497" max="10497" width="20.7109375" style="39" customWidth="1"/>
    <col min="10498" max="10509" width="15.7109375" style="39" customWidth="1"/>
    <col min="10510" max="10510" width="17.7109375" style="39" bestFit="1" customWidth="1"/>
    <col min="10511" max="10752" width="15.7109375" style="39"/>
    <col min="10753" max="10753" width="20.7109375" style="39" customWidth="1"/>
    <col min="10754" max="10765" width="15.7109375" style="39" customWidth="1"/>
    <col min="10766" max="10766" width="17.7109375" style="39" bestFit="1" customWidth="1"/>
    <col min="10767" max="11008" width="15.7109375" style="39"/>
    <col min="11009" max="11009" width="20.7109375" style="39" customWidth="1"/>
    <col min="11010" max="11021" width="15.7109375" style="39" customWidth="1"/>
    <col min="11022" max="11022" width="17.7109375" style="39" bestFit="1" customWidth="1"/>
    <col min="11023" max="11264" width="15.7109375" style="39"/>
    <col min="11265" max="11265" width="20.7109375" style="39" customWidth="1"/>
    <col min="11266" max="11277" width="15.7109375" style="39" customWidth="1"/>
    <col min="11278" max="11278" width="17.7109375" style="39" bestFit="1" customWidth="1"/>
    <col min="11279" max="11520" width="15.7109375" style="39"/>
    <col min="11521" max="11521" width="20.7109375" style="39" customWidth="1"/>
    <col min="11522" max="11533" width="15.7109375" style="39" customWidth="1"/>
    <col min="11534" max="11534" width="17.7109375" style="39" bestFit="1" customWidth="1"/>
    <col min="11535" max="11776" width="15.7109375" style="39"/>
    <col min="11777" max="11777" width="20.7109375" style="39" customWidth="1"/>
    <col min="11778" max="11789" width="15.7109375" style="39" customWidth="1"/>
    <col min="11790" max="11790" width="17.7109375" style="39" bestFit="1" customWidth="1"/>
    <col min="11791" max="12032" width="15.7109375" style="39"/>
    <col min="12033" max="12033" width="20.7109375" style="39" customWidth="1"/>
    <col min="12034" max="12045" width="15.7109375" style="39" customWidth="1"/>
    <col min="12046" max="12046" width="17.7109375" style="39" bestFit="1" customWidth="1"/>
    <col min="12047" max="12288" width="15.7109375" style="39"/>
    <col min="12289" max="12289" width="20.7109375" style="39" customWidth="1"/>
    <col min="12290" max="12301" width="15.7109375" style="39" customWidth="1"/>
    <col min="12302" max="12302" width="17.7109375" style="39" bestFit="1" customWidth="1"/>
    <col min="12303" max="12544" width="15.7109375" style="39"/>
    <col min="12545" max="12545" width="20.7109375" style="39" customWidth="1"/>
    <col min="12546" max="12557" width="15.7109375" style="39" customWidth="1"/>
    <col min="12558" max="12558" width="17.7109375" style="39" bestFit="1" customWidth="1"/>
    <col min="12559" max="12800" width="15.7109375" style="39"/>
    <col min="12801" max="12801" width="20.7109375" style="39" customWidth="1"/>
    <col min="12802" max="12813" width="15.7109375" style="39" customWidth="1"/>
    <col min="12814" max="12814" width="17.7109375" style="39" bestFit="1" customWidth="1"/>
    <col min="12815" max="13056" width="15.7109375" style="39"/>
    <col min="13057" max="13057" width="20.7109375" style="39" customWidth="1"/>
    <col min="13058" max="13069" width="15.7109375" style="39" customWidth="1"/>
    <col min="13070" max="13070" width="17.7109375" style="39" bestFit="1" customWidth="1"/>
    <col min="13071" max="13312" width="15.7109375" style="39"/>
    <col min="13313" max="13313" width="20.7109375" style="39" customWidth="1"/>
    <col min="13314" max="13325" width="15.7109375" style="39" customWidth="1"/>
    <col min="13326" max="13326" width="17.7109375" style="39" bestFit="1" customWidth="1"/>
    <col min="13327" max="13568" width="15.7109375" style="39"/>
    <col min="13569" max="13569" width="20.7109375" style="39" customWidth="1"/>
    <col min="13570" max="13581" width="15.7109375" style="39" customWidth="1"/>
    <col min="13582" max="13582" width="17.7109375" style="39" bestFit="1" customWidth="1"/>
    <col min="13583" max="13824" width="15.7109375" style="39"/>
    <col min="13825" max="13825" width="20.7109375" style="39" customWidth="1"/>
    <col min="13826" max="13837" width="15.7109375" style="39" customWidth="1"/>
    <col min="13838" max="13838" width="17.7109375" style="39" bestFit="1" customWidth="1"/>
    <col min="13839" max="14080" width="15.7109375" style="39"/>
    <col min="14081" max="14081" width="20.7109375" style="39" customWidth="1"/>
    <col min="14082" max="14093" width="15.7109375" style="39" customWidth="1"/>
    <col min="14094" max="14094" width="17.7109375" style="39" bestFit="1" customWidth="1"/>
    <col min="14095" max="14336" width="15.7109375" style="39"/>
    <col min="14337" max="14337" width="20.7109375" style="39" customWidth="1"/>
    <col min="14338" max="14349" width="15.7109375" style="39" customWidth="1"/>
    <col min="14350" max="14350" width="17.7109375" style="39" bestFit="1" customWidth="1"/>
    <col min="14351" max="14592" width="15.7109375" style="39"/>
    <col min="14593" max="14593" width="20.7109375" style="39" customWidth="1"/>
    <col min="14594" max="14605" width="15.7109375" style="39" customWidth="1"/>
    <col min="14606" max="14606" width="17.7109375" style="39" bestFit="1" customWidth="1"/>
    <col min="14607" max="14848" width="15.7109375" style="39"/>
    <col min="14849" max="14849" width="20.7109375" style="39" customWidth="1"/>
    <col min="14850" max="14861" width="15.7109375" style="39" customWidth="1"/>
    <col min="14862" max="14862" width="17.7109375" style="39" bestFit="1" customWidth="1"/>
    <col min="14863" max="15104" width="15.7109375" style="39"/>
    <col min="15105" max="15105" width="20.7109375" style="39" customWidth="1"/>
    <col min="15106" max="15117" width="15.7109375" style="39" customWidth="1"/>
    <col min="15118" max="15118" width="17.7109375" style="39" bestFit="1" customWidth="1"/>
    <col min="15119" max="15360" width="15.7109375" style="39"/>
    <col min="15361" max="15361" width="20.7109375" style="39" customWidth="1"/>
    <col min="15362" max="15373" width="15.7109375" style="39" customWidth="1"/>
    <col min="15374" max="15374" width="17.7109375" style="39" bestFit="1" customWidth="1"/>
    <col min="15375" max="15616" width="15.7109375" style="39"/>
    <col min="15617" max="15617" width="20.7109375" style="39" customWidth="1"/>
    <col min="15618" max="15629" width="15.7109375" style="39" customWidth="1"/>
    <col min="15630" max="15630" width="17.7109375" style="39" bestFit="1" customWidth="1"/>
    <col min="15631" max="15872" width="15.7109375" style="39"/>
    <col min="15873" max="15873" width="20.7109375" style="39" customWidth="1"/>
    <col min="15874" max="15885" width="15.7109375" style="39" customWidth="1"/>
    <col min="15886" max="15886" width="17.7109375" style="39" bestFit="1" customWidth="1"/>
    <col min="15887" max="16128" width="15.7109375" style="39"/>
    <col min="16129" max="16129" width="20.7109375" style="39" customWidth="1"/>
    <col min="16130" max="16141" width="15.7109375" style="39" customWidth="1"/>
    <col min="16142" max="16142" width="17.7109375" style="39" bestFit="1" customWidth="1"/>
    <col min="16143" max="16384" width="15.7109375" style="39"/>
  </cols>
  <sheetData>
    <row r="1" spans="1:14" ht="15" x14ac:dyDescent="0.25">
      <c r="A1" s="35" t="s">
        <v>0</v>
      </c>
      <c r="B1" s="36"/>
      <c r="C1" s="36"/>
      <c r="D1" s="37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5" x14ac:dyDescent="0.25">
      <c r="A2" s="35" t="s">
        <v>28</v>
      </c>
      <c r="B2" s="36"/>
      <c r="C2" s="36"/>
      <c r="D2" s="37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5" x14ac:dyDescent="0.25">
      <c r="A3" s="35" t="s">
        <v>58</v>
      </c>
      <c r="B3" s="36"/>
      <c r="C3" s="36"/>
      <c r="D3" s="37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5" x14ac:dyDescent="0.25">
      <c r="A4" s="35" t="s">
        <v>112</v>
      </c>
      <c r="B4" s="36"/>
      <c r="C4" s="36"/>
      <c r="D4" s="37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x14ac:dyDescent="0.2">
      <c r="A5" s="36"/>
      <c r="B5" s="36"/>
      <c r="C5" s="36"/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x14ac:dyDescent="0.2">
      <c r="A6" s="40"/>
      <c r="B6" s="41"/>
      <c r="D6" s="42"/>
    </row>
    <row r="7" spans="1:14" ht="15" x14ac:dyDescent="0.25">
      <c r="A7"/>
    </row>
    <row r="9" spans="1:14" x14ac:dyDescent="0.2">
      <c r="A9" s="45" t="s">
        <v>38</v>
      </c>
      <c r="B9" s="48" t="s">
        <v>5</v>
      </c>
      <c r="C9" s="48" t="s">
        <v>6</v>
      </c>
      <c r="D9" s="48" t="s">
        <v>7</v>
      </c>
      <c r="E9" s="48" t="s">
        <v>8</v>
      </c>
      <c r="F9" s="48" t="s">
        <v>9</v>
      </c>
      <c r="G9" s="48" t="s">
        <v>10</v>
      </c>
      <c r="H9" s="48" t="s">
        <v>11</v>
      </c>
      <c r="I9" s="48" t="s">
        <v>12</v>
      </c>
      <c r="J9" s="48" t="s">
        <v>13</v>
      </c>
      <c r="K9" s="48" t="s">
        <v>14</v>
      </c>
      <c r="L9" s="48" t="s">
        <v>15</v>
      </c>
      <c r="M9" s="48" t="s">
        <v>2</v>
      </c>
      <c r="N9" s="48" t="s">
        <v>30</v>
      </c>
    </row>
    <row r="10" spans="1:14" x14ac:dyDescent="0.2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</row>
    <row r="11" spans="1:14" x14ac:dyDescent="0.2">
      <c r="A11" s="42" t="s">
        <v>39</v>
      </c>
      <c r="B11" s="55">
        <v>416289.29</v>
      </c>
      <c r="C11" s="55">
        <v>447149.91</v>
      </c>
      <c r="D11" s="55">
        <v>426333.41</v>
      </c>
      <c r="E11" s="67">
        <v>405963.89</v>
      </c>
      <c r="F11" s="68">
        <v>386695.78</v>
      </c>
      <c r="G11" s="68">
        <v>444329.51</v>
      </c>
      <c r="H11" s="68">
        <v>354197.35</v>
      </c>
      <c r="I11" s="68">
        <v>366266.81</v>
      </c>
      <c r="J11" s="68">
        <v>396286.67</v>
      </c>
      <c r="K11" s="68">
        <v>361843.09</v>
      </c>
      <c r="L11" s="68">
        <v>330726.37</v>
      </c>
      <c r="M11" s="68">
        <v>426022.28</v>
      </c>
      <c r="N11" s="67">
        <f t="shared" ref="N11:N26" si="0">SUM(B11:M11)</f>
        <v>4762104.3600000003</v>
      </c>
    </row>
    <row r="12" spans="1:14" x14ac:dyDescent="0.2">
      <c r="A12" s="42" t="s">
        <v>40</v>
      </c>
      <c r="B12" s="55">
        <v>65465972.670000002</v>
      </c>
      <c r="C12" s="55">
        <v>72292315.920000002</v>
      </c>
      <c r="D12" s="55">
        <v>72650449.799999997</v>
      </c>
      <c r="E12" s="62">
        <v>72207638.819999993</v>
      </c>
      <c r="F12" s="63">
        <v>70693958.569999993</v>
      </c>
      <c r="G12" s="63">
        <v>82802268.890000001</v>
      </c>
      <c r="H12" s="63">
        <v>68021511.609999999</v>
      </c>
      <c r="I12" s="63">
        <v>68112859.299999997</v>
      </c>
      <c r="J12" s="63">
        <v>79395187.159999996</v>
      </c>
      <c r="K12" s="63">
        <v>73593384.980000004</v>
      </c>
      <c r="L12" s="63">
        <v>78244162.75</v>
      </c>
      <c r="M12" s="63">
        <v>77576493.079999998</v>
      </c>
      <c r="N12" s="61">
        <f t="shared" si="0"/>
        <v>881056203.54999995</v>
      </c>
    </row>
    <row r="13" spans="1:14" x14ac:dyDescent="0.2">
      <c r="A13" s="42" t="s">
        <v>41</v>
      </c>
      <c r="B13" s="55">
        <v>1207739.04</v>
      </c>
      <c r="C13" s="55">
        <v>1222841.75</v>
      </c>
      <c r="D13" s="55">
        <v>1256744.6299999999</v>
      </c>
      <c r="E13" s="62">
        <v>1036110.24</v>
      </c>
      <c r="F13" s="63">
        <v>1021389.69</v>
      </c>
      <c r="G13" s="63">
        <v>1333082.93</v>
      </c>
      <c r="H13" s="63">
        <v>1034169.3</v>
      </c>
      <c r="I13" s="63">
        <v>915520.51</v>
      </c>
      <c r="J13" s="63">
        <v>1436473.87</v>
      </c>
      <c r="K13" s="63">
        <v>1091928.94</v>
      </c>
      <c r="L13" s="63">
        <v>1144534.6299999999</v>
      </c>
      <c r="M13" s="63">
        <v>1492016.62</v>
      </c>
      <c r="N13" s="61">
        <f t="shared" si="0"/>
        <v>14192552.150000002</v>
      </c>
    </row>
    <row r="14" spans="1:14" x14ac:dyDescent="0.2">
      <c r="A14" s="42" t="s">
        <v>42</v>
      </c>
      <c r="B14" s="55">
        <v>3289264.46</v>
      </c>
      <c r="C14" s="55">
        <v>3308913.36</v>
      </c>
      <c r="D14" s="55">
        <v>3214250.37</v>
      </c>
      <c r="E14" s="62">
        <v>2933796.09</v>
      </c>
      <c r="F14" s="63">
        <v>2829387.33</v>
      </c>
      <c r="G14" s="63">
        <v>3233968.39</v>
      </c>
      <c r="H14" s="63">
        <v>2654699.0499999998</v>
      </c>
      <c r="I14" s="63">
        <v>2724487.66</v>
      </c>
      <c r="J14" s="63">
        <v>3154818.12</v>
      </c>
      <c r="K14" s="63">
        <v>2888404.86</v>
      </c>
      <c r="L14" s="63">
        <v>2769478.47</v>
      </c>
      <c r="M14" s="63">
        <v>3517362.36</v>
      </c>
      <c r="N14" s="61">
        <f t="shared" si="0"/>
        <v>36518830.520000003</v>
      </c>
    </row>
    <row r="15" spans="1:14" x14ac:dyDescent="0.2">
      <c r="A15" s="42" t="s">
        <v>43</v>
      </c>
      <c r="B15" s="55">
        <v>12884.82</v>
      </c>
      <c r="C15" s="55">
        <v>9247.4500000000007</v>
      </c>
      <c r="D15" s="55">
        <v>7222.72</v>
      </c>
      <c r="E15" s="62">
        <v>8562.0300000000007</v>
      </c>
      <c r="F15" s="63">
        <v>15202.32</v>
      </c>
      <c r="G15" s="63">
        <v>7875.96</v>
      </c>
      <c r="H15" s="63">
        <v>5594.11</v>
      </c>
      <c r="I15" s="63">
        <v>12017.92</v>
      </c>
      <c r="J15" s="63">
        <v>6273.96</v>
      </c>
      <c r="K15" s="63">
        <v>4543.3999999999996</v>
      </c>
      <c r="L15" s="63">
        <v>9513.31</v>
      </c>
      <c r="M15" s="63">
        <v>9216.41</v>
      </c>
      <c r="N15" s="61">
        <f t="shared" si="0"/>
        <v>108154.41</v>
      </c>
    </row>
    <row r="16" spans="1:14" x14ac:dyDescent="0.2">
      <c r="A16" s="42" t="s">
        <v>44</v>
      </c>
      <c r="B16" s="55">
        <v>146706.99</v>
      </c>
      <c r="C16" s="55">
        <v>125052.32</v>
      </c>
      <c r="D16" s="55">
        <v>161745.01999999999</v>
      </c>
      <c r="E16" s="62">
        <v>134606.79</v>
      </c>
      <c r="F16" s="63">
        <v>74279.360000000001</v>
      </c>
      <c r="G16" s="63">
        <v>171604.92</v>
      </c>
      <c r="H16" s="63">
        <v>106191.55</v>
      </c>
      <c r="I16" s="63">
        <v>107895.3</v>
      </c>
      <c r="J16" s="63">
        <v>170357.59</v>
      </c>
      <c r="K16" s="63">
        <v>177226.74</v>
      </c>
      <c r="L16" s="63">
        <v>106246.75</v>
      </c>
      <c r="M16" s="63">
        <v>149601.69</v>
      </c>
      <c r="N16" s="61">
        <f t="shared" si="0"/>
        <v>1631515.02</v>
      </c>
    </row>
    <row r="17" spans="1:14" x14ac:dyDescent="0.2">
      <c r="A17" s="42" t="s">
        <v>45</v>
      </c>
      <c r="B17" s="55">
        <v>1004099.77</v>
      </c>
      <c r="C17" s="55">
        <v>1050794.6299999999</v>
      </c>
      <c r="D17" s="55">
        <v>1032639.63</v>
      </c>
      <c r="E17" s="62">
        <v>884863.54</v>
      </c>
      <c r="F17" s="63">
        <v>915217.16</v>
      </c>
      <c r="G17" s="63">
        <v>1026513.59</v>
      </c>
      <c r="H17" s="63">
        <v>887033.15</v>
      </c>
      <c r="I17" s="63">
        <v>826185.54</v>
      </c>
      <c r="J17" s="63">
        <v>950633.38</v>
      </c>
      <c r="K17" s="63">
        <v>907560.19</v>
      </c>
      <c r="L17" s="63">
        <v>925400.81</v>
      </c>
      <c r="M17" s="63">
        <v>1131360.21</v>
      </c>
      <c r="N17" s="61">
        <f t="shared" si="0"/>
        <v>11542301.600000001</v>
      </c>
    </row>
    <row r="18" spans="1:14" x14ac:dyDescent="0.2">
      <c r="A18" s="42" t="s">
        <v>46</v>
      </c>
      <c r="B18" s="55">
        <v>162229.44</v>
      </c>
      <c r="C18" s="55">
        <v>149934.03</v>
      </c>
      <c r="D18" s="55">
        <v>148173.96</v>
      </c>
      <c r="E18" s="62">
        <v>128093.29</v>
      </c>
      <c r="F18" s="63">
        <v>110951.99</v>
      </c>
      <c r="G18" s="63">
        <v>122789.49</v>
      </c>
      <c r="H18" s="63">
        <v>110035.31</v>
      </c>
      <c r="I18" s="63">
        <v>101335.87</v>
      </c>
      <c r="J18" s="63">
        <v>210396.86</v>
      </c>
      <c r="K18" s="63">
        <v>120991.94</v>
      </c>
      <c r="L18" s="63">
        <v>119814.13</v>
      </c>
      <c r="M18" s="63">
        <v>6942.22</v>
      </c>
      <c r="N18" s="61">
        <f t="shared" si="0"/>
        <v>1491688.53</v>
      </c>
    </row>
    <row r="19" spans="1:14" x14ac:dyDescent="0.2">
      <c r="A19" s="42" t="s">
        <v>47</v>
      </c>
      <c r="B19" s="55">
        <v>32691.58</v>
      </c>
      <c r="C19" s="55">
        <v>36138.47</v>
      </c>
      <c r="D19" s="55">
        <v>27510.66</v>
      </c>
      <c r="E19" s="62">
        <v>37747.33</v>
      </c>
      <c r="F19" s="63">
        <v>29541.42</v>
      </c>
      <c r="G19" s="63">
        <v>28656.25</v>
      </c>
      <c r="H19" s="63">
        <v>28187.47</v>
      </c>
      <c r="I19" s="63">
        <v>25686.13</v>
      </c>
      <c r="J19" s="63">
        <v>30861.45</v>
      </c>
      <c r="K19" s="63">
        <v>29809.61</v>
      </c>
      <c r="L19" s="63">
        <v>32167.23</v>
      </c>
      <c r="M19" s="63">
        <v>44824.36</v>
      </c>
      <c r="N19" s="61">
        <f t="shared" si="0"/>
        <v>383821.95999999996</v>
      </c>
    </row>
    <row r="20" spans="1:14" x14ac:dyDescent="0.2">
      <c r="A20" s="42" t="s">
        <v>48</v>
      </c>
      <c r="B20" s="55">
        <v>784134.68</v>
      </c>
      <c r="C20" s="55">
        <v>743364.5</v>
      </c>
      <c r="D20" s="55">
        <v>765711.11</v>
      </c>
      <c r="E20" s="62">
        <v>764313.94</v>
      </c>
      <c r="F20" s="63">
        <v>706261.51</v>
      </c>
      <c r="G20" s="63">
        <v>906968.6</v>
      </c>
      <c r="H20" s="63">
        <v>679918.4</v>
      </c>
      <c r="I20" s="63">
        <v>789510.63</v>
      </c>
      <c r="J20" s="63">
        <v>833859.3</v>
      </c>
      <c r="K20" s="63">
        <v>768326.84</v>
      </c>
      <c r="L20" s="63">
        <v>833172.47</v>
      </c>
      <c r="M20" s="63">
        <v>829822.2</v>
      </c>
      <c r="N20" s="61">
        <f t="shared" si="0"/>
        <v>9405364.1799999997</v>
      </c>
    </row>
    <row r="21" spans="1:14" x14ac:dyDescent="0.2">
      <c r="A21" s="42" t="s">
        <v>49</v>
      </c>
      <c r="B21" s="55">
        <v>44593.66</v>
      </c>
      <c r="C21" s="55">
        <v>36087.21</v>
      </c>
      <c r="D21" s="55">
        <v>37725.5</v>
      </c>
      <c r="E21" s="62">
        <v>35004.910000000003</v>
      </c>
      <c r="F21" s="63">
        <v>28158.959999999999</v>
      </c>
      <c r="G21" s="63">
        <v>40484.269999999997</v>
      </c>
      <c r="H21" s="63">
        <v>27210.52</v>
      </c>
      <c r="I21" s="63">
        <v>26541.11</v>
      </c>
      <c r="J21" s="63">
        <v>29534.92</v>
      </c>
      <c r="K21" s="63">
        <v>28445.7</v>
      </c>
      <c r="L21" s="63">
        <v>30596.03</v>
      </c>
      <c r="M21" s="63">
        <v>38867.4</v>
      </c>
      <c r="N21" s="61">
        <f t="shared" si="0"/>
        <v>403250.18999999994</v>
      </c>
    </row>
    <row r="22" spans="1:14" x14ac:dyDescent="0.2">
      <c r="A22" s="42" t="s">
        <v>50</v>
      </c>
      <c r="B22" s="55">
        <v>693947.36</v>
      </c>
      <c r="C22" s="55">
        <v>669862.1</v>
      </c>
      <c r="D22" s="55">
        <v>716294.51</v>
      </c>
      <c r="E22" s="62">
        <v>697273.49</v>
      </c>
      <c r="F22" s="63">
        <v>735529.85</v>
      </c>
      <c r="G22" s="63">
        <v>797130.16</v>
      </c>
      <c r="H22" s="63">
        <v>635994.71</v>
      </c>
      <c r="I22" s="63">
        <v>681603.29</v>
      </c>
      <c r="J22" s="63">
        <v>796611.27</v>
      </c>
      <c r="K22" s="63">
        <v>736832.84</v>
      </c>
      <c r="L22" s="63">
        <v>758321.7</v>
      </c>
      <c r="M22" s="63">
        <v>838883.7</v>
      </c>
      <c r="N22" s="61">
        <f t="shared" si="0"/>
        <v>8758284.9800000004</v>
      </c>
    </row>
    <row r="23" spans="1:14" x14ac:dyDescent="0.2">
      <c r="A23" s="42" t="s">
        <v>51</v>
      </c>
      <c r="B23" s="55">
        <v>1550968.77</v>
      </c>
      <c r="C23" s="55">
        <v>1584589.27</v>
      </c>
      <c r="D23" s="55">
        <v>1513004.78</v>
      </c>
      <c r="E23" s="62">
        <v>1502759.61</v>
      </c>
      <c r="F23" s="63">
        <v>1493436.98</v>
      </c>
      <c r="G23" s="63">
        <v>1596690.48</v>
      </c>
      <c r="H23" s="63">
        <v>1424456.56</v>
      </c>
      <c r="I23" s="63">
        <v>1382628.02</v>
      </c>
      <c r="J23" s="63">
        <v>1657274.73</v>
      </c>
      <c r="K23" s="63">
        <v>1568576.72</v>
      </c>
      <c r="L23" s="63">
        <v>1661748.28</v>
      </c>
      <c r="M23" s="63">
        <v>1749955.68</v>
      </c>
      <c r="N23" s="61">
        <f t="shared" si="0"/>
        <v>18686089.880000003</v>
      </c>
    </row>
    <row r="24" spans="1:14" x14ac:dyDescent="0.2">
      <c r="A24" s="42" t="s">
        <v>52</v>
      </c>
      <c r="B24" s="55">
        <v>47505.23</v>
      </c>
      <c r="C24" s="55">
        <v>40895.75</v>
      </c>
      <c r="D24" s="55">
        <v>68414.880000000005</v>
      </c>
      <c r="E24" s="62">
        <v>46714.400000000001</v>
      </c>
      <c r="F24" s="63">
        <v>35671.870000000003</v>
      </c>
      <c r="G24" s="63">
        <v>54131.35</v>
      </c>
      <c r="H24" s="63">
        <v>56071.67</v>
      </c>
      <c r="I24" s="63">
        <v>36581.78</v>
      </c>
      <c r="J24" s="63">
        <v>43265.11</v>
      </c>
      <c r="K24" s="63">
        <v>42364.959999999999</v>
      </c>
      <c r="L24" s="63">
        <v>41037.47</v>
      </c>
      <c r="M24" s="63">
        <v>42988.04</v>
      </c>
      <c r="N24" s="61">
        <f t="shared" si="0"/>
        <v>555642.51</v>
      </c>
    </row>
    <row r="25" spans="1:14" x14ac:dyDescent="0.2">
      <c r="A25" s="42" t="s">
        <v>53</v>
      </c>
      <c r="B25" s="55">
        <v>97668.38</v>
      </c>
      <c r="C25" s="55">
        <v>106604.77</v>
      </c>
      <c r="D25" s="55">
        <v>99778.36</v>
      </c>
      <c r="E25" s="62">
        <v>94646.17</v>
      </c>
      <c r="F25" s="63">
        <v>78522.78</v>
      </c>
      <c r="G25" s="63">
        <v>101364.4</v>
      </c>
      <c r="H25" s="63">
        <v>75968.009999999995</v>
      </c>
      <c r="I25" s="63">
        <v>85907.72</v>
      </c>
      <c r="J25" s="63">
        <v>100534.52</v>
      </c>
      <c r="K25" s="63">
        <v>77538.41</v>
      </c>
      <c r="L25" s="63">
        <v>99697.29</v>
      </c>
      <c r="M25" s="63">
        <v>111098.69</v>
      </c>
      <c r="N25" s="61">
        <f>SUM(B25:M25)</f>
        <v>1129329.5</v>
      </c>
    </row>
    <row r="26" spans="1:14" x14ac:dyDescent="0.2">
      <c r="A26" s="42" t="s">
        <v>54</v>
      </c>
      <c r="B26" s="55">
        <v>12845928.779999999</v>
      </c>
      <c r="C26" s="55">
        <v>13157151.77</v>
      </c>
      <c r="D26" s="55">
        <v>13533986.369999999</v>
      </c>
      <c r="E26" s="62">
        <v>12873265.42</v>
      </c>
      <c r="F26" s="63">
        <v>12815040.75</v>
      </c>
      <c r="G26" s="63">
        <v>15212745.77</v>
      </c>
      <c r="H26" s="63">
        <v>12313669.140000001</v>
      </c>
      <c r="I26" s="63">
        <v>13083747.189999999</v>
      </c>
      <c r="J26" s="63">
        <v>14200765.25</v>
      </c>
      <c r="K26" s="63">
        <v>12954055.119999999</v>
      </c>
      <c r="L26" s="63">
        <v>13321017.300000001</v>
      </c>
      <c r="M26" s="63">
        <v>14529759.109999999</v>
      </c>
      <c r="N26" s="61">
        <f t="shared" si="0"/>
        <v>160841131.97000003</v>
      </c>
    </row>
    <row r="27" spans="1:14" x14ac:dyDescent="0.2">
      <c r="A27" s="42" t="s">
        <v>55</v>
      </c>
      <c r="B27" s="55">
        <v>211785.57</v>
      </c>
      <c r="C27" s="55">
        <v>224883.31</v>
      </c>
      <c r="D27" s="55">
        <v>261707.73</v>
      </c>
      <c r="E27" s="62">
        <v>244828.23</v>
      </c>
      <c r="F27" s="63">
        <v>245701.49</v>
      </c>
      <c r="G27" s="63">
        <v>266902.65999999997</v>
      </c>
      <c r="H27" s="63">
        <v>206496.52</v>
      </c>
      <c r="I27" s="63">
        <v>226942.96</v>
      </c>
      <c r="J27" s="63">
        <v>234136.17</v>
      </c>
      <c r="K27" s="63">
        <v>201687.44</v>
      </c>
      <c r="L27" s="63">
        <v>280823.7</v>
      </c>
      <c r="M27" s="63">
        <v>221984.92</v>
      </c>
      <c r="N27" s="61">
        <f>SUM(B27:M27)</f>
        <v>2827880.7</v>
      </c>
    </row>
    <row r="28" spans="1:14" x14ac:dyDescent="0.2">
      <c r="A28" s="42" t="s">
        <v>57</v>
      </c>
      <c r="B28" s="55">
        <v>361843.45</v>
      </c>
      <c r="C28" s="55">
        <v>345033.84</v>
      </c>
      <c r="D28" s="55">
        <v>377867.72</v>
      </c>
      <c r="E28" s="63">
        <v>300460.06</v>
      </c>
      <c r="F28" s="150">
        <v>423277.57</v>
      </c>
      <c r="G28" s="63">
        <v>478248.32</v>
      </c>
      <c r="H28" s="63">
        <v>328428.09000000003</v>
      </c>
      <c r="I28" s="63">
        <v>280522.09000000003</v>
      </c>
      <c r="J28" s="63">
        <v>369712.05</v>
      </c>
      <c r="K28" s="63">
        <v>345221.94</v>
      </c>
      <c r="L28" s="63">
        <v>369916.74</v>
      </c>
      <c r="M28" s="63">
        <v>379071.99</v>
      </c>
      <c r="N28" s="61">
        <f>SUM(B28:M28)</f>
        <v>4359603.8599999994</v>
      </c>
    </row>
    <row r="29" spans="1:14" x14ac:dyDescent="0.2">
      <c r="A29" s="42" t="s">
        <v>59</v>
      </c>
      <c r="B29" s="55">
        <v>768729.01</v>
      </c>
      <c r="C29" s="55">
        <v>796372.59</v>
      </c>
      <c r="D29" s="55">
        <v>820717.73</v>
      </c>
      <c r="E29" s="62">
        <v>788130.17</v>
      </c>
      <c r="F29" s="63">
        <v>772460.09</v>
      </c>
      <c r="G29" s="63">
        <v>931178.33</v>
      </c>
      <c r="H29" s="63">
        <v>735769.8</v>
      </c>
      <c r="I29" s="63">
        <v>744034.01</v>
      </c>
      <c r="J29" s="63">
        <v>876563.75</v>
      </c>
      <c r="K29" s="63">
        <v>797357.97</v>
      </c>
      <c r="L29" s="63">
        <v>834658.31</v>
      </c>
      <c r="M29" s="63">
        <v>860173.78</v>
      </c>
      <c r="N29" s="61">
        <f>SUM(B29:M29)</f>
        <v>9726145.5399999991</v>
      </c>
    </row>
    <row r="30" spans="1:14" x14ac:dyDescent="0.2">
      <c r="A30" s="42" t="s">
        <v>60</v>
      </c>
      <c r="B30" s="55">
        <v>13352213.82</v>
      </c>
      <c r="C30" s="55">
        <v>9835775.8699999992</v>
      </c>
      <c r="D30" s="55">
        <v>12308748.33</v>
      </c>
      <c r="E30" s="62">
        <v>9959243.1999999993</v>
      </c>
      <c r="F30" s="63">
        <v>9583987.1699999999</v>
      </c>
      <c r="G30" s="63">
        <v>14600173.189999999</v>
      </c>
      <c r="H30" s="63">
        <v>8417034.9299999997</v>
      </c>
      <c r="I30" s="63">
        <v>8674258.5199999996</v>
      </c>
      <c r="J30" s="63">
        <v>11981618.529999999</v>
      </c>
      <c r="K30" s="63">
        <v>9618292.4900000002</v>
      </c>
      <c r="L30" s="63">
        <v>9374742.4600000009</v>
      </c>
      <c r="M30" s="63">
        <v>10733387.279999999</v>
      </c>
      <c r="N30" s="61">
        <f>SUM(B30:M30)</f>
        <v>128439475.78999999</v>
      </c>
    </row>
    <row r="31" spans="1:14" x14ac:dyDescent="0.2">
      <c r="B31" s="65"/>
      <c r="C31" s="65"/>
      <c r="D31" s="69"/>
      <c r="E31" s="65"/>
      <c r="F31" s="66"/>
      <c r="G31" s="66"/>
      <c r="H31" s="66"/>
      <c r="I31" s="66"/>
      <c r="J31" s="66"/>
      <c r="K31" s="66"/>
      <c r="L31" s="66"/>
      <c r="M31" s="66"/>
      <c r="N31" s="65"/>
    </row>
    <row r="32" spans="1:14" ht="13.5" thickBot="1" x14ac:dyDescent="0.25">
      <c r="A32" s="70" t="s">
        <v>30</v>
      </c>
      <c r="B32" s="71">
        <f t="shared" ref="B32:N32" si="1">SUM(B11:B30)</f>
        <v>102497196.76999998</v>
      </c>
      <c r="C32" s="72">
        <f t="shared" si="1"/>
        <v>106183008.81999998</v>
      </c>
      <c r="D32" s="72">
        <f t="shared" si="1"/>
        <v>109429027.21999998</v>
      </c>
      <c r="E32" s="72">
        <f t="shared" si="1"/>
        <v>105084021.62000002</v>
      </c>
      <c r="F32" s="73">
        <f>SUM(F11:F30)</f>
        <v>102994672.63999997</v>
      </c>
      <c r="G32" s="73">
        <f t="shared" si="1"/>
        <v>124157107.45999998</v>
      </c>
      <c r="H32" s="73">
        <f t="shared" si="1"/>
        <v>98102637.25</v>
      </c>
      <c r="I32" s="73">
        <f t="shared" si="1"/>
        <v>99204532.359999999</v>
      </c>
      <c r="J32" s="73">
        <f t="shared" si="1"/>
        <v>116875164.66</v>
      </c>
      <c r="K32" s="73">
        <f t="shared" si="1"/>
        <v>106314394.17999999</v>
      </c>
      <c r="L32" s="73">
        <f>SUM(L11:L30)</f>
        <v>111287776.20000002</v>
      </c>
      <c r="M32" s="73">
        <f t="shared" si="1"/>
        <v>114689832.02000001</v>
      </c>
      <c r="N32" s="72">
        <f t="shared" si="1"/>
        <v>1296819371.1999998</v>
      </c>
    </row>
    <row r="33" spans="1:13" ht="13.5" thickTop="1" x14ac:dyDescent="0.2">
      <c r="M33" s="64"/>
    </row>
    <row r="35" spans="1:13" x14ac:dyDescent="0.2">
      <c r="A35" s="34" t="str">
        <f ca="1">CELL("filename")</f>
        <v>S:\Div - Adm Svc\Distribution &amp; Statistics\Distributions\WEB\FY 15 Files\[Statistical_15_WEB.xlsx]New Taxes</v>
      </c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2"/>
  <sheetViews>
    <sheetView topLeftCell="C13" workbookViewId="0">
      <selection activeCell="H13" sqref="H13"/>
    </sheetView>
  </sheetViews>
  <sheetFormatPr defaultColWidth="15.7109375" defaultRowHeight="12.75" x14ac:dyDescent="0.2"/>
  <cols>
    <col min="1" max="1" width="38.5703125" style="39" bestFit="1" customWidth="1"/>
    <col min="2" max="7" width="15.7109375" style="62" customWidth="1"/>
    <col min="8" max="8" width="19.140625" style="62" bestFit="1" customWidth="1"/>
    <col min="9" max="13" width="15.7109375" style="62" customWidth="1"/>
    <col min="14" max="14" width="17.140625" style="62" customWidth="1"/>
    <col min="15" max="256" width="15.7109375" style="39"/>
    <col min="257" max="257" width="38.5703125" style="39" bestFit="1" customWidth="1"/>
    <col min="258" max="263" width="15.7109375" style="39" customWidth="1"/>
    <col min="264" max="264" width="19.140625" style="39" bestFit="1" customWidth="1"/>
    <col min="265" max="269" width="15.7109375" style="39" customWidth="1"/>
    <col min="270" max="270" width="17.140625" style="39" customWidth="1"/>
    <col min="271" max="512" width="15.7109375" style="39"/>
    <col min="513" max="513" width="38.5703125" style="39" bestFit="1" customWidth="1"/>
    <col min="514" max="519" width="15.7109375" style="39" customWidth="1"/>
    <col min="520" max="520" width="19.140625" style="39" bestFit="1" customWidth="1"/>
    <col min="521" max="525" width="15.7109375" style="39" customWidth="1"/>
    <col min="526" max="526" width="17.140625" style="39" customWidth="1"/>
    <col min="527" max="768" width="15.7109375" style="39"/>
    <col min="769" max="769" width="38.5703125" style="39" bestFit="1" customWidth="1"/>
    <col min="770" max="775" width="15.7109375" style="39" customWidth="1"/>
    <col min="776" max="776" width="19.140625" style="39" bestFit="1" customWidth="1"/>
    <col min="777" max="781" width="15.7109375" style="39" customWidth="1"/>
    <col min="782" max="782" width="17.140625" style="39" customWidth="1"/>
    <col min="783" max="1024" width="15.7109375" style="39"/>
    <col min="1025" max="1025" width="38.5703125" style="39" bestFit="1" customWidth="1"/>
    <col min="1026" max="1031" width="15.7109375" style="39" customWidth="1"/>
    <col min="1032" max="1032" width="19.140625" style="39" bestFit="1" customWidth="1"/>
    <col min="1033" max="1037" width="15.7109375" style="39" customWidth="1"/>
    <col min="1038" max="1038" width="17.140625" style="39" customWidth="1"/>
    <col min="1039" max="1280" width="15.7109375" style="39"/>
    <col min="1281" max="1281" width="38.5703125" style="39" bestFit="1" customWidth="1"/>
    <col min="1282" max="1287" width="15.7109375" style="39" customWidth="1"/>
    <col min="1288" max="1288" width="19.140625" style="39" bestFit="1" customWidth="1"/>
    <col min="1289" max="1293" width="15.7109375" style="39" customWidth="1"/>
    <col min="1294" max="1294" width="17.140625" style="39" customWidth="1"/>
    <col min="1295" max="1536" width="15.7109375" style="39"/>
    <col min="1537" max="1537" width="38.5703125" style="39" bestFit="1" customWidth="1"/>
    <col min="1538" max="1543" width="15.7109375" style="39" customWidth="1"/>
    <col min="1544" max="1544" width="19.140625" style="39" bestFit="1" customWidth="1"/>
    <col min="1545" max="1549" width="15.7109375" style="39" customWidth="1"/>
    <col min="1550" max="1550" width="17.140625" style="39" customWidth="1"/>
    <col min="1551" max="1792" width="15.7109375" style="39"/>
    <col min="1793" max="1793" width="38.5703125" style="39" bestFit="1" customWidth="1"/>
    <col min="1794" max="1799" width="15.7109375" style="39" customWidth="1"/>
    <col min="1800" max="1800" width="19.140625" style="39" bestFit="1" customWidth="1"/>
    <col min="1801" max="1805" width="15.7109375" style="39" customWidth="1"/>
    <col min="1806" max="1806" width="17.140625" style="39" customWidth="1"/>
    <col min="1807" max="2048" width="15.7109375" style="39"/>
    <col min="2049" max="2049" width="38.5703125" style="39" bestFit="1" customWidth="1"/>
    <col min="2050" max="2055" width="15.7109375" style="39" customWidth="1"/>
    <col min="2056" max="2056" width="19.140625" style="39" bestFit="1" customWidth="1"/>
    <col min="2057" max="2061" width="15.7109375" style="39" customWidth="1"/>
    <col min="2062" max="2062" width="17.140625" style="39" customWidth="1"/>
    <col min="2063" max="2304" width="15.7109375" style="39"/>
    <col min="2305" max="2305" width="38.5703125" style="39" bestFit="1" customWidth="1"/>
    <col min="2306" max="2311" width="15.7109375" style="39" customWidth="1"/>
    <col min="2312" max="2312" width="19.140625" style="39" bestFit="1" customWidth="1"/>
    <col min="2313" max="2317" width="15.7109375" style="39" customWidth="1"/>
    <col min="2318" max="2318" width="17.140625" style="39" customWidth="1"/>
    <col min="2319" max="2560" width="15.7109375" style="39"/>
    <col min="2561" max="2561" width="38.5703125" style="39" bestFit="1" customWidth="1"/>
    <col min="2562" max="2567" width="15.7109375" style="39" customWidth="1"/>
    <col min="2568" max="2568" width="19.140625" style="39" bestFit="1" customWidth="1"/>
    <col min="2569" max="2573" width="15.7109375" style="39" customWidth="1"/>
    <col min="2574" max="2574" width="17.140625" style="39" customWidth="1"/>
    <col min="2575" max="2816" width="15.7109375" style="39"/>
    <col min="2817" max="2817" width="38.5703125" style="39" bestFit="1" customWidth="1"/>
    <col min="2818" max="2823" width="15.7109375" style="39" customWidth="1"/>
    <col min="2824" max="2824" width="19.140625" style="39" bestFit="1" customWidth="1"/>
    <col min="2825" max="2829" width="15.7109375" style="39" customWidth="1"/>
    <col min="2830" max="2830" width="17.140625" style="39" customWidth="1"/>
    <col min="2831" max="3072" width="15.7109375" style="39"/>
    <col min="3073" max="3073" width="38.5703125" style="39" bestFit="1" customWidth="1"/>
    <col min="3074" max="3079" width="15.7109375" style="39" customWidth="1"/>
    <col min="3080" max="3080" width="19.140625" style="39" bestFit="1" customWidth="1"/>
    <col min="3081" max="3085" width="15.7109375" style="39" customWidth="1"/>
    <col min="3086" max="3086" width="17.140625" style="39" customWidth="1"/>
    <col min="3087" max="3328" width="15.7109375" style="39"/>
    <col min="3329" max="3329" width="38.5703125" style="39" bestFit="1" customWidth="1"/>
    <col min="3330" max="3335" width="15.7109375" style="39" customWidth="1"/>
    <col min="3336" max="3336" width="19.140625" style="39" bestFit="1" customWidth="1"/>
    <col min="3337" max="3341" width="15.7109375" style="39" customWidth="1"/>
    <col min="3342" max="3342" width="17.140625" style="39" customWidth="1"/>
    <col min="3343" max="3584" width="15.7109375" style="39"/>
    <col min="3585" max="3585" width="38.5703125" style="39" bestFit="1" customWidth="1"/>
    <col min="3586" max="3591" width="15.7109375" style="39" customWidth="1"/>
    <col min="3592" max="3592" width="19.140625" style="39" bestFit="1" customWidth="1"/>
    <col min="3593" max="3597" width="15.7109375" style="39" customWidth="1"/>
    <col min="3598" max="3598" width="17.140625" style="39" customWidth="1"/>
    <col min="3599" max="3840" width="15.7109375" style="39"/>
    <col min="3841" max="3841" width="38.5703125" style="39" bestFit="1" customWidth="1"/>
    <col min="3842" max="3847" width="15.7109375" style="39" customWidth="1"/>
    <col min="3848" max="3848" width="19.140625" style="39" bestFit="1" customWidth="1"/>
    <col min="3849" max="3853" width="15.7109375" style="39" customWidth="1"/>
    <col min="3854" max="3854" width="17.140625" style="39" customWidth="1"/>
    <col min="3855" max="4096" width="15.7109375" style="39"/>
    <col min="4097" max="4097" width="38.5703125" style="39" bestFit="1" customWidth="1"/>
    <col min="4098" max="4103" width="15.7109375" style="39" customWidth="1"/>
    <col min="4104" max="4104" width="19.140625" style="39" bestFit="1" customWidth="1"/>
    <col min="4105" max="4109" width="15.7109375" style="39" customWidth="1"/>
    <col min="4110" max="4110" width="17.140625" style="39" customWidth="1"/>
    <col min="4111" max="4352" width="15.7109375" style="39"/>
    <col min="4353" max="4353" width="38.5703125" style="39" bestFit="1" customWidth="1"/>
    <col min="4354" max="4359" width="15.7109375" style="39" customWidth="1"/>
    <col min="4360" max="4360" width="19.140625" style="39" bestFit="1" customWidth="1"/>
    <col min="4361" max="4365" width="15.7109375" style="39" customWidth="1"/>
    <col min="4366" max="4366" width="17.140625" style="39" customWidth="1"/>
    <col min="4367" max="4608" width="15.7109375" style="39"/>
    <col min="4609" max="4609" width="38.5703125" style="39" bestFit="1" customWidth="1"/>
    <col min="4610" max="4615" width="15.7109375" style="39" customWidth="1"/>
    <col min="4616" max="4616" width="19.140625" style="39" bestFit="1" customWidth="1"/>
    <col min="4617" max="4621" width="15.7109375" style="39" customWidth="1"/>
    <col min="4622" max="4622" width="17.140625" style="39" customWidth="1"/>
    <col min="4623" max="4864" width="15.7109375" style="39"/>
    <col min="4865" max="4865" width="38.5703125" style="39" bestFit="1" customWidth="1"/>
    <col min="4866" max="4871" width="15.7109375" style="39" customWidth="1"/>
    <col min="4872" max="4872" width="19.140625" style="39" bestFit="1" customWidth="1"/>
    <col min="4873" max="4877" width="15.7109375" style="39" customWidth="1"/>
    <col min="4878" max="4878" width="17.140625" style="39" customWidth="1"/>
    <col min="4879" max="5120" width="15.7109375" style="39"/>
    <col min="5121" max="5121" width="38.5703125" style="39" bestFit="1" customWidth="1"/>
    <col min="5122" max="5127" width="15.7109375" style="39" customWidth="1"/>
    <col min="5128" max="5128" width="19.140625" style="39" bestFit="1" customWidth="1"/>
    <col min="5129" max="5133" width="15.7109375" style="39" customWidth="1"/>
    <col min="5134" max="5134" width="17.140625" style="39" customWidth="1"/>
    <col min="5135" max="5376" width="15.7109375" style="39"/>
    <col min="5377" max="5377" width="38.5703125" style="39" bestFit="1" customWidth="1"/>
    <col min="5378" max="5383" width="15.7109375" style="39" customWidth="1"/>
    <col min="5384" max="5384" width="19.140625" style="39" bestFit="1" customWidth="1"/>
    <col min="5385" max="5389" width="15.7109375" style="39" customWidth="1"/>
    <col min="5390" max="5390" width="17.140625" style="39" customWidth="1"/>
    <col min="5391" max="5632" width="15.7109375" style="39"/>
    <col min="5633" max="5633" width="38.5703125" style="39" bestFit="1" customWidth="1"/>
    <col min="5634" max="5639" width="15.7109375" style="39" customWidth="1"/>
    <col min="5640" max="5640" width="19.140625" style="39" bestFit="1" customWidth="1"/>
    <col min="5641" max="5645" width="15.7109375" style="39" customWidth="1"/>
    <col min="5646" max="5646" width="17.140625" style="39" customWidth="1"/>
    <col min="5647" max="5888" width="15.7109375" style="39"/>
    <col min="5889" max="5889" width="38.5703125" style="39" bestFit="1" customWidth="1"/>
    <col min="5890" max="5895" width="15.7109375" style="39" customWidth="1"/>
    <col min="5896" max="5896" width="19.140625" style="39" bestFit="1" customWidth="1"/>
    <col min="5897" max="5901" width="15.7109375" style="39" customWidth="1"/>
    <col min="5902" max="5902" width="17.140625" style="39" customWidth="1"/>
    <col min="5903" max="6144" width="15.7109375" style="39"/>
    <col min="6145" max="6145" width="38.5703125" style="39" bestFit="1" customWidth="1"/>
    <col min="6146" max="6151" width="15.7109375" style="39" customWidth="1"/>
    <col min="6152" max="6152" width="19.140625" style="39" bestFit="1" customWidth="1"/>
    <col min="6153" max="6157" width="15.7109375" style="39" customWidth="1"/>
    <col min="6158" max="6158" width="17.140625" style="39" customWidth="1"/>
    <col min="6159" max="6400" width="15.7109375" style="39"/>
    <col min="6401" max="6401" width="38.5703125" style="39" bestFit="1" customWidth="1"/>
    <col min="6402" max="6407" width="15.7109375" style="39" customWidth="1"/>
    <col min="6408" max="6408" width="19.140625" style="39" bestFit="1" customWidth="1"/>
    <col min="6409" max="6413" width="15.7109375" style="39" customWidth="1"/>
    <col min="6414" max="6414" width="17.140625" style="39" customWidth="1"/>
    <col min="6415" max="6656" width="15.7109375" style="39"/>
    <col min="6657" max="6657" width="38.5703125" style="39" bestFit="1" customWidth="1"/>
    <col min="6658" max="6663" width="15.7109375" style="39" customWidth="1"/>
    <col min="6664" max="6664" width="19.140625" style="39" bestFit="1" customWidth="1"/>
    <col min="6665" max="6669" width="15.7109375" style="39" customWidth="1"/>
    <col min="6670" max="6670" width="17.140625" style="39" customWidth="1"/>
    <col min="6671" max="6912" width="15.7109375" style="39"/>
    <col min="6913" max="6913" width="38.5703125" style="39" bestFit="1" customWidth="1"/>
    <col min="6914" max="6919" width="15.7109375" style="39" customWidth="1"/>
    <col min="6920" max="6920" width="19.140625" style="39" bestFit="1" customWidth="1"/>
    <col min="6921" max="6925" width="15.7109375" style="39" customWidth="1"/>
    <col min="6926" max="6926" width="17.140625" style="39" customWidth="1"/>
    <col min="6927" max="7168" width="15.7109375" style="39"/>
    <col min="7169" max="7169" width="38.5703125" style="39" bestFit="1" customWidth="1"/>
    <col min="7170" max="7175" width="15.7109375" style="39" customWidth="1"/>
    <col min="7176" max="7176" width="19.140625" style="39" bestFit="1" customWidth="1"/>
    <col min="7177" max="7181" width="15.7109375" style="39" customWidth="1"/>
    <col min="7182" max="7182" width="17.140625" style="39" customWidth="1"/>
    <col min="7183" max="7424" width="15.7109375" style="39"/>
    <col min="7425" max="7425" width="38.5703125" style="39" bestFit="1" customWidth="1"/>
    <col min="7426" max="7431" width="15.7109375" style="39" customWidth="1"/>
    <col min="7432" max="7432" width="19.140625" style="39" bestFit="1" customWidth="1"/>
    <col min="7433" max="7437" width="15.7109375" style="39" customWidth="1"/>
    <col min="7438" max="7438" width="17.140625" style="39" customWidth="1"/>
    <col min="7439" max="7680" width="15.7109375" style="39"/>
    <col min="7681" max="7681" width="38.5703125" style="39" bestFit="1" customWidth="1"/>
    <col min="7682" max="7687" width="15.7109375" style="39" customWidth="1"/>
    <col min="7688" max="7688" width="19.140625" style="39" bestFit="1" customWidth="1"/>
    <col min="7689" max="7693" width="15.7109375" style="39" customWidth="1"/>
    <col min="7694" max="7694" width="17.140625" style="39" customWidth="1"/>
    <col min="7695" max="7936" width="15.7109375" style="39"/>
    <col min="7937" max="7937" width="38.5703125" style="39" bestFit="1" customWidth="1"/>
    <col min="7938" max="7943" width="15.7109375" style="39" customWidth="1"/>
    <col min="7944" max="7944" width="19.140625" style="39" bestFit="1" customWidth="1"/>
    <col min="7945" max="7949" width="15.7109375" style="39" customWidth="1"/>
    <col min="7950" max="7950" width="17.140625" style="39" customWidth="1"/>
    <col min="7951" max="8192" width="15.7109375" style="39"/>
    <col min="8193" max="8193" width="38.5703125" style="39" bestFit="1" customWidth="1"/>
    <col min="8194" max="8199" width="15.7109375" style="39" customWidth="1"/>
    <col min="8200" max="8200" width="19.140625" style="39" bestFit="1" customWidth="1"/>
    <col min="8201" max="8205" width="15.7109375" style="39" customWidth="1"/>
    <col min="8206" max="8206" width="17.140625" style="39" customWidth="1"/>
    <col min="8207" max="8448" width="15.7109375" style="39"/>
    <col min="8449" max="8449" width="38.5703125" style="39" bestFit="1" customWidth="1"/>
    <col min="8450" max="8455" width="15.7109375" style="39" customWidth="1"/>
    <col min="8456" max="8456" width="19.140625" style="39" bestFit="1" customWidth="1"/>
    <col min="8457" max="8461" width="15.7109375" style="39" customWidth="1"/>
    <col min="8462" max="8462" width="17.140625" style="39" customWidth="1"/>
    <col min="8463" max="8704" width="15.7109375" style="39"/>
    <col min="8705" max="8705" width="38.5703125" style="39" bestFit="1" customWidth="1"/>
    <col min="8706" max="8711" width="15.7109375" style="39" customWidth="1"/>
    <col min="8712" max="8712" width="19.140625" style="39" bestFit="1" customWidth="1"/>
    <col min="8713" max="8717" width="15.7109375" style="39" customWidth="1"/>
    <col min="8718" max="8718" width="17.140625" style="39" customWidth="1"/>
    <col min="8719" max="8960" width="15.7109375" style="39"/>
    <col min="8961" max="8961" width="38.5703125" style="39" bestFit="1" customWidth="1"/>
    <col min="8962" max="8967" width="15.7109375" style="39" customWidth="1"/>
    <col min="8968" max="8968" width="19.140625" style="39" bestFit="1" customWidth="1"/>
    <col min="8969" max="8973" width="15.7109375" style="39" customWidth="1"/>
    <col min="8974" max="8974" width="17.140625" style="39" customWidth="1"/>
    <col min="8975" max="9216" width="15.7109375" style="39"/>
    <col min="9217" max="9217" width="38.5703125" style="39" bestFit="1" customWidth="1"/>
    <col min="9218" max="9223" width="15.7109375" style="39" customWidth="1"/>
    <col min="9224" max="9224" width="19.140625" style="39" bestFit="1" customWidth="1"/>
    <col min="9225" max="9229" width="15.7109375" style="39" customWidth="1"/>
    <col min="9230" max="9230" width="17.140625" style="39" customWidth="1"/>
    <col min="9231" max="9472" width="15.7109375" style="39"/>
    <col min="9473" max="9473" width="38.5703125" style="39" bestFit="1" customWidth="1"/>
    <col min="9474" max="9479" width="15.7109375" style="39" customWidth="1"/>
    <col min="9480" max="9480" width="19.140625" style="39" bestFit="1" customWidth="1"/>
    <col min="9481" max="9485" width="15.7109375" style="39" customWidth="1"/>
    <col min="9486" max="9486" width="17.140625" style="39" customWidth="1"/>
    <col min="9487" max="9728" width="15.7109375" style="39"/>
    <col min="9729" max="9729" width="38.5703125" style="39" bestFit="1" customWidth="1"/>
    <col min="9730" max="9735" width="15.7109375" style="39" customWidth="1"/>
    <col min="9736" max="9736" width="19.140625" style="39" bestFit="1" customWidth="1"/>
    <col min="9737" max="9741" width="15.7109375" style="39" customWidth="1"/>
    <col min="9742" max="9742" width="17.140625" style="39" customWidth="1"/>
    <col min="9743" max="9984" width="15.7109375" style="39"/>
    <col min="9985" max="9985" width="38.5703125" style="39" bestFit="1" customWidth="1"/>
    <col min="9986" max="9991" width="15.7109375" style="39" customWidth="1"/>
    <col min="9992" max="9992" width="19.140625" style="39" bestFit="1" customWidth="1"/>
    <col min="9993" max="9997" width="15.7109375" style="39" customWidth="1"/>
    <col min="9998" max="9998" width="17.140625" style="39" customWidth="1"/>
    <col min="9999" max="10240" width="15.7109375" style="39"/>
    <col min="10241" max="10241" width="38.5703125" style="39" bestFit="1" customWidth="1"/>
    <col min="10242" max="10247" width="15.7109375" style="39" customWidth="1"/>
    <col min="10248" max="10248" width="19.140625" style="39" bestFit="1" customWidth="1"/>
    <col min="10249" max="10253" width="15.7109375" style="39" customWidth="1"/>
    <col min="10254" max="10254" width="17.140625" style="39" customWidth="1"/>
    <col min="10255" max="10496" width="15.7109375" style="39"/>
    <col min="10497" max="10497" width="38.5703125" style="39" bestFit="1" customWidth="1"/>
    <col min="10498" max="10503" width="15.7109375" style="39" customWidth="1"/>
    <col min="10504" max="10504" width="19.140625" style="39" bestFit="1" customWidth="1"/>
    <col min="10505" max="10509" width="15.7109375" style="39" customWidth="1"/>
    <col min="10510" max="10510" width="17.140625" style="39" customWidth="1"/>
    <col min="10511" max="10752" width="15.7109375" style="39"/>
    <col min="10753" max="10753" width="38.5703125" style="39" bestFit="1" customWidth="1"/>
    <col min="10754" max="10759" width="15.7109375" style="39" customWidth="1"/>
    <col min="10760" max="10760" width="19.140625" style="39" bestFit="1" customWidth="1"/>
    <col min="10761" max="10765" width="15.7109375" style="39" customWidth="1"/>
    <col min="10766" max="10766" width="17.140625" style="39" customWidth="1"/>
    <col min="10767" max="11008" width="15.7109375" style="39"/>
    <col min="11009" max="11009" width="38.5703125" style="39" bestFit="1" customWidth="1"/>
    <col min="11010" max="11015" width="15.7109375" style="39" customWidth="1"/>
    <col min="11016" max="11016" width="19.140625" style="39" bestFit="1" customWidth="1"/>
    <col min="11017" max="11021" width="15.7109375" style="39" customWidth="1"/>
    <col min="11022" max="11022" width="17.140625" style="39" customWidth="1"/>
    <col min="11023" max="11264" width="15.7109375" style="39"/>
    <col min="11265" max="11265" width="38.5703125" style="39" bestFit="1" customWidth="1"/>
    <col min="11266" max="11271" width="15.7109375" style="39" customWidth="1"/>
    <col min="11272" max="11272" width="19.140625" style="39" bestFit="1" customWidth="1"/>
    <col min="11273" max="11277" width="15.7109375" style="39" customWidth="1"/>
    <col min="11278" max="11278" width="17.140625" style="39" customWidth="1"/>
    <col min="11279" max="11520" width="15.7109375" style="39"/>
    <col min="11521" max="11521" width="38.5703125" style="39" bestFit="1" customWidth="1"/>
    <col min="11522" max="11527" width="15.7109375" style="39" customWidth="1"/>
    <col min="11528" max="11528" width="19.140625" style="39" bestFit="1" customWidth="1"/>
    <col min="11529" max="11533" width="15.7109375" style="39" customWidth="1"/>
    <col min="11534" max="11534" width="17.140625" style="39" customWidth="1"/>
    <col min="11535" max="11776" width="15.7109375" style="39"/>
    <col min="11777" max="11777" width="38.5703125" style="39" bestFit="1" customWidth="1"/>
    <col min="11778" max="11783" width="15.7109375" style="39" customWidth="1"/>
    <col min="11784" max="11784" width="19.140625" style="39" bestFit="1" customWidth="1"/>
    <col min="11785" max="11789" width="15.7109375" style="39" customWidth="1"/>
    <col min="11790" max="11790" width="17.140625" style="39" customWidth="1"/>
    <col min="11791" max="12032" width="15.7109375" style="39"/>
    <col min="12033" max="12033" width="38.5703125" style="39" bestFit="1" customWidth="1"/>
    <col min="12034" max="12039" width="15.7109375" style="39" customWidth="1"/>
    <col min="12040" max="12040" width="19.140625" style="39" bestFit="1" customWidth="1"/>
    <col min="12041" max="12045" width="15.7109375" style="39" customWidth="1"/>
    <col min="12046" max="12046" width="17.140625" style="39" customWidth="1"/>
    <col min="12047" max="12288" width="15.7109375" style="39"/>
    <col min="12289" max="12289" width="38.5703125" style="39" bestFit="1" customWidth="1"/>
    <col min="12290" max="12295" width="15.7109375" style="39" customWidth="1"/>
    <col min="12296" max="12296" width="19.140625" style="39" bestFit="1" customWidth="1"/>
    <col min="12297" max="12301" width="15.7109375" style="39" customWidth="1"/>
    <col min="12302" max="12302" width="17.140625" style="39" customWidth="1"/>
    <col min="12303" max="12544" width="15.7109375" style="39"/>
    <col min="12545" max="12545" width="38.5703125" style="39" bestFit="1" customWidth="1"/>
    <col min="12546" max="12551" width="15.7109375" style="39" customWidth="1"/>
    <col min="12552" max="12552" width="19.140625" style="39" bestFit="1" customWidth="1"/>
    <col min="12553" max="12557" width="15.7109375" style="39" customWidth="1"/>
    <col min="12558" max="12558" width="17.140625" style="39" customWidth="1"/>
    <col min="12559" max="12800" width="15.7109375" style="39"/>
    <col min="12801" max="12801" width="38.5703125" style="39" bestFit="1" customWidth="1"/>
    <col min="12802" max="12807" width="15.7109375" style="39" customWidth="1"/>
    <col min="12808" max="12808" width="19.140625" style="39" bestFit="1" customWidth="1"/>
    <col min="12809" max="12813" width="15.7109375" style="39" customWidth="1"/>
    <col min="12814" max="12814" width="17.140625" style="39" customWidth="1"/>
    <col min="12815" max="13056" width="15.7109375" style="39"/>
    <col min="13057" max="13057" width="38.5703125" style="39" bestFit="1" customWidth="1"/>
    <col min="13058" max="13063" width="15.7109375" style="39" customWidth="1"/>
    <col min="13064" max="13064" width="19.140625" style="39" bestFit="1" customWidth="1"/>
    <col min="13065" max="13069" width="15.7109375" style="39" customWidth="1"/>
    <col min="13070" max="13070" width="17.140625" style="39" customWidth="1"/>
    <col min="13071" max="13312" width="15.7109375" style="39"/>
    <col min="13313" max="13313" width="38.5703125" style="39" bestFit="1" customWidth="1"/>
    <col min="13314" max="13319" width="15.7109375" style="39" customWidth="1"/>
    <col min="13320" max="13320" width="19.140625" style="39" bestFit="1" customWidth="1"/>
    <col min="13321" max="13325" width="15.7109375" style="39" customWidth="1"/>
    <col min="13326" max="13326" width="17.140625" style="39" customWidth="1"/>
    <col min="13327" max="13568" width="15.7109375" style="39"/>
    <col min="13569" max="13569" width="38.5703125" style="39" bestFit="1" customWidth="1"/>
    <col min="13570" max="13575" width="15.7109375" style="39" customWidth="1"/>
    <col min="13576" max="13576" width="19.140625" style="39" bestFit="1" customWidth="1"/>
    <col min="13577" max="13581" width="15.7109375" style="39" customWidth="1"/>
    <col min="13582" max="13582" width="17.140625" style="39" customWidth="1"/>
    <col min="13583" max="13824" width="15.7109375" style="39"/>
    <col min="13825" max="13825" width="38.5703125" style="39" bestFit="1" customWidth="1"/>
    <col min="13826" max="13831" width="15.7109375" style="39" customWidth="1"/>
    <col min="13832" max="13832" width="19.140625" style="39" bestFit="1" customWidth="1"/>
    <col min="13833" max="13837" width="15.7109375" style="39" customWidth="1"/>
    <col min="13838" max="13838" width="17.140625" style="39" customWidth="1"/>
    <col min="13839" max="14080" width="15.7109375" style="39"/>
    <col min="14081" max="14081" width="38.5703125" style="39" bestFit="1" customWidth="1"/>
    <col min="14082" max="14087" width="15.7109375" style="39" customWidth="1"/>
    <col min="14088" max="14088" width="19.140625" style="39" bestFit="1" customWidth="1"/>
    <col min="14089" max="14093" width="15.7109375" style="39" customWidth="1"/>
    <col min="14094" max="14094" width="17.140625" style="39" customWidth="1"/>
    <col min="14095" max="14336" width="15.7109375" style="39"/>
    <col min="14337" max="14337" width="38.5703125" style="39" bestFit="1" customWidth="1"/>
    <col min="14338" max="14343" width="15.7109375" style="39" customWidth="1"/>
    <col min="14344" max="14344" width="19.140625" style="39" bestFit="1" customWidth="1"/>
    <col min="14345" max="14349" width="15.7109375" style="39" customWidth="1"/>
    <col min="14350" max="14350" width="17.140625" style="39" customWidth="1"/>
    <col min="14351" max="14592" width="15.7109375" style="39"/>
    <col min="14593" max="14593" width="38.5703125" style="39" bestFit="1" customWidth="1"/>
    <col min="14594" max="14599" width="15.7109375" style="39" customWidth="1"/>
    <col min="14600" max="14600" width="19.140625" style="39" bestFit="1" customWidth="1"/>
    <col min="14601" max="14605" width="15.7109375" style="39" customWidth="1"/>
    <col min="14606" max="14606" width="17.140625" style="39" customWidth="1"/>
    <col min="14607" max="14848" width="15.7109375" style="39"/>
    <col min="14849" max="14849" width="38.5703125" style="39" bestFit="1" customWidth="1"/>
    <col min="14850" max="14855" width="15.7109375" style="39" customWidth="1"/>
    <col min="14856" max="14856" width="19.140625" style="39" bestFit="1" customWidth="1"/>
    <col min="14857" max="14861" width="15.7109375" style="39" customWidth="1"/>
    <col min="14862" max="14862" width="17.140625" style="39" customWidth="1"/>
    <col min="14863" max="15104" width="15.7109375" style="39"/>
    <col min="15105" max="15105" width="38.5703125" style="39" bestFit="1" customWidth="1"/>
    <col min="15106" max="15111" width="15.7109375" style="39" customWidth="1"/>
    <col min="15112" max="15112" width="19.140625" style="39" bestFit="1" customWidth="1"/>
    <col min="15113" max="15117" width="15.7109375" style="39" customWidth="1"/>
    <col min="15118" max="15118" width="17.140625" style="39" customWidth="1"/>
    <col min="15119" max="15360" width="15.7109375" style="39"/>
    <col min="15361" max="15361" width="38.5703125" style="39" bestFit="1" customWidth="1"/>
    <col min="15362" max="15367" width="15.7109375" style="39" customWidth="1"/>
    <col min="15368" max="15368" width="19.140625" style="39" bestFit="1" customWidth="1"/>
    <col min="15369" max="15373" width="15.7109375" style="39" customWidth="1"/>
    <col min="15374" max="15374" width="17.140625" style="39" customWidth="1"/>
    <col min="15375" max="15616" width="15.7109375" style="39"/>
    <col min="15617" max="15617" width="38.5703125" style="39" bestFit="1" customWidth="1"/>
    <col min="15618" max="15623" width="15.7109375" style="39" customWidth="1"/>
    <col min="15624" max="15624" width="19.140625" style="39" bestFit="1" customWidth="1"/>
    <col min="15625" max="15629" width="15.7109375" style="39" customWidth="1"/>
    <col min="15630" max="15630" width="17.140625" style="39" customWidth="1"/>
    <col min="15631" max="15872" width="15.7109375" style="39"/>
    <col min="15873" max="15873" width="38.5703125" style="39" bestFit="1" customWidth="1"/>
    <col min="15874" max="15879" width="15.7109375" style="39" customWidth="1"/>
    <col min="15880" max="15880" width="19.140625" style="39" bestFit="1" customWidth="1"/>
    <col min="15881" max="15885" width="15.7109375" style="39" customWidth="1"/>
    <col min="15886" max="15886" width="17.140625" style="39" customWidth="1"/>
    <col min="15887" max="16128" width="15.7109375" style="39"/>
    <col min="16129" max="16129" width="38.5703125" style="39" bestFit="1" customWidth="1"/>
    <col min="16130" max="16135" width="15.7109375" style="39" customWidth="1"/>
    <col min="16136" max="16136" width="19.140625" style="39" bestFit="1" customWidth="1"/>
    <col min="16137" max="16141" width="15.7109375" style="39" customWidth="1"/>
    <col min="16142" max="16142" width="17.140625" style="39" customWidth="1"/>
    <col min="16143" max="16384" width="15.7109375" style="39"/>
  </cols>
  <sheetData>
    <row r="1" spans="1:15" x14ac:dyDescent="0.2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5" x14ac:dyDescent="0.2">
      <c r="A2" s="158" t="s">
        <v>28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3" spans="1:15" x14ac:dyDescent="0.2">
      <c r="A3" s="158" t="s">
        <v>61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</row>
    <row r="4" spans="1:15" x14ac:dyDescent="0.2">
      <c r="A4" s="158" t="s">
        <v>112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</row>
    <row r="9" spans="1:15" x14ac:dyDescent="0.2">
      <c r="A9" s="74" t="s">
        <v>38</v>
      </c>
      <c r="B9" s="75" t="s">
        <v>5</v>
      </c>
      <c r="C9" s="75" t="s">
        <v>6</v>
      </c>
      <c r="D9" s="75" t="s">
        <v>7</v>
      </c>
      <c r="E9" s="75" t="s">
        <v>8</v>
      </c>
      <c r="F9" s="75" t="s">
        <v>9</v>
      </c>
      <c r="G9" s="75" t="s">
        <v>10</v>
      </c>
      <c r="H9" s="75" t="s">
        <v>11</v>
      </c>
      <c r="I9" s="75" t="s">
        <v>12</v>
      </c>
      <c r="J9" s="75" t="s">
        <v>13</v>
      </c>
      <c r="K9" s="75" t="s">
        <v>14</v>
      </c>
      <c r="L9" s="75" t="s">
        <v>15</v>
      </c>
      <c r="M9" s="75" t="s">
        <v>2</v>
      </c>
      <c r="N9" s="75" t="s">
        <v>30</v>
      </c>
    </row>
    <row r="10" spans="1:15" x14ac:dyDescent="0.2">
      <c r="A10" s="65"/>
    </row>
    <row r="11" spans="1:15" x14ac:dyDescent="0.2">
      <c r="A11" s="42"/>
    </row>
    <row r="12" spans="1:15" x14ac:dyDescent="0.2">
      <c r="A12" s="42" t="s">
        <v>62</v>
      </c>
      <c r="B12" s="7">
        <v>177436.5</v>
      </c>
      <c r="C12" s="7">
        <v>182243.58</v>
      </c>
      <c r="D12" s="7">
        <v>173534.13</v>
      </c>
      <c r="E12" s="7">
        <v>170629.49</v>
      </c>
      <c r="F12" s="7">
        <v>177002.98</v>
      </c>
      <c r="G12" s="7">
        <v>193848.28</v>
      </c>
      <c r="H12" s="77">
        <v>172614.06</v>
      </c>
      <c r="I12" s="7">
        <v>161649.18</v>
      </c>
      <c r="J12" s="7">
        <v>199606.02</v>
      </c>
      <c r="K12" s="7">
        <v>184809.43</v>
      </c>
      <c r="L12" s="78">
        <v>192406.25</v>
      </c>
      <c r="M12" s="78">
        <v>205001.76</v>
      </c>
      <c r="N12" s="7">
        <v>2190781.66</v>
      </c>
    </row>
    <row r="13" spans="1:15" x14ac:dyDescent="0.2">
      <c r="A13" s="42" t="s">
        <v>63</v>
      </c>
      <c r="B13" s="56">
        <v>177436.4</v>
      </c>
      <c r="C13" s="56">
        <v>182243.58</v>
      </c>
      <c r="D13" s="62">
        <v>173533.95</v>
      </c>
      <c r="E13" s="62">
        <v>170629.5</v>
      </c>
      <c r="F13" s="62">
        <v>177003.03</v>
      </c>
      <c r="G13" s="62">
        <v>193848.32000000001</v>
      </c>
      <c r="H13" s="79">
        <v>172614.02</v>
      </c>
      <c r="I13" s="62">
        <v>161649.15</v>
      </c>
      <c r="J13" s="62">
        <v>199606.06</v>
      </c>
      <c r="K13" s="62">
        <v>184805.98</v>
      </c>
      <c r="L13" s="80">
        <v>192406.25</v>
      </c>
      <c r="M13" s="80">
        <v>205001.5</v>
      </c>
      <c r="N13" s="62">
        <v>2190777.7400000002</v>
      </c>
    </row>
    <row r="14" spans="1:15" x14ac:dyDescent="0.2">
      <c r="A14" s="42" t="s">
        <v>64</v>
      </c>
      <c r="B14" s="56">
        <v>88718.77</v>
      </c>
      <c r="C14" s="56">
        <v>91122.66</v>
      </c>
      <c r="D14" s="62">
        <v>86767.34</v>
      </c>
      <c r="E14" s="62">
        <v>85312.19</v>
      </c>
      <c r="F14" s="62">
        <v>88508.52</v>
      </c>
      <c r="G14" s="62">
        <v>96925.16</v>
      </c>
      <c r="H14" s="79">
        <v>86284.75</v>
      </c>
      <c r="I14" s="62">
        <v>80593.55</v>
      </c>
      <c r="J14" s="62">
        <v>99804</v>
      </c>
      <c r="K14" s="62">
        <v>92405.77</v>
      </c>
      <c r="L14" s="80">
        <v>96203.59</v>
      </c>
      <c r="M14" s="80">
        <v>102501.69</v>
      </c>
      <c r="N14" s="62">
        <v>1095147.99</v>
      </c>
    </row>
    <row r="15" spans="1:15" x14ac:dyDescent="0.2">
      <c r="A15" s="42" t="s">
        <v>116</v>
      </c>
      <c r="B15" s="56">
        <v>0</v>
      </c>
      <c r="C15" s="56">
        <v>0</v>
      </c>
      <c r="D15" s="62">
        <v>0</v>
      </c>
      <c r="E15" s="62">
        <v>82852.210000000006</v>
      </c>
      <c r="F15" s="62">
        <v>87661.97</v>
      </c>
      <c r="G15" s="62">
        <v>96225.62</v>
      </c>
      <c r="H15" s="79">
        <v>86048.26</v>
      </c>
      <c r="I15" s="62">
        <v>80150.78</v>
      </c>
      <c r="J15" s="62">
        <v>99235.25</v>
      </c>
      <c r="K15" s="62">
        <v>92122.72</v>
      </c>
      <c r="L15" s="80">
        <v>95360.61</v>
      </c>
      <c r="M15" s="80">
        <v>102208.21</v>
      </c>
      <c r="N15" s="62">
        <v>821865.62999999989</v>
      </c>
    </row>
    <row r="16" spans="1:15" x14ac:dyDescent="0.2">
      <c r="A16" s="42" t="s">
        <v>65</v>
      </c>
      <c r="B16" s="56">
        <v>46843.38</v>
      </c>
      <c r="C16" s="56">
        <v>53351.57</v>
      </c>
      <c r="D16" s="62">
        <v>54579.71</v>
      </c>
      <c r="E16" s="62">
        <v>54528.42</v>
      </c>
      <c r="F16" s="62">
        <v>49777.120000000003</v>
      </c>
      <c r="G16" s="62">
        <v>65555.429999999993</v>
      </c>
      <c r="H16" s="56">
        <v>46869.42</v>
      </c>
      <c r="I16" s="62">
        <v>45310.29</v>
      </c>
      <c r="J16" s="62">
        <v>54906.7</v>
      </c>
      <c r="K16" s="62">
        <v>51692.08</v>
      </c>
      <c r="L16" s="80">
        <v>39052.629999999997</v>
      </c>
      <c r="M16" s="80">
        <v>58165.99</v>
      </c>
      <c r="N16" s="62">
        <v>620632.74</v>
      </c>
    </row>
    <row r="17" spans="1:14" x14ac:dyDescent="0.2">
      <c r="A17" s="42" t="s">
        <v>66</v>
      </c>
      <c r="B17" s="56">
        <v>46841.52</v>
      </c>
      <c r="C17" s="56">
        <v>53350.48</v>
      </c>
      <c r="D17" s="62">
        <v>54578.53</v>
      </c>
      <c r="E17" s="62">
        <v>54526</v>
      </c>
      <c r="F17" s="62">
        <v>49776.95</v>
      </c>
      <c r="G17" s="62">
        <v>65564.570000000007</v>
      </c>
      <c r="H17" s="56">
        <v>46868.480000000003</v>
      </c>
      <c r="I17" s="62">
        <v>45307.6</v>
      </c>
      <c r="J17" s="62">
        <v>54903.81</v>
      </c>
      <c r="K17" s="62">
        <v>51714.5</v>
      </c>
      <c r="L17" s="80">
        <v>39051.620000000003</v>
      </c>
      <c r="M17" s="80">
        <v>58166.21</v>
      </c>
      <c r="N17" s="62">
        <v>620650.2699999999</v>
      </c>
    </row>
    <row r="18" spans="1:14" x14ac:dyDescent="0.2">
      <c r="A18" s="42" t="s">
        <v>67</v>
      </c>
      <c r="B18" s="56">
        <v>46841.49</v>
      </c>
      <c r="C18" s="56">
        <v>53351.16</v>
      </c>
      <c r="D18" s="62">
        <v>54578.5</v>
      </c>
      <c r="E18" s="62">
        <v>54526</v>
      </c>
      <c r="F18" s="62">
        <v>49777.72</v>
      </c>
      <c r="G18" s="62">
        <v>65564.62</v>
      </c>
      <c r="H18" s="56">
        <v>46868.55</v>
      </c>
      <c r="I18" s="62">
        <v>45307.64</v>
      </c>
      <c r="J18" s="62">
        <v>54903.98</v>
      </c>
      <c r="K18" s="62">
        <v>51701.81</v>
      </c>
      <c r="L18" s="80">
        <v>39051.599999999999</v>
      </c>
      <c r="M18" s="80">
        <v>58166.21</v>
      </c>
      <c r="N18" s="62">
        <v>620639.27999999991</v>
      </c>
    </row>
    <row r="19" spans="1:14" x14ac:dyDescent="0.2">
      <c r="A19" s="81" t="s">
        <v>68</v>
      </c>
      <c r="B19" s="56">
        <v>7125107.9900000002</v>
      </c>
      <c r="C19" s="56">
        <v>7372218.4299999997</v>
      </c>
      <c r="D19" s="62">
        <v>7517013.5199999996</v>
      </c>
      <c r="E19" s="62">
        <v>7346314.8600000003</v>
      </c>
      <c r="F19" s="62">
        <v>7220398.46</v>
      </c>
      <c r="G19" s="62">
        <v>8658472.0299999993</v>
      </c>
      <c r="H19" s="56">
        <v>6945537.8700000001</v>
      </c>
      <c r="I19" s="62">
        <v>7068343.0499999998</v>
      </c>
      <c r="J19" s="62">
        <v>8340566.4199999999</v>
      </c>
      <c r="K19" s="62">
        <v>7578014.4299999997</v>
      </c>
      <c r="L19" s="80">
        <v>7955304.3300000001</v>
      </c>
      <c r="M19" s="80">
        <v>7902809.4400000004</v>
      </c>
      <c r="N19" s="62">
        <v>91030100.829999998</v>
      </c>
    </row>
    <row r="20" spans="1:14" x14ac:dyDescent="0.2">
      <c r="A20" s="81" t="s">
        <v>69</v>
      </c>
      <c r="B20" s="56">
        <v>14235136.850000001</v>
      </c>
      <c r="C20" s="56">
        <v>14731141.85</v>
      </c>
      <c r="D20" s="62">
        <v>15033770.24</v>
      </c>
      <c r="E20" s="62">
        <v>14692341.399999999</v>
      </c>
      <c r="F20" s="62">
        <v>14439835.880000001</v>
      </c>
      <c r="G20" s="62">
        <v>17316799.91</v>
      </c>
      <c r="H20" s="56">
        <v>13888237.16</v>
      </c>
      <c r="I20" s="62">
        <v>14144177.280000001</v>
      </c>
      <c r="J20" s="62">
        <v>16701459.440000001</v>
      </c>
      <c r="K20" s="62">
        <v>15164288.91</v>
      </c>
      <c r="L20" s="80">
        <v>15917356.140000001</v>
      </c>
      <c r="M20" s="80">
        <v>15805437.24</v>
      </c>
      <c r="N20" s="62">
        <v>182069982.30000001</v>
      </c>
    </row>
    <row r="21" spans="1:14" x14ac:dyDescent="0.2">
      <c r="A21" s="39" t="s">
        <v>70</v>
      </c>
      <c r="B21" s="56">
        <v>7125007.5300000003</v>
      </c>
      <c r="C21" s="56">
        <v>7372268.6900000004</v>
      </c>
      <c r="D21" s="62">
        <v>7516961.7000000002</v>
      </c>
      <c r="E21" s="62">
        <v>7346330.1900000004</v>
      </c>
      <c r="F21" s="62">
        <v>7220316.79</v>
      </c>
      <c r="G21" s="62">
        <v>8658395.6699999999</v>
      </c>
      <c r="H21" s="56">
        <v>6942624.1699999999</v>
      </c>
      <c r="I21" s="62">
        <v>7068251.3600000003</v>
      </c>
      <c r="J21" s="62">
        <v>8338854.9299999997</v>
      </c>
      <c r="K21" s="62">
        <v>7577749.1900000004</v>
      </c>
      <c r="L21" s="80">
        <v>7953792.0700000003</v>
      </c>
      <c r="M21" s="78">
        <v>7903401.71</v>
      </c>
      <c r="N21" s="62">
        <v>91023953.999999985</v>
      </c>
    </row>
    <row r="22" spans="1:14" x14ac:dyDescent="0.2">
      <c r="A22" s="39" t="s">
        <v>71</v>
      </c>
      <c r="B22" s="56">
        <v>7124292.0899999999</v>
      </c>
      <c r="C22" s="56">
        <v>7371484.4299999997</v>
      </c>
      <c r="D22" s="62">
        <v>7516449.9900000002</v>
      </c>
      <c r="E22" s="62">
        <v>7345403.7400000002</v>
      </c>
      <c r="F22" s="62">
        <v>7219858.1100000003</v>
      </c>
      <c r="G22" s="62">
        <v>8657864.4100000001</v>
      </c>
      <c r="H22" s="56">
        <v>6942587.4900000002</v>
      </c>
      <c r="I22" s="62">
        <v>7075792.75</v>
      </c>
      <c r="J22" s="62">
        <v>8346338.7199999997</v>
      </c>
      <c r="K22" s="62">
        <v>7585792.1100000003</v>
      </c>
      <c r="L22" s="80">
        <v>7961816.7400000002</v>
      </c>
      <c r="M22" s="80">
        <v>7902557.4900000002</v>
      </c>
      <c r="N22" s="62">
        <v>91050238.069999993</v>
      </c>
    </row>
    <row r="23" spans="1:14" x14ac:dyDescent="0.2">
      <c r="A23" s="39" t="s">
        <v>72</v>
      </c>
      <c r="B23" s="76">
        <v>141644.65</v>
      </c>
      <c r="C23" s="56">
        <v>144730.10999999999</v>
      </c>
      <c r="D23" s="62">
        <v>136020.76999999999</v>
      </c>
      <c r="E23" s="62">
        <v>133504.97</v>
      </c>
      <c r="F23" s="62">
        <v>120069.8</v>
      </c>
      <c r="G23" s="62">
        <v>169142.96</v>
      </c>
      <c r="H23" s="56">
        <v>114090.91</v>
      </c>
      <c r="I23" s="62">
        <v>105732.04</v>
      </c>
      <c r="J23" s="62">
        <v>155098.73000000001</v>
      </c>
      <c r="K23" s="62">
        <v>114641.60000000001</v>
      </c>
      <c r="L23" s="80">
        <v>122571.31</v>
      </c>
      <c r="M23" s="80">
        <v>156855.99</v>
      </c>
      <c r="N23" s="62">
        <v>1614103.84</v>
      </c>
    </row>
    <row r="24" spans="1:14" x14ac:dyDescent="0.2">
      <c r="A24" s="42" t="s">
        <v>73</v>
      </c>
      <c r="B24" s="62">
        <v>52599.43</v>
      </c>
      <c r="C24" s="56">
        <v>56657.48</v>
      </c>
      <c r="D24" s="62">
        <v>55577.93</v>
      </c>
      <c r="E24" s="62">
        <v>52202.53</v>
      </c>
      <c r="F24" s="62">
        <v>49890.63</v>
      </c>
      <c r="G24" s="62">
        <v>66690.679999999993</v>
      </c>
      <c r="H24" s="79">
        <v>53076.23</v>
      </c>
      <c r="I24" s="62">
        <v>53945.35</v>
      </c>
      <c r="J24" s="62">
        <v>62859.01</v>
      </c>
      <c r="K24" s="56">
        <v>54226.77</v>
      </c>
      <c r="L24" s="80">
        <v>50667.47</v>
      </c>
      <c r="M24" s="80">
        <v>55084.3</v>
      </c>
      <c r="N24" s="62">
        <v>663477.80999999994</v>
      </c>
    </row>
    <row r="25" spans="1:14" x14ac:dyDescent="0.2">
      <c r="A25" s="42" t="s">
        <v>74</v>
      </c>
      <c r="B25" s="62">
        <v>5496.58</v>
      </c>
      <c r="C25" s="56">
        <v>6313.27</v>
      </c>
      <c r="D25" s="62">
        <v>5620.9</v>
      </c>
      <c r="E25" s="62">
        <v>9175.5400000000009</v>
      </c>
      <c r="F25" s="62">
        <v>5673.28</v>
      </c>
      <c r="G25" s="62">
        <v>5841.52</v>
      </c>
      <c r="H25" s="79">
        <v>5001.55</v>
      </c>
      <c r="I25" s="62">
        <v>4351.57</v>
      </c>
      <c r="J25" s="62">
        <v>5668.25</v>
      </c>
      <c r="K25" s="62">
        <v>5455.16</v>
      </c>
      <c r="L25" s="80">
        <v>5223.72</v>
      </c>
      <c r="M25" s="80">
        <v>6735.33</v>
      </c>
      <c r="N25" s="62">
        <v>70556.67</v>
      </c>
    </row>
    <row r="26" spans="1:14" x14ac:dyDescent="0.2">
      <c r="A26" s="42" t="s">
        <v>75</v>
      </c>
      <c r="B26" s="62">
        <v>73760.19</v>
      </c>
      <c r="C26" s="56">
        <v>73826.12</v>
      </c>
      <c r="D26" s="62">
        <v>75267.69</v>
      </c>
      <c r="E26" s="62">
        <v>77653.47</v>
      </c>
      <c r="F26" s="62">
        <v>69730.259999999995</v>
      </c>
      <c r="G26" s="62">
        <v>82100.88</v>
      </c>
      <c r="H26" s="79">
        <v>61549.38</v>
      </c>
      <c r="I26" s="82">
        <v>68854.2</v>
      </c>
      <c r="J26" s="62">
        <v>81947.31</v>
      </c>
      <c r="K26" s="62">
        <v>68298.34</v>
      </c>
      <c r="L26" s="80">
        <v>77258.78</v>
      </c>
      <c r="M26" s="80">
        <v>85633.25</v>
      </c>
      <c r="N26" s="62">
        <v>895879.87</v>
      </c>
    </row>
    <row r="27" spans="1:14" x14ac:dyDescent="0.2">
      <c r="A27" s="42" t="s">
        <v>76</v>
      </c>
      <c r="B27" s="62">
        <v>183373.82</v>
      </c>
      <c r="C27" s="56">
        <v>173812.5</v>
      </c>
      <c r="D27" s="62">
        <v>205257.83</v>
      </c>
      <c r="E27" s="62">
        <v>193031.08</v>
      </c>
      <c r="F27" s="62">
        <v>202325.58</v>
      </c>
      <c r="G27" s="62">
        <v>240208.79</v>
      </c>
      <c r="H27" s="79">
        <v>182239.59</v>
      </c>
      <c r="I27" s="82">
        <v>180588.73</v>
      </c>
      <c r="J27" s="62">
        <v>224233.15</v>
      </c>
      <c r="K27" s="62">
        <v>198107.01</v>
      </c>
      <c r="L27" s="80">
        <v>204142.98</v>
      </c>
      <c r="M27" s="80">
        <v>241820.15</v>
      </c>
      <c r="N27" s="62">
        <v>2429141.21</v>
      </c>
    </row>
    <row r="28" spans="1:14" x14ac:dyDescent="0.2">
      <c r="A28" s="42" t="s">
        <v>77</v>
      </c>
      <c r="B28" s="62">
        <v>92181.31</v>
      </c>
      <c r="C28" s="62">
        <v>88250.06</v>
      </c>
      <c r="D28" s="62">
        <v>102893.95</v>
      </c>
      <c r="E28" s="62">
        <v>97058.64</v>
      </c>
      <c r="F28" s="62">
        <v>101681.58</v>
      </c>
      <c r="G28" s="62">
        <v>122198.75</v>
      </c>
      <c r="H28" s="56">
        <v>91588.26</v>
      </c>
      <c r="I28" s="62">
        <v>90475.15</v>
      </c>
      <c r="J28" s="56">
        <v>112259.72</v>
      </c>
      <c r="K28" s="62">
        <v>99701.53</v>
      </c>
      <c r="L28" s="62">
        <v>102439.6</v>
      </c>
      <c r="M28" s="80">
        <v>121665.18</v>
      </c>
      <c r="N28" s="62">
        <v>1222393.73</v>
      </c>
    </row>
    <row r="29" spans="1:14" x14ac:dyDescent="0.2">
      <c r="A29" s="42" t="s">
        <v>78</v>
      </c>
      <c r="B29" s="62">
        <v>21350.83</v>
      </c>
      <c r="C29" s="56">
        <v>14924.37</v>
      </c>
      <c r="D29" s="62">
        <v>24152.01</v>
      </c>
      <c r="E29" s="62">
        <v>17447.18</v>
      </c>
      <c r="F29" s="56">
        <v>12852.1</v>
      </c>
      <c r="G29" s="62">
        <v>17371.849999999999</v>
      </c>
      <c r="H29" s="56">
        <v>14376.67</v>
      </c>
      <c r="I29" s="56">
        <v>13616.41</v>
      </c>
      <c r="J29" s="56">
        <v>17431.650000000001</v>
      </c>
      <c r="K29" s="56">
        <v>16064.75</v>
      </c>
      <c r="L29" s="62">
        <v>13698.12</v>
      </c>
      <c r="M29" s="56">
        <v>17713.009999999998</v>
      </c>
      <c r="N29" s="62">
        <v>200998.95</v>
      </c>
    </row>
    <row r="30" spans="1:14" x14ac:dyDescent="0.2">
      <c r="A30" s="81" t="s">
        <v>79</v>
      </c>
      <c r="B30" s="56">
        <v>21312.73</v>
      </c>
      <c r="C30" s="56">
        <v>26056.080000000002</v>
      </c>
      <c r="D30" s="56">
        <v>23653.05</v>
      </c>
      <c r="E30" s="56">
        <v>22054.49</v>
      </c>
      <c r="F30" s="62">
        <v>44970.23</v>
      </c>
      <c r="G30" s="56">
        <v>28103.94</v>
      </c>
      <c r="H30" s="56">
        <v>18021.18</v>
      </c>
      <c r="I30" s="56">
        <v>14220.79</v>
      </c>
      <c r="J30" s="62">
        <v>18452.060000000001</v>
      </c>
      <c r="K30" s="56">
        <v>17968.82</v>
      </c>
      <c r="L30" s="80">
        <v>22748.03</v>
      </c>
      <c r="M30" s="80">
        <v>25267.63</v>
      </c>
      <c r="N30" s="62">
        <v>282829.03000000003</v>
      </c>
    </row>
    <row r="31" spans="1:14" x14ac:dyDescent="0.2">
      <c r="A31" s="81" t="s">
        <v>80</v>
      </c>
      <c r="B31" s="62">
        <v>21312.73</v>
      </c>
      <c r="C31" s="56">
        <v>26056.02</v>
      </c>
      <c r="D31" s="62">
        <v>23653.06</v>
      </c>
      <c r="E31" s="62">
        <v>22054.49</v>
      </c>
      <c r="F31" s="62">
        <v>44970.26</v>
      </c>
      <c r="G31" s="62">
        <v>28103.94</v>
      </c>
      <c r="H31" s="56">
        <v>18021.2</v>
      </c>
      <c r="I31" s="82">
        <v>14220.82</v>
      </c>
      <c r="J31" s="62">
        <v>18452.04</v>
      </c>
      <c r="K31" s="56">
        <v>17968.53</v>
      </c>
      <c r="L31" s="80">
        <v>22748.06</v>
      </c>
      <c r="M31" s="80">
        <v>25267.57</v>
      </c>
      <c r="N31" s="62">
        <v>282828.72000000003</v>
      </c>
    </row>
    <row r="32" spans="1:14" x14ac:dyDescent="0.2">
      <c r="A32" s="42" t="s">
        <v>81</v>
      </c>
      <c r="B32" s="62">
        <v>21312.73</v>
      </c>
      <c r="C32" s="56">
        <v>26056</v>
      </c>
      <c r="D32" s="62">
        <v>23653.05</v>
      </c>
      <c r="E32" s="62">
        <v>22054.48</v>
      </c>
      <c r="F32" s="62">
        <v>44970.22</v>
      </c>
      <c r="G32" s="62">
        <v>28103.94</v>
      </c>
      <c r="H32" s="79">
        <v>18021.22</v>
      </c>
      <c r="I32" s="82">
        <v>14220.8</v>
      </c>
      <c r="J32" s="62">
        <v>18452.04</v>
      </c>
      <c r="K32" s="62">
        <v>17968.57</v>
      </c>
      <c r="L32" s="80">
        <v>22748.01</v>
      </c>
      <c r="M32" s="80">
        <v>25267.63</v>
      </c>
      <c r="N32" s="62">
        <v>282828.69</v>
      </c>
    </row>
    <row r="33" spans="1:16" x14ac:dyDescent="0.2">
      <c r="A33" s="42" t="s">
        <v>82</v>
      </c>
      <c r="B33" s="62">
        <v>666181.66</v>
      </c>
      <c r="C33" s="56">
        <v>702149.12</v>
      </c>
      <c r="D33" s="62">
        <v>683928.18</v>
      </c>
      <c r="E33" s="62">
        <v>665040.41</v>
      </c>
      <c r="F33" s="62">
        <v>657642.43999999994</v>
      </c>
      <c r="G33" s="62">
        <v>819215.22</v>
      </c>
      <c r="H33" s="83">
        <v>626931.36</v>
      </c>
      <c r="I33" s="62">
        <v>604193.67000000004</v>
      </c>
      <c r="J33" s="62">
        <v>727458.38</v>
      </c>
      <c r="K33" s="62">
        <v>650523.28</v>
      </c>
      <c r="L33" s="80">
        <v>671876.22</v>
      </c>
      <c r="M33" s="56">
        <v>752736.64</v>
      </c>
      <c r="N33" s="62">
        <v>8227876.5800000001</v>
      </c>
    </row>
    <row r="34" spans="1:16" x14ac:dyDescent="0.2">
      <c r="A34" s="42" t="s">
        <v>83</v>
      </c>
      <c r="B34" s="62">
        <v>1332362.7</v>
      </c>
      <c r="C34" s="56">
        <v>1404296.25</v>
      </c>
      <c r="D34" s="62">
        <v>1367853.48</v>
      </c>
      <c r="E34" s="62">
        <v>1330091.74</v>
      </c>
      <c r="F34" s="62">
        <v>1315282.3500000001</v>
      </c>
      <c r="G34" s="62">
        <v>1638425.4</v>
      </c>
      <c r="H34" s="79">
        <v>1253861.22</v>
      </c>
      <c r="I34" s="62">
        <v>1208376.3</v>
      </c>
      <c r="J34" s="62">
        <v>1454912.14</v>
      </c>
      <c r="K34" s="62">
        <v>1301031.8899999999</v>
      </c>
      <c r="L34" s="80">
        <v>1343750.18</v>
      </c>
      <c r="M34" s="62">
        <v>1505467.53</v>
      </c>
      <c r="N34" s="62">
        <v>16455711.180000002</v>
      </c>
    </row>
    <row r="35" spans="1:16" x14ac:dyDescent="0.2">
      <c r="A35" s="42" t="s">
        <v>84</v>
      </c>
      <c r="B35" s="62">
        <v>1998542.6600000001</v>
      </c>
      <c r="C35" s="56">
        <v>2106444.12</v>
      </c>
      <c r="D35" s="62">
        <v>2051678.1400000001</v>
      </c>
      <c r="E35" s="62">
        <v>1995024.4900000002</v>
      </c>
      <c r="F35" s="62">
        <v>1973001.9500000002</v>
      </c>
      <c r="G35" s="62">
        <v>2457640.0099999998</v>
      </c>
      <c r="H35" s="56">
        <v>1880792.5300000003</v>
      </c>
      <c r="I35" s="62">
        <v>1812578.55</v>
      </c>
      <c r="J35" s="62">
        <v>2182375.89</v>
      </c>
      <c r="K35" s="62">
        <v>1952542.42</v>
      </c>
      <c r="L35" s="80">
        <v>2015626.3399999999</v>
      </c>
      <c r="M35" s="62">
        <v>2258194.73</v>
      </c>
      <c r="N35" s="62">
        <v>24684441.829999998</v>
      </c>
    </row>
    <row r="36" spans="1:16" x14ac:dyDescent="0.2">
      <c r="A36" s="42" t="s">
        <v>85</v>
      </c>
      <c r="B36" s="62">
        <v>666181.89</v>
      </c>
      <c r="C36" s="56">
        <v>702149.13</v>
      </c>
      <c r="D36" s="62">
        <v>683880.47</v>
      </c>
      <c r="E36" s="62">
        <v>665035.21</v>
      </c>
      <c r="F36" s="62">
        <v>657642.29</v>
      </c>
      <c r="G36" s="62">
        <v>819215.04</v>
      </c>
      <c r="H36" s="56">
        <v>626931.32999999996</v>
      </c>
      <c r="I36" s="62">
        <v>604193.41</v>
      </c>
      <c r="J36" s="62">
        <v>727458.75</v>
      </c>
      <c r="K36" s="62">
        <v>650520.09</v>
      </c>
      <c r="L36" s="80">
        <v>671876.2</v>
      </c>
      <c r="M36" s="80">
        <v>752736.65</v>
      </c>
      <c r="N36" s="62">
        <v>8227820.4600000009</v>
      </c>
    </row>
    <row r="37" spans="1:16" x14ac:dyDescent="0.2">
      <c r="A37" s="42" t="s">
        <v>86</v>
      </c>
      <c r="B37" s="62">
        <v>53916.23</v>
      </c>
      <c r="C37" s="56">
        <v>52623.13</v>
      </c>
      <c r="D37" s="62">
        <v>60092.67</v>
      </c>
      <c r="E37" s="62">
        <v>60813.09</v>
      </c>
      <c r="F37" s="62">
        <v>55232.639999999999</v>
      </c>
      <c r="G37" s="62">
        <v>64209.08</v>
      </c>
      <c r="H37" s="56">
        <v>47568.43</v>
      </c>
      <c r="I37" s="62">
        <v>50286.34</v>
      </c>
      <c r="J37" s="62">
        <v>54135.5</v>
      </c>
      <c r="K37" s="62">
        <v>56281.51</v>
      </c>
      <c r="L37" s="80">
        <v>57337.98</v>
      </c>
      <c r="M37" s="80">
        <v>51205.42</v>
      </c>
      <c r="N37" s="62">
        <v>663702.02</v>
      </c>
    </row>
    <row r="38" spans="1:16" x14ac:dyDescent="0.2">
      <c r="A38" s="53" t="s">
        <v>87</v>
      </c>
      <c r="B38" s="62">
        <v>26958.37</v>
      </c>
      <c r="C38" s="56">
        <v>26311.55</v>
      </c>
      <c r="D38" s="62">
        <v>30046.54</v>
      </c>
      <c r="E38" s="62">
        <v>30406.67</v>
      </c>
      <c r="F38" s="62">
        <v>27616.44</v>
      </c>
      <c r="G38" s="62">
        <v>32104.66</v>
      </c>
      <c r="H38" s="79">
        <v>23784.65</v>
      </c>
      <c r="I38" s="62">
        <v>25143.21</v>
      </c>
      <c r="J38" s="62">
        <v>27068.01</v>
      </c>
      <c r="K38" s="62">
        <v>28141.23</v>
      </c>
      <c r="L38" s="80">
        <v>28669.23</v>
      </c>
      <c r="M38" s="80">
        <v>25603.11</v>
      </c>
      <c r="N38" s="62">
        <v>331853.66999999993</v>
      </c>
    </row>
    <row r="39" spans="1:16" x14ac:dyDescent="0.2">
      <c r="A39" s="53" t="s">
        <v>88</v>
      </c>
      <c r="B39" s="62">
        <v>53906.63</v>
      </c>
      <c r="C39" s="56">
        <v>52581.34</v>
      </c>
      <c r="D39" s="62">
        <v>60147.63</v>
      </c>
      <c r="E39" s="62">
        <v>60801.9</v>
      </c>
      <c r="F39" s="62">
        <v>55233.08</v>
      </c>
      <c r="G39" s="62">
        <v>64328.28</v>
      </c>
      <c r="H39" s="84">
        <v>47779.28</v>
      </c>
      <c r="I39" s="62">
        <v>50254.6</v>
      </c>
      <c r="J39" s="62">
        <v>54460.27</v>
      </c>
      <c r="K39" s="62">
        <v>56257.81</v>
      </c>
      <c r="L39" s="80">
        <v>57346.400000000001</v>
      </c>
      <c r="M39" s="80">
        <v>51197.38</v>
      </c>
      <c r="N39" s="85">
        <v>664294.60000000009</v>
      </c>
    </row>
    <row r="40" spans="1:16" s="86" customFormat="1" x14ac:dyDescent="0.2">
      <c r="A40" s="53" t="s">
        <v>89</v>
      </c>
      <c r="B40" s="62">
        <v>0</v>
      </c>
      <c r="C40" s="56">
        <v>9.99</v>
      </c>
      <c r="D40" s="62">
        <v>8.98</v>
      </c>
      <c r="E40" s="62">
        <v>0.04</v>
      </c>
      <c r="F40" s="62">
        <v>2.61</v>
      </c>
      <c r="G40" s="62">
        <v>5.53</v>
      </c>
      <c r="H40" s="79">
        <v>7.12</v>
      </c>
      <c r="I40" s="62">
        <v>23.62</v>
      </c>
      <c r="J40" s="85">
        <v>0.04</v>
      </c>
      <c r="K40" s="62">
        <v>59.9</v>
      </c>
      <c r="L40" s="80">
        <v>-11.4</v>
      </c>
      <c r="M40" s="80">
        <v>0.16</v>
      </c>
      <c r="N40" s="85">
        <v>106.58999999999999</v>
      </c>
    </row>
    <row r="41" spans="1:16" s="86" customFormat="1" x14ac:dyDescent="0.2">
      <c r="A41" s="53" t="s">
        <v>90</v>
      </c>
      <c r="B41" s="62">
        <v>53929.829999999994</v>
      </c>
      <c r="C41" s="87">
        <v>52611.96</v>
      </c>
      <c r="D41" s="62">
        <v>60092.7</v>
      </c>
      <c r="E41" s="85">
        <v>60784.77</v>
      </c>
      <c r="F41" s="85">
        <v>55230.02</v>
      </c>
      <c r="G41" s="62">
        <v>64193.54</v>
      </c>
      <c r="H41" s="87">
        <v>47558.6</v>
      </c>
      <c r="I41" s="85">
        <v>50207.06</v>
      </c>
      <c r="J41" s="85">
        <v>54135.49</v>
      </c>
      <c r="K41" s="85">
        <v>56227.77</v>
      </c>
      <c r="L41" s="80">
        <v>57352.72</v>
      </c>
      <c r="M41" s="80">
        <v>51205.41</v>
      </c>
      <c r="N41" s="85">
        <v>663529.86999999988</v>
      </c>
    </row>
    <row r="42" spans="1:16" s="86" customFormat="1" x14ac:dyDescent="0.2">
      <c r="A42" s="88"/>
      <c r="B42" s="88"/>
      <c r="C42" s="89"/>
      <c r="D42" s="90"/>
      <c r="E42" s="90"/>
      <c r="F42" s="90"/>
      <c r="G42" s="90"/>
      <c r="H42" s="88"/>
      <c r="I42" s="90"/>
      <c r="J42" s="88"/>
      <c r="K42" s="90"/>
      <c r="L42" s="88"/>
      <c r="M42" s="90"/>
      <c r="N42" s="90">
        <v>0</v>
      </c>
      <c r="O42" s="88"/>
      <c r="P42" s="88"/>
    </row>
    <row r="43" spans="1:16" s="88" customFormat="1" x14ac:dyDescent="0.2">
      <c r="A43" s="42" t="s">
        <v>91</v>
      </c>
      <c r="B43" s="91">
        <v>41679987.489999987</v>
      </c>
      <c r="C43" s="91">
        <v>43198635.030000001</v>
      </c>
      <c r="D43" s="91">
        <v>43855246.639999993</v>
      </c>
      <c r="E43" s="91">
        <v>42917629.190000005</v>
      </c>
      <c r="F43" s="91">
        <v>42273935.289999992</v>
      </c>
      <c r="G43" s="91">
        <v>50816268.029999986</v>
      </c>
      <c r="H43" s="91">
        <v>40508354.939999998</v>
      </c>
      <c r="I43" s="91">
        <v>40942015.249999993</v>
      </c>
      <c r="J43" s="92">
        <v>49350680.659999996</v>
      </c>
      <c r="K43" s="92">
        <v>43977083.910000011</v>
      </c>
      <c r="L43" s="92">
        <v>46849742.32</v>
      </c>
      <c r="M43" s="92">
        <v>46513074.519999996</v>
      </c>
      <c r="N43" s="92">
        <v>531199145.82999992</v>
      </c>
      <c r="O43" s="39"/>
      <c r="P43" s="39"/>
    </row>
    <row r="44" spans="1:16" x14ac:dyDescent="0.2">
      <c r="A44" s="53" t="s">
        <v>59</v>
      </c>
      <c r="B44" s="93">
        <v>742391.62</v>
      </c>
      <c r="C44" s="94">
        <v>769441.3</v>
      </c>
      <c r="D44" s="95">
        <v>781136.72000000032</v>
      </c>
      <c r="E44" s="87">
        <v>764436.15</v>
      </c>
      <c r="F44" s="87">
        <v>752970.84</v>
      </c>
      <c r="G44" s="87">
        <v>905124.33999999985</v>
      </c>
      <c r="H44" s="85">
        <v>721522.82</v>
      </c>
      <c r="I44" s="79">
        <v>729247.09</v>
      </c>
      <c r="J44" s="85">
        <v>863636.9</v>
      </c>
      <c r="K44" s="87">
        <v>783306.82</v>
      </c>
      <c r="L44" s="85">
        <v>819870.54</v>
      </c>
      <c r="M44" s="87">
        <v>828477.17</v>
      </c>
      <c r="N44" s="95">
        <v>9461562.3100000005</v>
      </c>
    </row>
    <row r="45" spans="1:16" x14ac:dyDescent="0.2">
      <c r="B45" s="7"/>
      <c r="M45" s="80"/>
    </row>
    <row r="46" spans="1:16" ht="13.5" thickBot="1" x14ac:dyDescent="0.25">
      <c r="A46" s="74" t="s">
        <v>30</v>
      </c>
      <c r="B46" s="96">
        <v>42422379.109999985</v>
      </c>
      <c r="C46" s="96">
        <v>43968076.329999998</v>
      </c>
      <c r="D46" s="96">
        <v>44636383.359999992</v>
      </c>
      <c r="E46" s="96">
        <v>43682065.340000004</v>
      </c>
      <c r="F46" s="96">
        <v>43026906.129999995</v>
      </c>
      <c r="G46" s="96">
        <v>51721392.36999999</v>
      </c>
      <c r="H46" s="96">
        <v>41229877.759999998</v>
      </c>
      <c r="I46" s="96">
        <v>41671262.339999996</v>
      </c>
      <c r="J46" s="96">
        <v>49350680.659999996</v>
      </c>
      <c r="K46" s="96">
        <v>44760390.730000012</v>
      </c>
      <c r="L46" s="96">
        <v>46849742.32</v>
      </c>
      <c r="M46" s="96">
        <v>47341551.689999998</v>
      </c>
      <c r="N46" s="96">
        <v>540660708.13999987</v>
      </c>
    </row>
    <row r="47" spans="1:16" ht="13.5" thickTop="1" x14ac:dyDescent="0.2"/>
    <row r="51" spans="1:14" x14ac:dyDescent="0.2">
      <c r="A51" s="34" t="s">
        <v>131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2" spans="1:14" x14ac:dyDescent="0.2">
      <c r="A52" s="97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</row>
  </sheetData>
  <mergeCells count="4">
    <mergeCell ref="A1:N1"/>
    <mergeCell ref="A2:N2"/>
    <mergeCell ref="A3:N3"/>
    <mergeCell ref="A4:N4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9"/>
  <sheetViews>
    <sheetView topLeftCell="A10" workbookViewId="0">
      <selection activeCell="D26" sqref="D26"/>
    </sheetView>
  </sheetViews>
  <sheetFormatPr defaultRowHeight="15" x14ac:dyDescent="0.25"/>
  <cols>
    <col min="1" max="1" width="36.42578125" customWidth="1"/>
    <col min="2" max="4" width="13.7109375" style="109" customWidth="1"/>
    <col min="5" max="5" width="14.85546875" style="109" bestFit="1" customWidth="1"/>
    <col min="6" max="7" width="13.7109375" style="109" customWidth="1"/>
    <col min="8" max="9" width="15.42578125" style="98" customWidth="1"/>
    <col min="10" max="10" width="14" bestFit="1" customWidth="1"/>
    <col min="12" max="12" width="14" customWidth="1"/>
    <col min="13" max="13" width="11.5703125" bestFit="1" customWidth="1"/>
    <col min="259" max="259" width="36.42578125" customWidth="1"/>
    <col min="260" max="261" width="13.7109375" customWidth="1"/>
    <col min="262" max="262" width="14.85546875" bestFit="1" customWidth="1"/>
    <col min="263" max="263" width="13.7109375" customWidth="1"/>
    <col min="264" max="265" width="15.42578125" customWidth="1"/>
    <col min="266" max="266" width="14" bestFit="1" customWidth="1"/>
    <col min="268" max="268" width="14" customWidth="1"/>
    <col min="515" max="515" width="36.42578125" customWidth="1"/>
    <col min="516" max="517" width="13.7109375" customWidth="1"/>
    <col min="518" max="518" width="14.85546875" bestFit="1" customWidth="1"/>
    <col min="519" max="519" width="13.7109375" customWidth="1"/>
    <col min="520" max="521" width="15.42578125" customWidth="1"/>
    <col min="522" max="522" width="14" bestFit="1" customWidth="1"/>
    <col min="524" max="524" width="14" customWidth="1"/>
    <col min="771" max="771" width="36.42578125" customWidth="1"/>
    <col min="772" max="773" width="13.7109375" customWidth="1"/>
    <col min="774" max="774" width="14.85546875" bestFit="1" customWidth="1"/>
    <col min="775" max="775" width="13.7109375" customWidth="1"/>
    <col min="776" max="777" width="15.42578125" customWidth="1"/>
    <col min="778" max="778" width="14" bestFit="1" customWidth="1"/>
    <col min="780" max="780" width="14" customWidth="1"/>
    <col min="1027" max="1027" width="36.42578125" customWidth="1"/>
    <col min="1028" max="1029" width="13.7109375" customWidth="1"/>
    <col min="1030" max="1030" width="14.85546875" bestFit="1" customWidth="1"/>
    <col min="1031" max="1031" width="13.7109375" customWidth="1"/>
    <col min="1032" max="1033" width="15.42578125" customWidth="1"/>
    <col min="1034" max="1034" width="14" bestFit="1" customWidth="1"/>
    <col min="1036" max="1036" width="14" customWidth="1"/>
    <col min="1283" max="1283" width="36.42578125" customWidth="1"/>
    <col min="1284" max="1285" width="13.7109375" customWidth="1"/>
    <col min="1286" max="1286" width="14.85546875" bestFit="1" customWidth="1"/>
    <col min="1287" max="1287" width="13.7109375" customWidth="1"/>
    <col min="1288" max="1289" width="15.42578125" customWidth="1"/>
    <col min="1290" max="1290" width="14" bestFit="1" customWidth="1"/>
    <col min="1292" max="1292" width="14" customWidth="1"/>
    <col min="1539" max="1539" width="36.42578125" customWidth="1"/>
    <col min="1540" max="1541" width="13.7109375" customWidth="1"/>
    <col min="1542" max="1542" width="14.85546875" bestFit="1" customWidth="1"/>
    <col min="1543" max="1543" width="13.7109375" customWidth="1"/>
    <col min="1544" max="1545" width="15.42578125" customWidth="1"/>
    <col min="1546" max="1546" width="14" bestFit="1" customWidth="1"/>
    <col min="1548" max="1548" width="14" customWidth="1"/>
    <col min="1795" max="1795" width="36.42578125" customWidth="1"/>
    <col min="1796" max="1797" width="13.7109375" customWidth="1"/>
    <col min="1798" max="1798" width="14.85546875" bestFit="1" customWidth="1"/>
    <col min="1799" max="1799" width="13.7109375" customWidth="1"/>
    <col min="1800" max="1801" width="15.42578125" customWidth="1"/>
    <col min="1802" max="1802" width="14" bestFit="1" customWidth="1"/>
    <col min="1804" max="1804" width="14" customWidth="1"/>
    <col min="2051" max="2051" width="36.42578125" customWidth="1"/>
    <col min="2052" max="2053" width="13.7109375" customWidth="1"/>
    <col min="2054" max="2054" width="14.85546875" bestFit="1" customWidth="1"/>
    <col min="2055" max="2055" width="13.7109375" customWidth="1"/>
    <col min="2056" max="2057" width="15.42578125" customWidth="1"/>
    <col min="2058" max="2058" width="14" bestFit="1" customWidth="1"/>
    <col min="2060" max="2060" width="14" customWidth="1"/>
    <col min="2307" max="2307" width="36.42578125" customWidth="1"/>
    <col min="2308" max="2309" width="13.7109375" customWidth="1"/>
    <col min="2310" max="2310" width="14.85546875" bestFit="1" customWidth="1"/>
    <col min="2311" max="2311" width="13.7109375" customWidth="1"/>
    <col min="2312" max="2313" width="15.42578125" customWidth="1"/>
    <col min="2314" max="2314" width="14" bestFit="1" customWidth="1"/>
    <col min="2316" max="2316" width="14" customWidth="1"/>
    <col min="2563" max="2563" width="36.42578125" customWidth="1"/>
    <col min="2564" max="2565" width="13.7109375" customWidth="1"/>
    <col min="2566" max="2566" width="14.85546875" bestFit="1" customWidth="1"/>
    <col min="2567" max="2567" width="13.7109375" customWidth="1"/>
    <col min="2568" max="2569" width="15.42578125" customWidth="1"/>
    <col min="2570" max="2570" width="14" bestFit="1" customWidth="1"/>
    <col min="2572" max="2572" width="14" customWidth="1"/>
    <col min="2819" max="2819" width="36.42578125" customWidth="1"/>
    <col min="2820" max="2821" width="13.7109375" customWidth="1"/>
    <col min="2822" max="2822" width="14.85546875" bestFit="1" customWidth="1"/>
    <col min="2823" max="2823" width="13.7109375" customWidth="1"/>
    <col min="2824" max="2825" width="15.42578125" customWidth="1"/>
    <col min="2826" max="2826" width="14" bestFit="1" customWidth="1"/>
    <col min="2828" max="2828" width="14" customWidth="1"/>
    <col min="3075" max="3075" width="36.42578125" customWidth="1"/>
    <col min="3076" max="3077" width="13.7109375" customWidth="1"/>
    <col min="3078" max="3078" width="14.85546875" bestFit="1" customWidth="1"/>
    <col min="3079" max="3079" width="13.7109375" customWidth="1"/>
    <col min="3080" max="3081" width="15.42578125" customWidth="1"/>
    <col min="3082" max="3082" width="14" bestFit="1" customWidth="1"/>
    <col min="3084" max="3084" width="14" customWidth="1"/>
    <col min="3331" max="3331" width="36.42578125" customWidth="1"/>
    <col min="3332" max="3333" width="13.7109375" customWidth="1"/>
    <col min="3334" max="3334" width="14.85546875" bestFit="1" customWidth="1"/>
    <col min="3335" max="3335" width="13.7109375" customWidth="1"/>
    <col min="3336" max="3337" width="15.42578125" customWidth="1"/>
    <col min="3338" max="3338" width="14" bestFit="1" customWidth="1"/>
    <col min="3340" max="3340" width="14" customWidth="1"/>
    <col min="3587" max="3587" width="36.42578125" customWidth="1"/>
    <col min="3588" max="3589" width="13.7109375" customWidth="1"/>
    <col min="3590" max="3590" width="14.85546875" bestFit="1" customWidth="1"/>
    <col min="3591" max="3591" width="13.7109375" customWidth="1"/>
    <col min="3592" max="3593" width="15.42578125" customWidth="1"/>
    <col min="3594" max="3594" width="14" bestFit="1" customWidth="1"/>
    <col min="3596" max="3596" width="14" customWidth="1"/>
    <col min="3843" max="3843" width="36.42578125" customWidth="1"/>
    <col min="3844" max="3845" width="13.7109375" customWidth="1"/>
    <col min="3846" max="3846" width="14.85546875" bestFit="1" customWidth="1"/>
    <col min="3847" max="3847" width="13.7109375" customWidth="1"/>
    <col min="3848" max="3849" width="15.42578125" customWidth="1"/>
    <col min="3850" max="3850" width="14" bestFit="1" customWidth="1"/>
    <col min="3852" max="3852" width="14" customWidth="1"/>
    <col min="4099" max="4099" width="36.42578125" customWidth="1"/>
    <col min="4100" max="4101" width="13.7109375" customWidth="1"/>
    <col min="4102" max="4102" width="14.85546875" bestFit="1" customWidth="1"/>
    <col min="4103" max="4103" width="13.7109375" customWidth="1"/>
    <col min="4104" max="4105" width="15.42578125" customWidth="1"/>
    <col min="4106" max="4106" width="14" bestFit="1" customWidth="1"/>
    <col min="4108" max="4108" width="14" customWidth="1"/>
    <col min="4355" max="4355" width="36.42578125" customWidth="1"/>
    <col min="4356" max="4357" width="13.7109375" customWidth="1"/>
    <col min="4358" max="4358" width="14.85546875" bestFit="1" customWidth="1"/>
    <col min="4359" max="4359" width="13.7109375" customWidth="1"/>
    <col min="4360" max="4361" width="15.42578125" customWidth="1"/>
    <col min="4362" max="4362" width="14" bestFit="1" customWidth="1"/>
    <col min="4364" max="4364" width="14" customWidth="1"/>
    <col min="4611" max="4611" width="36.42578125" customWidth="1"/>
    <col min="4612" max="4613" width="13.7109375" customWidth="1"/>
    <col min="4614" max="4614" width="14.85546875" bestFit="1" customWidth="1"/>
    <col min="4615" max="4615" width="13.7109375" customWidth="1"/>
    <col min="4616" max="4617" width="15.42578125" customWidth="1"/>
    <col min="4618" max="4618" width="14" bestFit="1" customWidth="1"/>
    <col min="4620" max="4620" width="14" customWidth="1"/>
    <col min="4867" max="4867" width="36.42578125" customWidth="1"/>
    <col min="4868" max="4869" width="13.7109375" customWidth="1"/>
    <col min="4870" max="4870" width="14.85546875" bestFit="1" customWidth="1"/>
    <col min="4871" max="4871" width="13.7109375" customWidth="1"/>
    <col min="4872" max="4873" width="15.42578125" customWidth="1"/>
    <col min="4874" max="4874" width="14" bestFit="1" customWidth="1"/>
    <col min="4876" max="4876" width="14" customWidth="1"/>
    <col min="5123" max="5123" width="36.42578125" customWidth="1"/>
    <col min="5124" max="5125" width="13.7109375" customWidth="1"/>
    <col min="5126" max="5126" width="14.85546875" bestFit="1" customWidth="1"/>
    <col min="5127" max="5127" width="13.7109375" customWidth="1"/>
    <col min="5128" max="5129" width="15.42578125" customWidth="1"/>
    <col min="5130" max="5130" width="14" bestFit="1" customWidth="1"/>
    <col min="5132" max="5132" width="14" customWidth="1"/>
    <col min="5379" max="5379" width="36.42578125" customWidth="1"/>
    <col min="5380" max="5381" width="13.7109375" customWidth="1"/>
    <col min="5382" max="5382" width="14.85546875" bestFit="1" customWidth="1"/>
    <col min="5383" max="5383" width="13.7109375" customWidth="1"/>
    <col min="5384" max="5385" width="15.42578125" customWidth="1"/>
    <col min="5386" max="5386" width="14" bestFit="1" customWidth="1"/>
    <col min="5388" max="5388" width="14" customWidth="1"/>
    <col min="5635" max="5635" width="36.42578125" customWidth="1"/>
    <col min="5636" max="5637" width="13.7109375" customWidth="1"/>
    <col min="5638" max="5638" width="14.85546875" bestFit="1" customWidth="1"/>
    <col min="5639" max="5639" width="13.7109375" customWidth="1"/>
    <col min="5640" max="5641" width="15.42578125" customWidth="1"/>
    <col min="5642" max="5642" width="14" bestFit="1" customWidth="1"/>
    <col min="5644" max="5644" width="14" customWidth="1"/>
    <col min="5891" max="5891" width="36.42578125" customWidth="1"/>
    <col min="5892" max="5893" width="13.7109375" customWidth="1"/>
    <col min="5894" max="5894" width="14.85546875" bestFit="1" customWidth="1"/>
    <col min="5895" max="5895" width="13.7109375" customWidth="1"/>
    <col min="5896" max="5897" width="15.42578125" customWidth="1"/>
    <col min="5898" max="5898" width="14" bestFit="1" customWidth="1"/>
    <col min="5900" max="5900" width="14" customWidth="1"/>
    <col min="6147" max="6147" width="36.42578125" customWidth="1"/>
    <col min="6148" max="6149" width="13.7109375" customWidth="1"/>
    <col min="6150" max="6150" width="14.85546875" bestFit="1" customWidth="1"/>
    <col min="6151" max="6151" width="13.7109375" customWidth="1"/>
    <col min="6152" max="6153" width="15.42578125" customWidth="1"/>
    <col min="6154" max="6154" width="14" bestFit="1" customWidth="1"/>
    <col min="6156" max="6156" width="14" customWidth="1"/>
    <col min="6403" max="6403" width="36.42578125" customWidth="1"/>
    <col min="6404" max="6405" width="13.7109375" customWidth="1"/>
    <col min="6406" max="6406" width="14.85546875" bestFit="1" customWidth="1"/>
    <col min="6407" max="6407" width="13.7109375" customWidth="1"/>
    <col min="6408" max="6409" width="15.42578125" customWidth="1"/>
    <col min="6410" max="6410" width="14" bestFit="1" customWidth="1"/>
    <col min="6412" max="6412" width="14" customWidth="1"/>
    <col min="6659" max="6659" width="36.42578125" customWidth="1"/>
    <col min="6660" max="6661" width="13.7109375" customWidth="1"/>
    <col min="6662" max="6662" width="14.85546875" bestFit="1" customWidth="1"/>
    <col min="6663" max="6663" width="13.7109375" customWidth="1"/>
    <col min="6664" max="6665" width="15.42578125" customWidth="1"/>
    <col min="6666" max="6666" width="14" bestFit="1" customWidth="1"/>
    <col min="6668" max="6668" width="14" customWidth="1"/>
    <col min="6915" max="6915" width="36.42578125" customWidth="1"/>
    <col min="6916" max="6917" width="13.7109375" customWidth="1"/>
    <col min="6918" max="6918" width="14.85546875" bestFit="1" customWidth="1"/>
    <col min="6919" max="6919" width="13.7109375" customWidth="1"/>
    <col min="6920" max="6921" width="15.42578125" customWidth="1"/>
    <col min="6922" max="6922" width="14" bestFit="1" customWidth="1"/>
    <col min="6924" max="6924" width="14" customWidth="1"/>
    <col min="7171" max="7171" width="36.42578125" customWidth="1"/>
    <col min="7172" max="7173" width="13.7109375" customWidth="1"/>
    <col min="7174" max="7174" width="14.85546875" bestFit="1" customWidth="1"/>
    <col min="7175" max="7175" width="13.7109375" customWidth="1"/>
    <col min="7176" max="7177" width="15.42578125" customWidth="1"/>
    <col min="7178" max="7178" width="14" bestFit="1" customWidth="1"/>
    <col min="7180" max="7180" width="14" customWidth="1"/>
    <col min="7427" max="7427" width="36.42578125" customWidth="1"/>
    <col min="7428" max="7429" width="13.7109375" customWidth="1"/>
    <col min="7430" max="7430" width="14.85546875" bestFit="1" customWidth="1"/>
    <col min="7431" max="7431" width="13.7109375" customWidth="1"/>
    <col min="7432" max="7433" width="15.42578125" customWidth="1"/>
    <col min="7434" max="7434" width="14" bestFit="1" customWidth="1"/>
    <col min="7436" max="7436" width="14" customWidth="1"/>
    <col min="7683" max="7683" width="36.42578125" customWidth="1"/>
    <col min="7684" max="7685" width="13.7109375" customWidth="1"/>
    <col min="7686" max="7686" width="14.85546875" bestFit="1" customWidth="1"/>
    <col min="7687" max="7687" width="13.7109375" customWidth="1"/>
    <col min="7688" max="7689" width="15.42578125" customWidth="1"/>
    <col min="7690" max="7690" width="14" bestFit="1" customWidth="1"/>
    <col min="7692" max="7692" width="14" customWidth="1"/>
    <col min="7939" max="7939" width="36.42578125" customWidth="1"/>
    <col min="7940" max="7941" width="13.7109375" customWidth="1"/>
    <col min="7942" max="7942" width="14.85546875" bestFit="1" customWidth="1"/>
    <col min="7943" max="7943" width="13.7109375" customWidth="1"/>
    <col min="7944" max="7945" width="15.42578125" customWidth="1"/>
    <col min="7946" max="7946" width="14" bestFit="1" customWidth="1"/>
    <col min="7948" max="7948" width="14" customWidth="1"/>
    <col min="8195" max="8195" width="36.42578125" customWidth="1"/>
    <col min="8196" max="8197" width="13.7109375" customWidth="1"/>
    <col min="8198" max="8198" width="14.85546875" bestFit="1" customWidth="1"/>
    <col min="8199" max="8199" width="13.7109375" customWidth="1"/>
    <col min="8200" max="8201" width="15.42578125" customWidth="1"/>
    <col min="8202" max="8202" width="14" bestFit="1" customWidth="1"/>
    <col min="8204" max="8204" width="14" customWidth="1"/>
    <col min="8451" max="8451" width="36.42578125" customWidth="1"/>
    <col min="8452" max="8453" width="13.7109375" customWidth="1"/>
    <col min="8454" max="8454" width="14.85546875" bestFit="1" customWidth="1"/>
    <col min="8455" max="8455" width="13.7109375" customWidth="1"/>
    <col min="8456" max="8457" width="15.42578125" customWidth="1"/>
    <col min="8458" max="8458" width="14" bestFit="1" customWidth="1"/>
    <col min="8460" max="8460" width="14" customWidth="1"/>
    <col min="8707" max="8707" width="36.42578125" customWidth="1"/>
    <col min="8708" max="8709" width="13.7109375" customWidth="1"/>
    <col min="8710" max="8710" width="14.85546875" bestFit="1" customWidth="1"/>
    <col min="8711" max="8711" width="13.7109375" customWidth="1"/>
    <col min="8712" max="8713" width="15.42578125" customWidth="1"/>
    <col min="8714" max="8714" width="14" bestFit="1" customWidth="1"/>
    <col min="8716" max="8716" width="14" customWidth="1"/>
    <col min="8963" max="8963" width="36.42578125" customWidth="1"/>
    <col min="8964" max="8965" width="13.7109375" customWidth="1"/>
    <col min="8966" max="8966" width="14.85546875" bestFit="1" customWidth="1"/>
    <col min="8967" max="8967" width="13.7109375" customWidth="1"/>
    <col min="8968" max="8969" width="15.42578125" customWidth="1"/>
    <col min="8970" max="8970" width="14" bestFit="1" customWidth="1"/>
    <col min="8972" max="8972" width="14" customWidth="1"/>
    <col min="9219" max="9219" width="36.42578125" customWidth="1"/>
    <col min="9220" max="9221" width="13.7109375" customWidth="1"/>
    <col min="9222" max="9222" width="14.85546875" bestFit="1" customWidth="1"/>
    <col min="9223" max="9223" width="13.7109375" customWidth="1"/>
    <col min="9224" max="9225" width="15.42578125" customWidth="1"/>
    <col min="9226" max="9226" width="14" bestFit="1" customWidth="1"/>
    <col min="9228" max="9228" width="14" customWidth="1"/>
    <col min="9475" max="9475" width="36.42578125" customWidth="1"/>
    <col min="9476" max="9477" width="13.7109375" customWidth="1"/>
    <col min="9478" max="9478" width="14.85546875" bestFit="1" customWidth="1"/>
    <col min="9479" max="9479" width="13.7109375" customWidth="1"/>
    <col min="9480" max="9481" width="15.42578125" customWidth="1"/>
    <col min="9482" max="9482" width="14" bestFit="1" customWidth="1"/>
    <col min="9484" max="9484" width="14" customWidth="1"/>
    <col min="9731" max="9731" width="36.42578125" customWidth="1"/>
    <col min="9732" max="9733" width="13.7109375" customWidth="1"/>
    <col min="9734" max="9734" width="14.85546875" bestFit="1" customWidth="1"/>
    <col min="9735" max="9735" width="13.7109375" customWidth="1"/>
    <col min="9736" max="9737" width="15.42578125" customWidth="1"/>
    <col min="9738" max="9738" width="14" bestFit="1" customWidth="1"/>
    <col min="9740" max="9740" width="14" customWidth="1"/>
    <col min="9987" max="9987" width="36.42578125" customWidth="1"/>
    <col min="9988" max="9989" width="13.7109375" customWidth="1"/>
    <col min="9990" max="9990" width="14.85546875" bestFit="1" customWidth="1"/>
    <col min="9991" max="9991" width="13.7109375" customWidth="1"/>
    <col min="9992" max="9993" width="15.42578125" customWidth="1"/>
    <col min="9994" max="9994" width="14" bestFit="1" customWidth="1"/>
    <col min="9996" max="9996" width="14" customWidth="1"/>
    <col min="10243" max="10243" width="36.42578125" customWidth="1"/>
    <col min="10244" max="10245" width="13.7109375" customWidth="1"/>
    <col min="10246" max="10246" width="14.85546875" bestFit="1" customWidth="1"/>
    <col min="10247" max="10247" width="13.7109375" customWidth="1"/>
    <col min="10248" max="10249" width="15.42578125" customWidth="1"/>
    <col min="10250" max="10250" width="14" bestFit="1" customWidth="1"/>
    <col min="10252" max="10252" width="14" customWidth="1"/>
    <col min="10499" max="10499" width="36.42578125" customWidth="1"/>
    <col min="10500" max="10501" width="13.7109375" customWidth="1"/>
    <col min="10502" max="10502" width="14.85546875" bestFit="1" customWidth="1"/>
    <col min="10503" max="10503" width="13.7109375" customWidth="1"/>
    <col min="10504" max="10505" width="15.42578125" customWidth="1"/>
    <col min="10506" max="10506" width="14" bestFit="1" customWidth="1"/>
    <col min="10508" max="10508" width="14" customWidth="1"/>
    <col min="10755" max="10755" width="36.42578125" customWidth="1"/>
    <col min="10756" max="10757" width="13.7109375" customWidth="1"/>
    <col min="10758" max="10758" width="14.85546875" bestFit="1" customWidth="1"/>
    <col min="10759" max="10759" width="13.7109375" customWidth="1"/>
    <col min="10760" max="10761" width="15.42578125" customWidth="1"/>
    <col min="10762" max="10762" width="14" bestFit="1" customWidth="1"/>
    <col min="10764" max="10764" width="14" customWidth="1"/>
    <col min="11011" max="11011" width="36.42578125" customWidth="1"/>
    <col min="11012" max="11013" width="13.7109375" customWidth="1"/>
    <col min="11014" max="11014" width="14.85546875" bestFit="1" customWidth="1"/>
    <col min="11015" max="11015" width="13.7109375" customWidth="1"/>
    <col min="11016" max="11017" width="15.42578125" customWidth="1"/>
    <col min="11018" max="11018" width="14" bestFit="1" customWidth="1"/>
    <col min="11020" max="11020" width="14" customWidth="1"/>
    <col min="11267" max="11267" width="36.42578125" customWidth="1"/>
    <col min="11268" max="11269" width="13.7109375" customWidth="1"/>
    <col min="11270" max="11270" width="14.85546875" bestFit="1" customWidth="1"/>
    <col min="11271" max="11271" width="13.7109375" customWidth="1"/>
    <col min="11272" max="11273" width="15.42578125" customWidth="1"/>
    <col min="11274" max="11274" width="14" bestFit="1" customWidth="1"/>
    <col min="11276" max="11276" width="14" customWidth="1"/>
    <col min="11523" max="11523" width="36.42578125" customWidth="1"/>
    <col min="11524" max="11525" width="13.7109375" customWidth="1"/>
    <col min="11526" max="11526" width="14.85546875" bestFit="1" customWidth="1"/>
    <col min="11527" max="11527" width="13.7109375" customWidth="1"/>
    <col min="11528" max="11529" width="15.42578125" customWidth="1"/>
    <col min="11530" max="11530" width="14" bestFit="1" customWidth="1"/>
    <col min="11532" max="11532" width="14" customWidth="1"/>
    <col min="11779" max="11779" width="36.42578125" customWidth="1"/>
    <col min="11780" max="11781" width="13.7109375" customWidth="1"/>
    <col min="11782" max="11782" width="14.85546875" bestFit="1" customWidth="1"/>
    <col min="11783" max="11783" width="13.7109375" customWidth="1"/>
    <col min="11784" max="11785" width="15.42578125" customWidth="1"/>
    <col min="11786" max="11786" width="14" bestFit="1" customWidth="1"/>
    <col min="11788" max="11788" width="14" customWidth="1"/>
    <col min="12035" max="12035" width="36.42578125" customWidth="1"/>
    <col min="12036" max="12037" width="13.7109375" customWidth="1"/>
    <col min="12038" max="12038" width="14.85546875" bestFit="1" customWidth="1"/>
    <col min="12039" max="12039" width="13.7109375" customWidth="1"/>
    <col min="12040" max="12041" width="15.42578125" customWidth="1"/>
    <col min="12042" max="12042" width="14" bestFit="1" customWidth="1"/>
    <col min="12044" max="12044" width="14" customWidth="1"/>
    <col min="12291" max="12291" width="36.42578125" customWidth="1"/>
    <col min="12292" max="12293" width="13.7109375" customWidth="1"/>
    <col min="12294" max="12294" width="14.85546875" bestFit="1" customWidth="1"/>
    <col min="12295" max="12295" width="13.7109375" customWidth="1"/>
    <col min="12296" max="12297" width="15.42578125" customWidth="1"/>
    <col min="12298" max="12298" width="14" bestFit="1" customWidth="1"/>
    <col min="12300" max="12300" width="14" customWidth="1"/>
    <col min="12547" max="12547" width="36.42578125" customWidth="1"/>
    <col min="12548" max="12549" width="13.7109375" customWidth="1"/>
    <col min="12550" max="12550" width="14.85546875" bestFit="1" customWidth="1"/>
    <col min="12551" max="12551" width="13.7109375" customWidth="1"/>
    <col min="12552" max="12553" width="15.42578125" customWidth="1"/>
    <col min="12554" max="12554" width="14" bestFit="1" customWidth="1"/>
    <col min="12556" max="12556" width="14" customWidth="1"/>
    <col min="12803" max="12803" width="36.42578125" customWidth="1"/>
    <col min="12804" max="12805" width="13.7109375" customWidth="1"/>
    <col min="12806" max="12806" width="14.85546875" bestFit="1" customWidth="1"/>
    <col min="12807" max="12807" width="13.7109375" customWidth="1"/>
    <col min="12808" max="12809" width="15.42578125" customWidth="1"/>
    <col min="12810" max="12810" width="14" bestFit="1" customWidth="1"/>
    <col min="12812" max="12812" width="14" customWidth="1"/>
    <col min="13059" max="13059" width="36.42578125" customWidth="1"/>
    <col min="13060" max="13061" width="13.7109375" customWidth="1"/>
    <col min="13062" max="13062" width="14.85546875" bestFit="1" customWidth="1"/>
    <col min="13063" max="13063" width="13.7109375" customWidth="1"/>
    <col min="13064" max="13065" width="15.42578125" customWidth="1"/>
    <col min="13066" max="13066" width="14" bestFit="1" customWidth="1"/>
    <col min="13068" max="13068" width="14" customWidth="1"/>
    <col min="13315" max="13315" width="36.42578125" customWidth="1"/>
    <col min="13316" max="13317" width="13.7109375" customWidth="1"/>
    <col min="13318" max="13318" width="14.85546875" bestFit="1" customWidth="1"/>
    <col min="13319" max="13319" width="13.7109375" customWidth="1"/>
    <col min="13320" max="13321" width="15.42578125" customWidth="1"/>
    <col min="13322" max="13322" width="14" bestFit="1" customWidth="1"/>
    <col min="13324" max="13324" width="14" customWidth="1"/>
    <col min="13571" max="13571" width="36.42578125" customWidth="1"/>
    <col min="13572" max="13573" width="13.7109375" customWidth="1"/>
    <col min="13574" max="13574" width="14.85546875" bestFit="1" customWidth="1"/>
    <col min="13575" max="13575" width="13.7109375" customWidth="1"/>
    <col min="13576" max="13577" width="15.42578125" customWidth="1"/>
    <col min="13578" max="13578" width="14" bestFit="1" customWidth="1"/>
    <col min="13580" max="13580" width="14" customWidth="1"/>
    <col min="13827" max="13827" width="36.42578125" customWidth="1"/>
    <col min="13828" max="13829" width="13.7109375" customWidth="1"/>
    <col min="13830" max="13830" width="14.85546875" bestFit="1" customWidth="1"/>
    <col min="13831" max="13831" width="13.7109375" customWidth="1"/>
    <col min="13832" max="13833" width="15.42578125" customWidth="1"/>
    <col min="13834" max="13834" width="14" bestFit="1" customWidth="1"/>
    <col min="13836" max="13836" width="14" customWidth="1"/>
    <col min="14083" max="14083" width="36.42578125" customWidth="1"/>
    <col min="14084" max="14085" width="13.7109375" customWidth="1"/>
    <col min="14086" max="14086" width="14.85546875" bestFit="1" customWidth="1"/>
    <col min="14087" max="14087" width="13.7109375" customWidth="1"/>
    <col min="14088" max="14089" width="15.42578125" customWidth="1"/>
    <col min="14090" max="14090" width="14" bestFit="1" customWidth="1"/>
    <col min="14092" max="14092" width="14" customWidth="1"/>
    <col min="14339" max="14339" width="36.42578125" customWidth="1"/>
    <col min="14340" max="14341" width="13.7109375" customWidth="1"/>
    <col min="14342" max="14342" width="14.85546875" bestFit="1" customWidth="1"/>
    <col min="14343" max="14343" width="13.7109375" customWidth="1"/>
    <col min="14344" max="14345" width="15.42578125" customWidth="1"/>
    <col min="14346" max="14346" width="14" bestFit="1" customWidth="1"/>
    <col min="14348" max="14348" width="14" customWidth="1"/>
    <col min="14595" max="14595" width="36.42578125" customWidth="1"/>
    <col min="14596" max="14597" width="13.7109375" customWidth="1"/>
    <col min="14598" max="14598" width="14.85546875" bestFit="1" customWidth="1"/>
    <col min="14599" max="14599" width="13.7109375" customWidth="1"/>
    <col min="14600" max="14601" width="15.42578125" customWidth="1"/>
    <col min="14602" max="14602" width="14" bestFit="1" customWidth="1"/>
    <col min="14604" max="14604" width="14" customWidth="1"/>
    <col min="14851" max="14851" width="36.42578125" customWidth="1"/>
    <col min="14852" max="14853" width="13.7109375" customWidth="1"/>
    <col min="14854" max="14854" width="14.85546875" bestFit="1" customWidth="1"/>
    <col min="14855" max="14855" width="13.7109375" customWidth="1"/>
    <col min="14856" max="14857" width="15.42578125" customWidth="1"/>
    <col min="14858" max="14858" width="14" bestFit="1" customWidth="1"/>
    <col min="14860" max="14860" width="14" customWidth="1"/>
    <col min="15107" max="15107" width="36.42578125" customWidth="1"/>
    <col min="15108" max="15109" width="13.7109375" customWidth="1"/>
    <col min="15110" max="15110" width="14.85546875" bestFit="1" customWidth="1"/>
    <col min="15111" max="15111" width="13.7109375" customWidth="1"/>
    <col min="15112" max="15113" width="15.42578125" customWidth="1"/>
    <col min="15114" max="15114" width="14" bestFit="1" customWidth="1"/>
    <col min="15116" max="15116" width="14" customWidth="1"/>
    <col min="15363" max="15363" width="36.42578125" customWidth="1"/>
    <col min="15364" max="15365" width="13.7109375" customWidth="1"/>
    <col min="15366" max="15366" width="14.85546875" bestFit="1" customWidth="1"/>
    <col min="15367" max="15367" width="13.7109375" customWidth="1"/>
    <col min="15368" max="15369" width="15.42578125" customWidth="1"/>
    <col min="15370" max="15370" width="14" bestFit="1" customWidth="1"/>
    <col min="15372" max="15372" width="14" customWidth="1"/>
    <col min="15619" max="15619" width="36.42578125" customWidth="1"/>
    <col min="15620" max="15621" width="13.7109375" customWidth="1"/>
    <col min="15622" max="15622" width="14.85546875" bestFit="1" customWidth="1"/>
    <col min="15623" max="15623" width="13.7109375" customWidth="1"/>
    <col min="15624" max="15625" width="15.42578125" customWidth="1"/>
    <col min="15626" max="15626" width="14" bestFit="1" customWidth="1"/>
    <col min="15628" max="15628" width="14" customWidth="1"/>
    <col min="15875" max="15875" width="36.42578125" customWidth="1"/>
    <col min="15876" max="15877" width="13.7109375" customWidth="1"/>
    <col min="15878" max="15878" width="14.85546875" bestFit="1" customWidth="1"/>
    <col min="15879" max="15879" width="13.7109375" customWidth="1"/>
    <col min="15880" max="15881" width="15.42578125" customWidth="1"/>
    <col min="15882" max="15882" width="14" bestFit="1" customWidth="1"/>
    <col min="15884" max="15884" width="14" customWidth="1"/>
    <col min="16131" max="16131" width="36.42578125" customWidth="1"/>
    <col min="16132" max="16133" width="13.7109375" customWidth="1"/>
    <col min="16134" max="16134" width="14.85546875" bestFit="1" customWidth="1"/>
    <col min="16135" max="16135" width="13.7109375" customWidth="1"/>
    <col min="16136" max="16137" width="15.42578125" customWidth="1"/>
    <col min="16138" max="16138" width="14" bestFit="1" customWidth="1"/>
    <col min="16140" max="16140" width="14" customWidth="1"/>
  </cols>
  <sheetData>
    <row r="1" spans="1:10" ht="15.75" x14ac:dyDescent="0.25">
      <c r="B1" s="159"/>
      <c r="C1" s="159"/>
      <c r="D1" s="159"/>
      <c r="E1" s="159"/>
      <c r="F1" s="159"/>
      <c r="G1" s="159"/>
      <c r="H1" s="159"/>
      <c r="I1" s="155"/>
    </row>
    <row r="2" spans="1:10" ht="15.75" x14ac:dyDescent="0.25">
      <c r="B2" s="159"/>
      <c r="C2" s="159"/>
      <c r="D2" s="159"/>
      <c r="E2" s="159"/>
      <c r="F2" s="159"/>
      <c r="G2" s="159"/>
      <c r="H2" s="159"/>
      <c r="I2" s="155"/>
    </row>
    <row r="3" spans="1:10" x14ac:dyDescent="0.25">
      <c r="B3"/>
      <c r="C3"/>
      <c r="D3"/>
      <c r="E3"/>
      <c r="F3"/>
      <c r="G3"/>
    </row>
    <row r="4" spans="1:10" ht="15.75" x14ac:dyDescent="0.25">
      <c r="A4" s="155" t="s">
        <v>92</v>
      </c>
      <c r="B4" s="99"/>
      <c r="C4" s="99"/>
      <c r="D4" s="99"/>
      <c r="E4" s="99"/>
      <c r="F4" s="99"/>
      <c r="G4" s="99"/>
      <c r="H4" s="99"/>
      <c r="I4" s="99"/>
      <c r="J4" s="155"/>
    </row>
    <row r="5" spans="1:10" s="100" customFormat="1" ht="15.75" thickBot="1" x14ac:dyDescent="0.3">
      <c r="B5" s="101"/>
      <c r="C5" s="101"/>
      <c r="D5" s="101"/>
      <c r="E5" s="101"/>
      <c r="F5" s="102"/>
      <c r="G5" s="102"/>
      <c r="H5" s="101"/>
      <c r="I5" s="101"/>
      <c r="J5" s="103"/>
    </row>
    <row r="6" spans="1:10" s="107" customFormat="1" ht="65.25" customHeight="1" thickBot="1" x14ac:dyDescent="0.3">
      <c r="A6" s="104" t="s">
        <v>38</v>
      </c>
      <c r="B6" s="105" t="s">
        <v>113</v>
      </c>
      <c r="C6" s="105" t="s">
        <v>114</v>
      </c>
      <c r="D6" s="105" t="s">
        <v>127</v>
      </c>
      <c r="E6" s="105" t="s">
        <v>122</v>
      </c>
      <c r="F6" s="105" t="s">
        <v>121</v>
      </c>
      <c r="G6" s="105" t="s">
        <v>121</v>
      </c>
      <c r="H6" s="105" t="s">
        <v>124</v>
      </c>
      <c r="I6" s="105" t="s">
        <v>125</v>
      </c>
      <c r="J6" s="106" t="s">
        <v>30</v>
      </c>
    </row>
    <row r="7" spans="1:10" x14ac:dyDescent="0.25">
      <c r="B7" s="108"/>
      <c r="C7" s="108"/>
      <c r="D7" s="108"/>
      <c r="E7" s="108"/>
      <c r="F7"/>
      <c r="G7"/>
      <c r="H7"/>
      <c r="I7"/>
      <c r="J7" s="109"/>
    </row>
    <row r="8" spans="1:10" x14ac:dyDescent="0.25">
      <c r="A8" t="s">
        <v>93</v>
      </c>
      <c r="B8" s="137">
        <v>5673.04</v>
      </c>
      <c r="C8" s="137">
        <v>383629.34</v>
      </c>
      <c r="D8" s="137">
        <v>38.74</v>
      </c>
      <c r="E8" s="151">
        <v>3350.9</v>
      </c>
      <c r="F8" s="151">
        <v>244021.32</v>
      </c>
      <c r="G8" s="151">
        <v>9208.5499999999993</v>
      </c>
      <c r="H8" s="137">
        <v>27705.82</v>
      </c>
      <c r="I8" s="137">
        <v>349700.22</v>
      </c>
      <c r="J8" s="110">
        <v>1023327.93</v>
      </c>
    </row>
    <row r="9" spans="1:10" x14ac:dyDescent="0.25">
      <c r="A9" t="s">
        <v>39</v>
      </c>
      <c r="B9" s="137">
        <v>5644.56</v>
      </c>
      <c r="C9" s="137">
        <v>541812.99</v>
      </c>
      <c r="D9" s="137">
        <v>3721.6</v>
      </c>
      <c r="E9" s="151">
        <v>72851.11</v>
      </c>
      <c r="F9" s="151">
        <v>392489.93</v>
      </c>
      <c r="G9" s="151">
        <v>18644.580000000002</v>
      </c>
      <c r="H9" s="137">
        <v>86498.75</v>
      </c>
      <c r="I9" s="137">
        <v>624038.86</v>
      </c>
      <c r="J9" s="110">
        <v>1745702.38</v>
      </c>
    </row>
    <row r="10" spans="1:10" x14ac:dyDescent="0.25">
      <c r="A10" t="s">
        <v>40</v>
      </c>
      <c r="B10" s="137">
        <v>80219.960000000006</v>
      </c>
      <c r="C10" s="137">
        <v>11019418.92</v>
      </c>
      <c r="D10" s="137">
        <v>458795.43</v>
      </c>
      <c r="E10" s="151">
        <v>10064106.390000001</v>
      </c>
      <c r="F10" s="151">
        <v>9641012.0099999998</v>
      </c>
      <c r="G10" s="151">
        <v>176902.24</v>
      </c>
      <c r="H10" s="137">
        <v>203775.35999999999</v>
      </c>
      <c r="I10" s="137">
        <v>10174853.98</v>
      </c>
      <c r="J10" s="110">
        <v>41819084.289999999</v>
      </c>
    </row>
    <row r="11" spans="1:10" x14ac:dyDescent="0.25">
      <c r="A11" t="s">
        <v>41</v>
      </c>
      <c r="B11" s="137">
        <v>1312.32</v>
      </c>
      <c r="C11" s="137">
        <v>484076.72</v>
      </c>
      <c r="D11" s="137">
        <v>0.21</v>
      </c>
      <c r="E11" s="151">
        <v>88172.02</v>
      </c>
      <c r="F11" s="151">
        <v>215215.95</v>
      </c>
      <c r="G11" s="151">
        <v>15631.62</v>
      </c>
      <c r="H11" s="137">
        <v>46895.13</v>
      </c>
      <c r="I11" s="137">
        <v>393803.23</v>
      </c>
      <c r="J11" s="110">
        <v>1245107.2</v>
      </c>
    </row>
    <row r="12" spans="1:10" x14ac:dyDescent="0.25">
      <c r="A12" t="s">
        <v>42</v>
      </c>
      <c r="B12" s="137">
        <v>36006.6</v>
      </c>
      <c r="C12" s="137">
        <v>4103286.63</v>
      </c>
      <c r="D12" s="137">
        <v>34199.550000000003</v>
      </c>
      <c r="E12" s="151">
        <v>578729.92000000004</v>
      </c>
      <c r="F12" s="151">
        <v>2093072.48</v>
      </c>
      <c r="G12" s="151">
        <v>21979.23</v>
      </c>
      <c r="H12" s="137">
        <v>63999.360000000001</v>
      </c>
      <c r="I12" s="137">
        <v>2339255.63</v>
      </c>
      <c r="J12" s="110">
        <v>9270529.4000000004</v>
      </c>
    </row>
    <row r="13" spans="1:10" x14ac:dyDescent="0.25">
      <c r="A13" t="s">
        <v>43</v>
      </c>
      <c r="B13" s="137">
        <v>6790.91</v>
      </c>
      <c r="C13" s="137">
        <v>152330.45000000001</v>
      </c>
      <c r="D13" s="137">
        <v>60637.57</v>
      </c>
      <c r="E13" s="151">
        <v>156086.70000000001</v>
      </c>
      <c r="F13" s="151">
        <v>153853.43</v>
      </c>
      <c r="G13" s="151">
        <v>36321.339999999997</v>
      </c>
      <c r="H13" s="137">
        <v>46849.82</v>
      </c>
      <c r="I13" s="137">
        <v>226280.92</v>
      </c>
      <c r="J13" s="110">
        <v>839151.14</v>
      </c>
    </row>
    <row r="14" spans="1:10" x14ac:dyDescent="0.25">
      <c r="A14" t="s">
        <v>44</v>
      </c>
      <c r="B14" s="137">
        <v>573.83000000000004</v>
      </c>
      <c r="C14" s="137">
        <v>190007.49</v>
      </c>
      <c r="D14" s="137">
        <v>4056.68</v>
      </c>
      <c r="E14" s="151">
        <v>11334.36</v>
      </c>
      <c r="F14" s="151">
        <v>128060.02</v>
      </c>
      <c r="G14" s="151">
        <v>7585.12</v>
      </c>
      <c r="H14" s="137">
        <v>18786.919999999998</v>
      </c>
      <c r="I14" s="137">
        <v>195759.22</v>
      </c>
      <c r="J14" s="110">
        <v>556163.64</v>
      </c>
    </row>
    <row r="15" spans="1:10" x14ac:dyDescent="0.25">
      <c r="A15" t="s">
        <v>45</v>
      </c>
      <c r="B15" s="137">
        <v>111395.21</v>
      </c>
      <c r="C15" s="137">
        <v>3165673.77</v>
      </c>
      <c r="D15" s="137">
        <v>109306.36</v>
      </c>
      <c r="E15" s="151">
        <v>375299.12</v>
      </c>
      <c r="F15" s="151">
        <v>1506119.67</v>
      </c>
      <c r="G15" s="151">
        <v>19574.55</v>
      </c>
      <c r="H15" s="137">
        <v>56854.22</v>
      </c>
      <c r="I15" s="137">
        <v>1730669.02</v>
      </c>
      <c r="J15" s="110">
        <v>7074891.9199999999</v>
      </c>
    </row>
    <row r="16" spans="1:10" x14ac:dyDescent="0.25">
      <c r="A16" t="s">
        <v>46</v>
      </c>
      <c r="B16" s="137">
        <v>1285.96</v>
      </c>
      <c r="C16" s="137">
        <v>483048.79</v>
      </c>
      <c r="D16" s="137">
        <v>2688.41</v>
      </c>
      <c r="E16" s="151">
        <v>19032.68</v>
      </c>
      <c r="F16" s="151">
        <v>382884.83</v>
      </c>
      <c r="G16" s="151">
        <v>25252.81</v>
      </c>
      <c r="H16" s="137">
        <v>73392.240000000005</v>
      </c>
      <c r="I16" s="137">
        <v>668018.68000000005</v>
      </c>
      <c r="J16" s="110">
        <v>1655604.4</v>
      </c>
    </row>
    <row r="17" spans="1:13" x14ac:dyDescent="0.25">
      <c r="A17" t="s">
        <v>47</v>
      </c>
      <c r="B17" s="137">
        <v>1119.54</v>
      </c>
      <c r="C17" s="137">
        <v>505827.58</v>
      </c>
      <c r="D17" s="137">
        <v>3795.68</v>
      </c>
      <c r="E17" s="151">
        <v>421889.57</v>
      </c>
      <c r="F17" s="151">
        <v>469690.49</v>
      </c>
      <c r="G17" s="151">
        <v>1729.87</v>
      </c>
      <c r="H17" s="137">
        <v>1737.2</v>
      </c>
      <c r="I17" s="137">
        <v>494692.93</v>
      </c>
      <c r="J17" s="110">
        <v>1900482.8599999999</v>
      </c>
    </row>
    <row r="18" spans="1:13" x14ac:dyDescent="0.25">
      <c r="A18" t="s">
        <v>48</v>
      </c>
      <c r="B18" s="137">
        <v>7915.33</v>
      </c>
      <c r="C18" s="137">
        <v>851793.22</v>
      </c>
      <c r="D18" s="137">
        <v>9474.7000000000007</v>
      </c>
      <c r="E18" s="151">
        <v>72397.990000000005</v>
      </c>
      <c r="F18" s="151">
        <v>621818.31999999995</v>
      </c>
      <c r="G18" s="151">
        <v>39303.629999999997</v>
      </c>
      <c r="H18" s="137">
        <v>387870.41</v>
      </c>
      <c r="I18" s="137">
        <v>1342165.08</v>
      </c>
      <c r="J18" s="110">
        <v>3332738.6799999997</v>
      </c>
    </row>
    <row r="19" spans="1:13" x14ac:dyDescent="0.25">
      <c r="A19" t="s">
        <v>49</v>
      </c>
      <c r="B19" s="137">
        <v>8972.83</v>
      </c>
      <c r="C19" s="137">
        <v>290865.53999999998</v>
      </c>
      <c r="D19" s="137">
        <v>22441.98</v>
      </c>
      <c r="E19" s="151">
        <v>132694.10999999999</v>
      </c>
      <c r="F19" s="151">
        <v>248616.26</v>
      </c>
      <c r="G19" s="151">
        <v>23083.72</v>
      </c>
      <c r="H19" s="137">
        <v>45511.56</v>
      </c>
      <c r="I19" s="137">
        <v>410282.05</v>
      </c>
      <c r="J19" s="110">
        <v>1182468.05</v>
      </c>
    </row>
    <row r="20" spans="1:13" x14ac:dyDescent="0.25">
      <c r="A20" t="s">
        <v>50</v>
      </c>
      <c r="B20" s="137">
        <v>14843.45</v>
      </c>
      <c r="C20" s="137">
        <v>702382.43</v>
      </c>
      <c r="D20" s="137">
        <v>62633.63</v>
      </c>
      <c r="E20" s="151">
        <v>236365.77</v>
      </c>
      <c r="F20" s="151">
        <v>481037.82</v>
      </c>
      <c r="G20" s="151">
        <v>46994.239999999998</v>
      </c>
      <c r="H20" s="137">
        <v>73020.84</v>
      </c>
      <c r="I20" s="137">
        <v>647266.32999999996</v>
      </c>
      <c r="J20" s="110">
        <v>2264544.5100000002</v>
      </c>
    </row>
    <row r="21" spans="1:13" x14ac:dyDescent="0.25">
      <c r="A21" t="s">
        <v>52</v>
      </c>
      <c r="B21" s="137">
        <v>4911.9799999999996</v>
      </c>
      <c r="C21" s="137">
        <v>704254.94</v>
      </c>
      <c r="D21" s="137">
        <v>1032.06</v>
      </c>
      <c r="E21" s="151">
        <v>309.94</v>
      </c>
      <c r="F21" s="151">
        <v>468987.63</v>
      </c>
      <c r="G21" s="151">
        <v>20572.72</v>
      </c>
      <c r="H21" s="137">
        <v>60927.11</v>
      </c>
      <c r="I21" s="137">
        <v>723490.9</v>
      </c>
      <c r="J21" s="110">
        <v>1984487.2799999998</v>
      </c>
      <c r="L21" s="109"/>
      <c r="M21" s="109"/>
    </row>
    <row r="22" spans="1:13" x14ac:dyDescent="0.25">
      <c r="A22" t="s">
        <v>53</v>
      </c>
      <c r="B22" s="137">
        <v>310.89999999999998</v>
      </c>
      <c r="C22" s="137">
        <v>962253.65</v>
      </c>
      <c r="D22" s="137">
        <v>4144.05</v>
      </c>
      <c r="E22" s="151">
        <v>36286.129999999997</v>
      </c>
      <c r="F22" s="151">
        <v>942864.16</v>
      </c>
      <c r="G22" s="151">
        <v>82081.149999999994</v>
      </c>
      <c r="H22" s="137">
        <v>241976.34</v>
      </c>
      <c r="I22" s="137">
        <v>1840918.52</v>
      </c>
      <c r="J22" s="110">
        <v>4110834.9</v>
      </c>
    </row>
    <row r="23" spans="1:13" x14ac:dyDescent="0.25">
      <c r="A23" t="s">
        <v>54</v>
      </c>
      <c r="B23" s="137">
        <v>29879.55</v>
      </c>
      <c r="C23" s="137">
        <v>3910214.38</v>
      </c>
      <c r="D23" s="137">
        <v>64745.67</v>
      </c>
      <c r="E23" s="151">
        <v>551185.41</v>
      </c>
      <c r="F23" s="151">
        <v>2591099.1</v>
      </c>
      <c r="G23" s="151">
        <v>123240.81</v>
      </c>
      <c r="H23" s="137">
        <v>337330.39</v>
      </c>
      <c r="I23" s="137">
        <v>4420670.99</v>
      </c>
      <c r="J23" s="110">
        <v>12028366.299999999</v>
      </c>
    </row>
    <row r="24" spans="1:13" x14ac:dyDescent="0.25">
      <c r="A24" s="111" t="s">
        <v>55</v>
      </c>
      <c r="B24" s="138">
        <v>474.44</v>
      </c>
      <c r="C24" s="137">
        <v>247162.48</v>
      </c>
      <c r="D24" s="138">
        <v>5228.54</v>
      </c>
      <c r="E24" s="152">
        <v>45308.36</v>
      </c>
      <c r="F24" s="152">
        <v>181667.68</v>
      </c>
      <c r="G24" s="152">
        <v>7068.25</v>
      </c>
      <c r="H24" s="138">
        <v>16110.09</v>
      </c>
      <c r="I24" s="138">
        <v>256146.81</v>
      </c>
      <c r="J24" s="156">
        <v>759166.65</v>
      </c>
    </row>
    <row r="25" spans="1:13" x14ac:dyDescent="0.25">
      <c r="B25"/>
      <c r="C25" s="112"/>
      <c r="D25" s="114"/>
      <c r="E25"/>
      <c r="F25"/>
      <c r="G25"/>
      <c r="H25"/>
      <c r="I25"/>
      <c r="J25" s="110"/>
    </row>
    <row r="26" spans="1:13" x14ac:dyDescent="0.25">
      <c r="A26" s="113" t="s">
        <v>91</v>
      </c>
      <c r="B26" s="138">
        <v>317330.40999999997</v>
      </c>
      <c r="C26" s="138">
        <v>28698039.319999993</v>
      </c>
      <c r="D26" s="138">
        <v>846940.86000000022</v>
      </c>
      <c r="E26" s="138">
        <v>12865400.479999997</v>
      </c>
      <c r="F26" s="138">
        <v>20762511.100000001</v>
      </c>
      <c r="G26" s="138">
        <v>675174.42999999993</v>
      </c>
      <c r="H26" s="138">
        <v>1789241.5600000003</v>
      </c>
      <c r="I26" s="138">
        <v>26838013.370000001</v>
      </c>
      <c r="J26" s="138">
        <v>92792651.530000001</v>
      </c>
      <c r="K26" s="39"/>
    </row>
    <row r="27" spans="1:13" x14ac:dyDescent="0.25">
      <c r="B27" s="137"/>
      <c r="C27" s="137"/>
      <c r="D27" s="137"/>
      <c r="E27" s="137"/>
      <c r="F27" s="137"/>
      <c r="G27" s="137"/>
      <c r="H27" s="137"/>
      <c r="I27" s="137"/>
      <c r="J27" s="139"/>
    </row>
    <row r="28" spans="1:13" x14ac:dyDescent="0.25">
      <c r="A28" s="114" t="s">
        <v>94</v>
      </c>
      <c r="B28" s="137">
        <v>21652.560000000001</v>
      </c>
      <c r="C28" s="137">
        <v>1835193.57</v>
      </c>
      <c r="D28" s="137"/>
      <c r="E28" s="140"/>
      <c r="F28" s="154">
        <v>1298412.3400000001</v>
      </c>
      <c r="G28" s="154">
        <v>20124.89</v>
      </c>
      <c r="H28" s="137">
        <v>103492.18</v>
      </c>
      <c r="I28" s="137">
        <v>1640616.76</v>
      </c>
      <c r="J28" s="141">
        <v>4919492.3000000007</v>
      </c>
      <c r="K28" s="39"/>
    </row>
    <row r="29" spans="1:13" x14ac:dyDescent="0.25">
      <c r="A29" s="114" t="s">
        <v>95</v>
      </c>
      <c r="B29" s="141"/>
      <c r="C29" s="141"/>
      <c r="D29" s="141"/>
      <c r="E29" s="142"/>
      <c r="F29" s="142"/>
      <c r="G29" s="142"/>
      <c r="H29" s="142"/>
      <c r="I29" s="142"/>
      <c r="J29" s="141">
        <v>0</v>
      </c>
    </row>
    <row r="30" spans="1:13" x14ac:dyDescent="0.25">
      <c r="A30" s="116" t="s">
        <v>96</v>
      </c>
      <c r="B30" s="141"/>
      <c r="C30" s="141">
        <v>53245.32</v>
      </c>
      <c r="D30" s="141"/>
      <c r="E30" s="141"/>
      <c r="F30" s="141"/>
      <c r="G30" s="141">
        <v>635.76</v>
      </c>
      <c r="H30" s="141">
        <v>269906.51</v>
      </c>
      <c r="I30" s="142">
        <v>380820.8</v>
      </c>
      <c r="J30" s="141">
        <v>704608.39</v>
      </c>
    </row>
    <row r="31" spans="1:13" s="114" customFormat="1" x14ac:dyDescent="0.25">
      <c r="A31" s="117" t="s">
        <v>97</v>
      </c>
      <c r="B31" s="138"/>
      <c r="C31" s="138"/>
      <c r="D31" s="138"/>
      <c r="E31" s="138"/>
      <c r="F31" s="138"/>
      <c r="G31" s="138"/>
      <c r="H31" s="143"/>
      <c r="I31" s="143"/>
      <c r="J31" s="138">
        <v>0</v>
      </c>
    </row>
    <row r="32" spans="1:13" s="114" customFormat="1" x14ac:dyDescent="0.25">
      <c r="B32" s="141"/>
      <c r="C32" s="141"/>
      <c r="D32" s="141"/>
      <c r="E32" s="141"/>
      <c r="F32" s="141"/>
      <c r="G32" s="141"/>
      <c r="H32" s="141"/>
      <c r="I32" s="141"/>
      <c r="J32" s="144"/>
    </row>
    <row r="33" spans="1:10" ht="15.75" thickBot="1" x14ac:dyDescent="0.3">
      <c r="A33" s="118" t="s">
        <v>98</v>
      </c>
      <c r="B33" s="145">
        <v>338982.97</v>
      </c>
      <c r="C33" s="145">
        <v>30586478.209999993</v>
      </c>
      <c r="D33" s="145"/>
      <c r="E33" s="145">
        <v>12865400.479999997</v>
      </c>
      <c r="F33" s="145">
        <v>22060923.440000001</v>
      </c>
      <c r="G33" s="145"/>
      <c r="H33" s="145">
        <v>2162640.25</v>
      </c>
      <c r="I33" s="145">
        <v>28859450.930000003</v>
      </c>
      <c r="J33" s="145">
        <v>98416752.219999999</v>
      </c>
    </row>
    <row r="34" spans="1:10" s="119" customFormat="1" ht="9" thickTop="1" x14ac:dyDescent="0.15">
      <c r="B34" s="120" t="s">
        <v>99</v>
      </c>
      <c r="C34" s="120" t="s">
        <v>99</v>
      </c>
      <c r="D34" s="120"/>
      <c r="E34" s="120" t="s">
        <v>99</v>
      </c>
      <c r="F34" s="120" t="s">
        <v>99</v>
      </c>
      <c r="G34" s="120"/>
      <c r="H34" s="120"/>
      <c r="I34" s="120"/>
    </row>
    <row r="35" spans="1:10" x14ac:dyDescent="0.25">
      <c r="B35" s="98"/>
      <c r="C35" s="98"/>
      <c r="D35" s="98"/>
      <c r="E35" s="98"/>
      <c r="F35" s="98"/>
      <c r="G35" s="98"/>
    </row>
    <row r="36" spans="1:10" x14ac:dyDescent="0.25">
      <c r="E36" s="98"/>
      <c r="F36" s="98"/>
      <c r="G36" s="98"/>
    </row>
    <row r="39" spans="1:10" x14ac:dyDescent="0.25">
      <c r="A39" s="34" t="s">
        <v>128</v>
      </c>
    </row>
  </sheetData>
  <mergeCells count="2">
    <mergeCell ref="B1:H1"/>
    <mergeCell ref="B2:H2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9"/>
  <sheetViews>
    <sheetView topLeftCell="A7" workbookViewId="0">
      <selection activeCell="J35" sqref="J35"/>
    </sheetView>
  </sheetViews>
  <sheetFormatPr defaultRowHeight="15" x14ac:dyDescent="0.25"/>
  <cols>
    <col min="1" max="1" width="36" customWidth="1"/>
    <col min="2" max="3" width="13.85546875" customWidth="1"/>
    <col min="4" max="6" width="15.140625" bestFit="1" customWidth="1"/>
    <col min="7" max="9" width="15.140625" customWidth="1"/>
    <col min="10" max="10" width="15.7109375" customWidth="1"/>
    <col min="259" max="259" width="36" customWidth="1"/>
    <col min="260" max="261" width="13.85546875" customWidth="1"/>
    <col min="262" max="264" width="15.140625" bestFit="1" customWidth="1"/>
    <col min="265" max="265" width="15.140625" customWidth="1"/>
    <col min="266" max="266" width="15.7109375" customWidth="1"/>
    <col min="515" max="515" width="36" customWidth="1"/>
    <col min="516" max="517" width="13.85546875" customWidth="1"/>
    <col min="518" max="520" width="15.140625" bestFit="1" customWidth="1"/>
    <col min="521" max="521" width="15.140625" customWidth="1"/>
    <col min="522" max="522" width="15.7109375" customWidth="1"/>
    <col min="771" max="771" width="36" customWidth="1"/>
    <col min="772" max="773" width="13.85546875" customWidth="1"/>
    <col min="774" max="776" width="15.140625" bestFit="1" customWidth="1"/>
    <col min="777" max="777" width="15.140625" customWidth="1"/>
    <col min="778" max="778" width="15.7109375" customWidth="1"/>
    <col min="1027" max="1027" width="36" customWidth="1"/>
    <col min="1028" max="1029" width="13.85546875" customWidth="1"/>
    <col min="1030" max="1032" width="15.140625" bestFit="1" customWidth="1"/>
    <col min="1033" max="1033" width="15.140625" customWidth="1"/>
    <col min="1034" max="1034" width="15.7109375" customWidth="1"/>
    <col min="1283" max="1283" width="36" customWidth="1"/>
    <col min="1284" max="1285" width="13.85546875" customWidth="1"/>
    <col min="1286" max="1288" width="15.140625" bestFit="1" customWidth="1"/>
    <col min="1289" max="1289" width="15.140625" customWidth="1"/>
    <col min="1290" max="1290" width="15.7109375" customWidth="1"/>
    <col min="1539" max="1539" width="36" customWidth="1"/>
    <col min="1540" max="1541" width="13.85546875" customWidth="1"/>
    <col min="1542" max="1544" width="15.140625" bestFit="1" customWidth="1"/>
    <col min="1545" max="1545" width="15.140625" customWidth="1"/>
    <col min="1546" max="1546" width="15.7109375" customWidth="1"/>
    <col min="1795" max="1795" width="36" customWidth="1"/>
    <col min="1796" max="1797" width="13.85546875" customWidth="1"/>
    <col min="1798" max="1800" width="15.140625" bestFit="1" customWidth="1"/>
    <col min="1801" max="1801" width="15.140625" customWidth="1"/>
    <col min="1802" max="1802" width="15.7109375" customWidth="1"/>
    <col min="2051" max="2051" width="36" customWidth="1"/>
    <col min="2052" max="2053" width="13.85546875" customWidth="1"/>
    <col min="2054" max="2056" width="15.140625" bestFit="1" customWidth="1"/>
    <col min="2057" max="2057" width="15.140625" customWidth="1"/>
    <col min="2058" max="2058" width="15.7109375" customWidth="1"/>
    <col min="2307" max="2307" width="36" customWidth="1"/>
    <col min="2308" max="2309" width="13.85546875" customWidth="1"/>
    <col min="2310" max="2312" width="15.140625" bestFit="1" customWidth="1"/>
    <col min="2313" max="2313" width="15.140625" customWidth="1"/>
    <col min="2314" max="2314" width="15.7109375" customWidth="1"/>
    <col min="2563" max="2563" width="36" customWidth="1"/>
    <col min="2564" max="2565" width="13.85546875" customWidth="1"/>
    <col min="2566" max="2568" width="15.140625" bestFit="1" customWidth="1"/>
    <col min="2569" max="2569" width="15.140625" customWidth="1"/>
    <col min="2570" max="2570" width="15.7109375" customWidth="1"/>
    <col min="2819" max="2819" width="36" customWidth="1"/>
    <col min="2820" max="2821" width="13.85546875" customWidth="1"/>
    <col min="2822" max="2824" width="15.140625" bestFit="1" customWidth="1"/>
    <col min="2825" max="2825" width="15.140625" customWidth="1"/>
    <col min="2826" max="2826" width="15.7109375" customWidth="1"/>
    <col min="3075" max="3075" width="36" customWidth="1"/>
    <col min="3076" max="3077" width="13.85546875" customWidth="1"/>
    <col min="3078" max="3080" width="15.140625" bestFit="1" customWidth="1"/>
    <col min="3081" max="3081" width="15.140625" customWidth="1"/>
    <col min="3082" max="3082" width="15.7109375" customWidth="1"/>
    <col min="3331" max="3331" width="36" customWidth="1"/>
    <col min="3332" max="3333" width="13.85546875" customWidth="1"/>
    <col min="3334" max="3336" width="15.140625" bestFit="1" customWidth="1"/>
    <col min="3337" max="3337" width="15.140625" customWidth="1"/>
    <col min="3338" max="3338" width="15.7109375" customWidth="1"/>
    <col min="3587" max="3587" width="36" customWidth="1"/>
    <col min="3588" max="3589" width="13.85546875" customWidth="1"/>
    <col min="3590" max="3592" width="15.140625" bestFit="1" customWidth="1"/>
    <col min="3593" max="3593" width="15.140625" customWidth="1"/>
    <col min="3594" max="3594" width="15.7109375" customWidth="1"/>
    <col min="3843" max="3843" width="36" customWidth="1"/>
    <col min="3844" max="3845" width="13.85546875" customWidth="1"/>
    <col min="3846" max="3848" width="15.140625" bestFit="1" customWidth="1"/>
    <col min="3849" max="3849" width="15.140625" customWidth="1"/>
    <col min="3850" max="3850" width="15.7109375" customWidth="1"/>
    <col min="4099" max="4099" width="36" customWidth="1"/>
    <col min="4100" max="4101" width="13.85546875" customWidth="1"/>
    <col min="4102" max="4104" width="15.140625" bestFit="1" customWidth="1"/>
    <col min="4105" max="4105" width="15.140625" customWidth="1"/>
    <col min="4106" max="4106" width="15.7109375" customWidth="1"/>
    <col min="4355" max="4355" width="36" customWidth="1"/>
    <col min="4356" max="4357" width="13.85546875" customWidth="1"/>
    <col min="4358" max="4360" width="15.140625" bestFit="1" customWidth="1"/>
    <col min="4361" max="4361" width="15.140625" customWidth="1"/>
    <col min="4362" max="4362" width="15.7109375" customWidth="1"/>
    <col min="4611" max="4611" width="36" customWidth="1"/>
    <col min="4612" max="4613" width="13.85546875" customWidth="1"/>
    <col min="4614" max="4616" width="15.140625" bestFit="1" customWidth="1"/>
    <col min="4617" max="4617" width="15.140625" customWidth="1"/>
    <col min="4618" max="4618" width="15.7109375" customWidth="1"/>
    <col min="4867" max="4867" width="36" customWidth="1"/>
    <col min="4868" max="4869" width="13.85546875" customWidth="1"/>
    <col min="4870" max="4872" width="15.140625" bestFit="1" customWidth="1"/>
    <col min="4873" max="4873" width="15.140625" customWidth="1"/>
    <col min="4874" max="4874" width="15.7109375" customWidth="1"/>
    <col min="5123" max="5123" width="36" customWidth="1"/>
    <col min="5124" max="5125" width="13.85546875" customWidth="1"/>
    <col min="5126" max="5128" width="15.140625" bestFit="1" customWidth="1"/>
    <col min="5129" max="5129" width="15.140625" customWidth="1"/>
    <col min="5130" max="5130" width="15.7109375" customWidth="1"/>
    <col min="5379" max="5379" width="36" customWidth="1"/>
    <col min="5380" max="5381" width="13.85546875" customWidth="1"/>
    <col min="5382" max="5384" width="15.140625" bestFit="1" customWidth="1"/>
    <col min="5385" max="5385" width="15.140625" customWidth="1"/>
    <col min="5386" max="5386" width="15.7109375" customWidth="1"/>
    <col min="5635" max="5635" width="36" customWidth="1"/>
    <col min="5636" max="5637" width="13.85546875" customWidth="1"/>
    <col min="5638" max="5640" width="15.140625" bestFit="1" customWidth="1"/>
    <col min="5641" max="5641" width="15.140625" customWidth="1"/>
    <col min="5642" max="5642" width="15.7109375" customWidth="1"/>
    <col min="5891" max="5891" width="36" customWidth="1"/>
    <col min="5892" max="5893" width="13.85546875" customWidth="1"/>
    <col min="5894" max="5896" width="15.140625" bestFit="1" customWidth="1"/>
    <col min="5897" max="5897" width="15.140625" customWidth="1"/>
    <col min="5898" max="5898" width="15.7109375" customWidth="1"/>
    <col min="6147" max="6147" width="36" customWidth="1"/>
    <col min="6148" max="6149" width="13.85546875" customWidth="1"/>
    <col min="6150" max="6152" width="15.140625" bestFit="1" customWidth="1"/>
    <col min="6153" max="6153" width="15.140625" customWidth="1"/>
    <col min="6154" max="6154" width="15.7109375" customWidth="1"/>
    <col min="6403" max="6403" width="36" customWidth="1"/>
    <col min="6404" max="6405" width="13.85546875" customWidth="1"/>
    <col min="6406" max="6408" width="15.140625" bestFit="1" customWidth="1"/>
    <col min="6409" max="6409" width="15.140625" customWidth="1"/>
    <col min="6410" max="6410" width="15.7109375" customWidth="1"/>
    <col min="6659" max="6659" width="36" customWidth="1"/>
    <col min="6660" max="6661" width="13.85546875" customWidth="1"/>
    <col min="6662" max="6664" width="15.140625" bestFit="1" customWidth="1"/>
    <col min="6665" max="6665" width="15.140625" customWidth="1"/>
    <col min="6666" max="6666" width="15.7109375" customWidth="1"/>
    <col min="6915" max="6915" width="36" customWidth="1"/>
    <col min="6916" max="6917" width="13.85546875" customWidth="1"/>
    <col min="6918" max="6920" width="15.140625" bestFit="1" customWidth="1"/>
    <col min="6921" max="6921" width="15.140625" customWidth="1"/>
    <col min="6922" max="6922" width="15.7109375" customWidth="1"/>
    <col min="7171" max="7171" width="36" customWidth="1"/>
    <col min="7172" max="7173" width="13.85546875" customWidth="1"/>
    <col min="7174" max="7176" width="15.140625" bestFit="1" customWidth="1"/>
    <col min="7177" max="7177" width="15.140625" customWidth="1"/>
    <col min="7178" max="7178" width="15.7109375" customWidth="1"/>
    <col min="7427" max="7427" width="36" customWidth="1"/>
    <col min="7428" max="7429" width="13.85546875" customWidth="1"/>
    <col min="7430" max="7432" width="15.140625" bestFit="1" customWidth="1"/>
    <col min="7433" max="7433" width="15.140625" customWidth="1"/>
    <col min="7434" max="7434" width="15.7109375" customWidth="1"/>
    <col min="7683" max="7683" width="36" customWidth="1"/>
    <col min="7684" max="7685" width="13.85546875" customWidth="1"/>
    <col min="7686" max="7688" width="15.140625" bestFit="1" customWidth="1"/>
    <col min="7689" max="7689" width="15.140625" customWidth="1"/>
    <col min="7690" max="7690" width="15.7109375" customWidth="1"/>
    <col min="7939" max="7939" width="36" customWidth="1"/>
    <col min="7940" max="7941" width="13.85546875" customWidth="1"/>
    <col min="7942" max="7944" width="15.140625" bestFit="1" customWidth="1"/>
    <col min="7945" max="7945" width="15.140625" customWidth="1"/>
    <col min="7946" max="7946" width="15.7109375" customWidth="1"/>
    <col min="8195" max="8195" width="36" customWidth="1"/>
    <col min="8196" max="8197" width="13.85546875" customWidth="1"/>
    <col min="8198" max="8200" width="15.140625" bestFit="1" customWidth="1"/>
    <col min="8201" max="8201" width="15.140625" customWidth="1"/>
    <col min="8202" max="8202" width="15.7109375" customWidth="1"/>
    <col min="8451" max="8451" width="36" customWidth="1"/>
    <col min="8452" max="8453" width="13.85546875" customWidth="1"/>
    <col min="8454" max="8456" width="15.140625" bestFit="1" customWidth="1"/>
    <col min="8457" max="8457" width="15.140625" customWidth="1"/>
    <col min="8458" max="8458" width="15.7109375" customWidth="1"/>
    <col min="8707" max="8707" width="36" customWidth="1"/>
    <col min="8708" max="8709" width="13.85546875" customWidth="1"/>
    <col min="8710" max="8712" width="15.140625" bestFit="1" customWidth="1"/>
    <col min="8713" max="8713" width="15.140625" customWidth="1"/>
    <col min="8714" max="8714" width="15.7109375" customWidth="1"/>
    <col min="8963" max="8963" width="36" customWidth="1"/>
    <col min="8964" max="8965" width="13.85546875" customWidth="1"/>
    <col min="8966" max="8968" width="15.140625" bestFit="1" customWidth="1"/>
    <col min="8969" max="8969" width="15.140625" customWidth="1"/>
    <col min="8970" max="8970" width="15.7109375" customWidth="1"/>
    <col min="9219" max="9219" width="36" customWidth="1"/>
    <col min="9220" max="9221" width="13.85546875" customWidth="1"/>
    <col min="9222" max="9224" width="15.140625" bestFit="1" customWidth="1"/>
    <col min="9225" max="9225" width="15.140625" customWidth="1"/>
    <col min="9226" max="9226" width="15.7109375" customWidth="1"/>
    <col min="9475" max="9475" width="36" customWidth="1"/>
    <col min="9476" max="9477" width="13.85546875" customWidth="1"/>
    <col min="9478" max="9480" width="15.140625" bestFit="1" customWidth="1"/>
    <col min="9481" max="9481" width="15.140625" customWidth="1"/>
    <col min="9482" max="9482" width="15.7109375" customWidth="1"/>
    <col min="9731" max="9731" width="36" customWidth="1"/>
    <col min="9732" max="9733" width="13.85546875" customWidth="1"/>
    <col min="9734" max="9736" width="15.140625" bestFit="1" customWidth="1"/>
    <col min="9737" max="9737" width="15.140625" customWidth="1"/>
    <col min="9738" max="9738" width="15.7109375" customWidth="1"/>
    <col min="9987" max="9987" width="36" customWidth="1"/>
    <col min="9988" max="9989" width="13.85546875" customWidth="1"/>
    <col min="9990" max="9992" width="15.140625" bestFit="1" customWidth="1"/>
    <col min="9993" max="9993" width="15.140625" customWidth="1"/>
    <col min="9994" max="9994" width="15.7109375" customWidth="1"/>
    <col min="10243" max="10243" width="36" customWidth="1"/>
    <col min="10244" max="10245" width="13.85546875" customWidth="1"/>
    <col min="10246" max="10248" width="15.140625" bestFit="1" customWidth="1"/>
    <col min="10249" max="10249" width="15.140625" customWidth="1"/>
    <col min="10250" max="10250" width="15.7109375" customWidth="1"/>
    <col min="10499" max="10499" width="36" customWidth="1"/>
    <col min="10500" max="10501" width="13.85546875" customWidth="1"/>
    <col min="10502" max="10504" width="15.140625" bestFit="1" customWidth="1"/>
    <col min="10505" max="10505" width="15.140625" customWidth="1"/>
    <col min="10506" max="10506" width="15.7109375" customWidth="1"/>
    <col min="10755" max="10755" width="36" customWidth="1"/>
    <col min="10756" max="10757" width="13.85546875" customWidth="1"/>
    <col min="10758" max="10760" width="15.140625" bestFit="1" customWidth="1"/>
    <col min="10761" max="10761" width="15.140625" customWidth="1"/>
    <col min="10762" max="10762" width="15.7109375" customWidth="1"/>
    <col min="11011" max="11011" width="36" customWidth="1"/>
    <col min="11012" max="11013" width="13.85546875" customWidth="1"/>
    <col min="11014" max="11016" width="15.140625" bestFit="1" customWidth="1"/>
    <col min="11017" max="11017" width="15.140625" customWidth="1"/>
    <col min="11018" max="11018" width="15.7109375" customWidth="1"/>
    <col min="11267" max="11267" width="36" customWidth="1"/>
    <col min="11268" max="11269" width="13.85546875" customWidth="1"/>
    <col min="11270" max="11272" width="15.140625" bestFit="1" customWidth="1"/>
    <col min="11273" max="11273" width="15.140625" customWidth="1"/>
    <col min="11274" max="11274" width="15.7109375" customWidth="1"/>
    <col min="11523" max="11523" width="36" customWidth="1"/>
    <col min="11524" max="11525" width="13.85546875" customWidth="1"/>
    <col min="11526" max="11528" width="15.140625" bestFit="1" customWidth="1"/>
    <col min="11529" max="11529" width="15.140625" customWidth="1"/>
    <col min="11530" max="11530" width="15.7109375" customWidth="1"/>
    <col min="11779" max="11779" width="36" customWidth="1"/>
    <col min="11780" max="11781" width="13.85546875" customWidth="1"/>
    <col min="11782" max="11784" width="15.140625" bestFit="1" customWidth="1"/>
    <col min="11785" max="11785" width="15.140625" customWidth="1"/>
    <col min="11786" max="11786" width="15.7109375" customWidth="1"/>
    <col min="12035" max="12035" width="36" customWidth="1"/>
    <col min="12036" max="12037" width="13.85546875" customWidth="1"/>
    <col min="12038" max="12040" width="15.140625" bestFit="1" customWidth="1"/>
    <col min="12041" max="12041" width="15.140625" customWidth="1"/>
    <col min="12042" max="12042" width="15.7109375" customWidth="1"/>
    <col min="12291" max="12291" width="36" customWidth="1"/>
    <col min="12292" max="12293" width="13.85546875" customWidth="1"/>
    <col min="12294" max="12296" width="15.140625" bestFit="1" customWidth="1"/>
    <col min="12297" max="12297" width="15.140625" customWidth="1"/>
    <col min="12298" max="12298" width="15.7109375" customWidth="1"/>
    <col min="12547" max="12547" width="36" customWidth="1"/>
    <col min="12548" max="12549" width="13.85546875" customWidth="1"/>
    <col min="12550" max="12552" width="15.140625" bestFit="1" customWidth="1"/>
    <col min="12553" max="12553" width="15.140625" customWidth="1"/>
    <col min="12554" max="12554" width="15.7109375" customWidth="1"/>
    <col min="12803" max="12803" width="36" customWidth="1"/>
    <col min="12804" max="12805" width="13.85546875" customWidth="1"/>
    <col min="12806" max="12808" width="15.140625" bestFit="1" customWidth="1"/>
    <col min="12809" max="12809" width="15.140625" customWidth="1"/>
    <col min="12810" max="12810" width="15.7109375" customWidth="1"/>
    <col min="13059" max="13059" width="36" customWidth="1"/>
    <col min="13060" max="13061" width="13.85546875" customWidth="1"/>
    <col min="13062" max="13064" width="15.140625" bestFit="1" customWidth="1"/>
    <col min="13065" max="13065" width="15.140625" customWidth="1"/>
    <col min="13066" max="13066" width="15.7109375" customWidth="1"/>
    <col min="13315" max="13315" width="36" customWidth="1"/>
    <col min="13316" max="13317" width="13.85546875" customWidth="1"/>
    <col min="13318" max="13320" width="15.140625" bestFit="1" customWidth="1"/>
    <col min="13321" max="13321" width="15.140625" customWidth="1"/>
    <col min="13322" max="13322" width="15.7109375" customWidth="1"/>
    <col min="13571" max="13571" width="36" customWidth="1"/>
    <col min="13572" max="13573" width="13.85546875" customWidth="1"/>
    <col min="13574" max="13576" width="15.140625" bestFit="1" customWidth="1"/>
    <col min="13577" max="13577" width="15.140625" customWidth="1"/>
    <col min="13578" max="13578" width="15.7109375" customWidth="1"/>
    <col min="13827" max="13827" width="36" customWidth="1"/>
    <col min="13828" max="13829" width="13.85546875" customWidth="1"/>
    <col min="13830" max="13832" width="15.140625" bestFit="1" customWidth="1"/>
    <col min="13833" max="13833" width="15.140625" customWidth="1"/>
    <col min="13834" max="13834" width="15.7109375" customWidth="1"/>
    <col min="14083" max="14083" width="36" customWidth="1"/>
    <col min="14084" max="14085" width="13.85546875" customWidth="1"/>
    <col min="14086" max="14088" width="15.140625" bestFit="1" customWidth="1"/>
    <col min="14089" max="14089" width="15.140625" customWidth="1"/>
    <col min="14090" max="14090" width="15.7109375" customWidth="1"/>
    <col min="14339" max="14339" width="36" customWidth="1"/>
    <col min="14340" max="14341" width="13.85546875" customWidth="1"/>
    <col min="14342" max="14344" width="15.140625" bestFit="1" customWidth="1"/>
    <col min="14345" max="14345" width="15.140625" customWidth="1"/>
    <col min="14346" max="14346" width="15.7109375" customWidth="1"/>
    <col min="14595" max="14595" width="36" customWidth="1"/>
    <col min="14596" max="14597" width="13.85546875" customWidth="1"/>
    <col min="14598" max="14600" width="15.140625" bestFit="1" customWidth="1"/>
    <col min="14601" max="14601" width="15.140625" customWidth="1"/>
    <col min="14602" max="14602" width="15.7109375" customWidth="1"/>
    <col min="14851" max="14851" width="36" customWidth="1"/>
    <col min="14852" max="14853" width="13.85546875" customWidth="1"/>
    <col min="14854" max="14856" width="15.140625" bestFit="1" customWidth="1"/>
    <col min="14857" max="14857" width="15.140625" customWidth="1"/>
    <col min="14858" max="14858" width="15.7109375" customWidth="1"/>
    <col min="15107" max="15107" width="36" customWidth="1"/>
    <col min="15108" max="15109" width="13.85546875" customWidth="1"/>
    <col min="15110" max="15112" width="15.140625" bestFit="1" customWidth="1"/>
    <col min="15113" max="15113" width="15.140625" customWidth="1"/>
    <col min="15114" max="15114" width="15.7109375" customWidth="1"/>
    <col min="15363" max="15363" width="36" customWidth="1"/>
    <col min="15364" max="15365" width="13.85546875" customWidth="1"/>
    <col min="15366" max="15368" width="15.140625" bestFit="1" customWidth="1"/>
    <col min="15369" max="15369" width="15.140625" customWidth="1"/>
    <col min="15370" max="15370" width="15.7109375" customWidth="1"/>
    <col min="15619" max="15619" width="36" customWidth="1"/>
    <col min="15620" max="15621" width="13.85546875" customWidth="1"/>
    <col min="15622" max="15624" width="15.140625" bestFit="1" customWidth="1"/>
    <col min="15625" max="15625" width="15.140625" customWidth="1"/>
    <col min="15626" max="15626" width="15.7109375" customWidth="1"/>
    <col min="15875" max="15875" width="36" customWidth="1"/>
    <col min="15876" max="15877" width="13.85546875" customWidth="1"/>
    <col min="15878" max="15880" width="15.140625" bestFit="1" customWidth="1"/>
    <col min="15881" max="15881" width="15.140625" customWidth="1"/>
    <col min="15882" max="15882" width="15.7109375" customWidth="1"/>
    <col min="16131" max="16131" width="36" customWidth="1"/>
    <col min="16132" max="16133" width="13.85546875" customWidth="1"/>
    <col min="16134" max="16136" width="15.140625" bestFit="1" customWidth="1"/>
    <col min="16137" max="16137" width="15.140625" customWidth="1"/>
    <col min="16138" max="16138" width="15.7109375" customWidth="1"/>
  </cols>
  <sheetData>
    <row r="1" spans="1:11" ht="15.75" x14ac:dyDescent="0.25">
      <c r="A1" s="159" t="s">
        <v>100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1" ht="15.75" x14ac:dyDescent="0.25">
      <c r="A2" s="159" t="s">
        <v>110</v>
      </c>
      <c r="B2" s="159"/>
      <c r="C2" s="159"/>
      <c r="D2" s="159"/>
      <c r="E2" s="159"/>
      <c r="F2" s="159"/>
      <c r="G2" s="159"/>
      <c r="H2" s="159"/>
      <c r="I2" s="159"/>
      <c r="J2" s="159"/>
    </row>
    <row r="4" spans="1:11" x14ac:dyDescent="0.25">
      <c r="B4" s="99"/>
      <c r="C4" s="99"/>
      <c r="D4" s="70"/>
      <c r="E4" s="70"/>
      <c r="F4" s="70"/>
      <c r="G4" s="70"/>
      <c r="H4" s="121"/>
      <c r="I4" s="121"/>
    </row>
    <row r="5" spans="1:11" ht="21" customHeight="1" thickBot="1" x14ac:dyDescent="0.3">
      <c r="B5" s="122"/>
      <c r="C5" s="123"/>
      <c r="D5" s="122"/>
      <c r="E5" s="122"/>
      <c r="F5" s="122"/>
      <c r="G5" s="122"/>
      <c r="H5" s="70"/>
      <c r="I5" s="70"/>
    </row>
    <row r="6" spans="1:11" s="108" customFormat="1" ht="57.75" customHeight="1" thickBot="1" x14ac:dyDescent="0.3">
      <c r="A6" s="124" t="s">
        <v>38</v>
      </c>
      <c r="B6" s="105" t="s">
        <v>117</v>
      </c>
      <c r="C6" s="105" t="s">
        <v>118</v>
      </c>
      <c r="D6" s="105" t="s">
        <v>120</v>
      </c>
      <c r="E6" s="105"/>
      <c r="F6" s="105" t="s">
        <v>129</v>
      </c>
      <c r="G6" s="105" t="s">
        <v>123</v>
      </c>
      <c r="H6" s="105" t="s">
        <v>30</v>
      </c>
    </row>
    <row r="7" spans="1:11" s="108" customFormat="1" x14ac:dyDescent="0.25"/>
    <row r="8" spans="1:11" x14ac:dyDescent="0.25">
      <c r="A8" t="s">
        <v>93</v>
      </c>
      <c r="B8" s="151"/>
      <c r="C8" s="151">
        <v>40023.480000000003</v>
      </c>
      <c r="D8" t="s">
        <v>101</v>
      </c>
      <c r="E8" s="151"/>
      <c r="F8" s="151">
        <v>1218.96</v>
      </c>
      <c r="G8" s="151">
        <v>0</v>
      </c>
      <c r="H8" s="151">
        <v>41242.44</v>
      </c>
    </row>
    <row r="9" spans="1:11" x14ac:dyDescent="0.25">
      <c r="A9" t="s">
        <v>39</v>
      </c>
      <c r="B9" s="151">
        <v>5700.12</v>
      </c>
      <c r="C9" s="151">
        <v>33512.959999999999</v>
      </c>
      <c r="D9" s="151">
        <v>603.98</v>
      </c>
      <c r="E9" s="151"/>
      <c r="F9" s="151">
        <v>50294.57</v>
      </c>
      <c r="G9" s="151">
        <v>521.89</v>
      </c>
      <c r="H9" s="151">
        <v>90111.63</v>
      </c>
    </row>
    <row r="10" spans="1:11" x14ac:dyDescent="0.25">
      <c r="A10" t="s">
        <v>40</v>
      </c>
      <c r="B10" s="151">
        <v>12354.72</v>
      </c>
      <c r="C10" s="151">
        <v>711302.93</v>
      </c>
      <c r="D10" s="151">
        <v>1322.23</v>
      </c>
      <c r="E10" s="151"/>
      <c r="F10" s="151">
        <v>103618.28</v>
      </c>
      <c r="G10" s="151">
        <v>903.64</v>
      </c>
      <c r="H10" s="151">
        <v>828598.16</v>
      </c>
    </row>
    <row r="11" spans="1:11" x14ac:dyDescent="0.25">
      <c r="A11" t="s">
        <v>41</v>
      </c>
      <c r="B11" s="151"/>
      <c r="C11" s="151">
        <v>30641.61</v>
      </c>
      <c r="E11" s="151"/>
      <c r="F11" s="151">
        <v>130.96</v>
      </c>
      <c r="G11" s="151">
        <v>0</v>
      </c>
      <c r="H11" s="151">
        <v>30772.57</v>
      </c>
    </row>
    <row r="12" spans="1:11" x14ac:dyDescent="0.25">
      <c r="A12" t="s">
        <v>42</v>
      </c>
      <c r="B12" s="151">
        <v>24505.65</v>
      </c>
      <c r="C12" s="151">
        <v>275772.52</v>
      </c>
      <c r="D12" s="151">
        <v>2592.36</v>
      </c>
      <c r="E12" s="151"/>
      <c r="F12" s="151">
        <v>27268.98</v>
      </c>
      <c r="G12" s="151">
        <v>2539.6999999999998</v>
      </c>
      <c r="H12" s="151">
        <v>330139.51</v>
      </c>
    </row>
    <row r="13" spans="1:11" x14ac:dyDescent="0.25">
      <c r="A13" t="s">
        <v>43</v>
      </c>
      <c r="B13" s="151"/>
      <c r="C13" s="151">
        <v>7685.11</v>
      </c>
      <c r="E13" s="151"/>
      <c r="F13" s="151">
        <v>339.29</v>
      </c>
      <c r="G13" s="151">
        <v>0</v>
      </c>
      <c r="H13" s="151">
        <v>8024.4</v>
      </c>
    </row>
    <row r="14" spans="1:11" x14ac:dyDescent="0.25">
      <c r="A14" t="s">
        <v>44</v>
      </c>
      <c r="B14" s="151">
        <v>3089.72</v>
      </c>
      <c r="C14" s="151">
        <v>31199.73</v>
      </c>
      <c r="D14" s="151">
        <v>326.60000000000002</v>
      </c>
      <c r="E14" s="151"/>
      <c r="F14" s="151">
        <v>1606.66</v>
      </c>
      <c r="G14" s="151">
        <v>323.31</v>
      </c>
      <c r="H14" s="151">
        <v>36222.71</v>
      </c>
    </row>
    <row r="15" spans="1:11" x14ac:dyDescent="0.25">
      <c r="A15" t="s">
        <v>45</v>
      </c>
      <c r="B15" s="151">
        <v>11402.25</v>
      </c>
      <c r="C15" s="151">
        <v>55460.160000000003</v>
      </c>
      <c r="D15" s="151">
        <v>1205.48</v>
      </c>
      <c r="E15" s="151"/>
      <c r="F15" s="151">
        <v>5012.45</v>
      </c>
      <c r="G15" s="151">
        <v>1208.71</v>
      </c>
      <c r="H15" s="151">
        <v>73080.34</v>
      </c>
    </row>
    <row r="16" spans="1:11" x14ac:dyDescent="0.25">
      <c r="A16" t="s">
        <v>46</v>
      </c>
      <c r="B16" s="151">
        <v>5002.99</v>
      </c>
      <c r="C16" s="151">
        <v>29530.05</v>
      </c>
      <c r="D16" s="151">
        <v>528.62</v>
      </c>
      <c r="E16" s="151"/>
      <c r="F16" s="151">
        <v>8031.29</v>
      </c>
      <c r="G16" s="151">
        <v>535.79</v>
      </c>
      <c r="H16" s="151">
        <v>43092.950000000004</v>
      </c>
    </row>
    <row r="17" spans="1:10" x14ac:dyDescent="0.25">
      <c r="A17" t="s">
        <v>47</v>
      </c>
      <c r="B17" s="151">
        <v>9498.18</v>
      </c>
      <c r="C17" s="151">
        <v>96493.42</v>
      </c>
      <c r="D17" s="151">
        <v>1043.98</v>
      </c>
      <c r="E17" s="151"/>
      <c r="F17" s="151">
        <v>7808.77</v>
      </c>
      <c r="G17" s="151">
        <v>761.02</v>
      </c>
      <c r="H17" s="151">
        <v>114844.35</v>
      </c>
    </row>
    <row r="18" spans="1:10" x14ac:dyDescent="0.25">
      <c r="A18" t="s">
        <v>48</v>
      </c>
      <c r="B18" s="151">
        <v>4209.59</v>
      </c>
      <c r="C18" s="151">
        <v>65783.759999999995</v>
      </c>
      <c r="D18" s="151">
        <v>450.08</v>
      </c>
      <c r="E18" s="151"/>
      <c r="F18" s="151">
        <v>20754.29</v>
      </c>
      <c r="G18" s="151">
        <v>332.53</v>
      </c>
      <c r="H18" s="151">
        <v>91197.72</v>
      </c>
    </row>
    <row r="19" spans="1:10" x14ac:dyDescent="0.25">
      <c r="A19" t="s">
        <v>49</v>
      </c>
      <c r="B19" s="151"/>
      <c r="C19" s="151">
        <v>19459.13</v>
      </c>
      <c r="E19" s="151"/>
      <c r="F19" s="151">
        <v>13146.5</v>
      </c>
      <c r="G19" s="151">
        <v>0</v>
      </c>
      <c r="H19" s="151">
        <v>32605.63</v>
      </c>
    </row>
    <row r="20" spans="1:10" x14ac:dyDescent="0.25">
      <c r="A20" t="s">
        <v>50</v>
      </c>
      <c r="B20" s="151"/>
      <c r="C20" s="151">
        <v>124549.52</v>
      </c>
      <c r="E20" s="151"/>
      <c r="F20" s="151">
        <v>11440.58</v>
      </c>
      <c r="G20" s="151">
        <v>0</v>
      </c>
      <c r="H20" s="151">
        <v>135990.1</v>
      </c>
    </row>
    <row r="21" spans="1:10" x14ac:dyDescent="0.25">
      <c r="A21" t="s">
        <v>52</v>
      </c>
      <c r="B21" s="151">
        <v>9527.06</v>
      </c>
      <c r="C21" s="151">
        <v>41735.870000000003</v>
      </c>
      <c r="D21" s="151">
        <v>1007.21</v>
      </c>
      <c r="E21" s="151"/>
      <c r="F21" s="151">
        <v>15820.66</v>
      </c>
      <c r="G21" s="151">
        <v>1012.12</v>
      </c>
      <c r="H21" s="151">
        <v>68090.8</v>
      </c>
      <c r="J21" t="s">
        <v>101</v>
      </c>
    </row>
    <row r="22" spans="1:10" x14ac:dyDescent="0.25">
      <c r="A22" t="s">
        <v>53</v>
      </c>
      <c r="B22" s="151">
        <v>950.16</v>
      </c>
      <c r="C22" s="151">
        <v>80939.81</v>
      </c>
      <c r="D22" s="151">
        <v>101.33</v>
      </c>
      <c r="E22" s="151"/>
      <c r="F22" s="151">
        <v>138.56</v>
      </c>
      <c r="G22" s="151">
        <v>103.24</v>
      </c>
      <c r="H22" s="151">
        <v>82129.86</v>
      </c>
    </row>
    <row r="23" spans="1:10" x14ac:dyDescent="0.25">
      <c r="A23" t="s">
        <v>54</v>
      </c>
      <c r="B23" s="151">
        <v>13282.25</v>
      </c>
      <c r="C23" s="151">
        <v>200787.94</v>
      </c>
      <c r="D23" s="151">
        <v>1408.41</v>
      </c>
      <c r="E23" s="151"/>
      <c r="F23" s="151">
        <v>59840.69</v>
      </c>
      <c r="G23" s="151">
        <v>1209.55</v>
      </c>
      <c r="H23" s="151">
        <v>275319.29000000004</v>
      </c>
    </row>
    <row r="24" spans="1:10" x14ac:dyDescent="0.25">
      <c r="A24" s="111" t="s">
        <v>55</v>
      </c>
      <c r="B24" s="152"/>
      <c r="C24" s="152">
        <v>138246.67000000001</v>
      </c>
      <c r="D24" s="111"/>
      <c r="E24" s="152"/>
      <c r="F24" s="152">
        <v>4692.28</v>
      </c>
      <c r="G24" s="152">
        <v>0</v>
      </c>
      <c r="H24" s="151">
        <v>142938.95000000001</v>
      </c>
    </row>
    <row r="25" spans="1:10" x14ac:dyDescent="0.25">
      <c r="B25" s="151"/>
      <c r="C25" s="151"/>
      <c r="H25" s="112"/>
    </row>
    <row r="26" spans="1:10" x14ac:dyDescent="0.25">
      <c r="A26" s="113" t="s">
        <v>91</v>
      </c>
      <c r="B26" s="152">
        <v>99522.69</v>
      </c>
      <c r="C26" s="152">
        <v>1983124.67</v>
      </c>
      <c r="D26" s="152">
        <v>10590.28</v>
      </c>
      <c r="E26" s="152">
        <v>0</v>
      </c>
      <c r="F26" s="153">
        <v>331163.77</v>
      </c>
      <c r="G26" s="153">
        <v>9451.4999999999982</v>
      </c>
      <c r="H26" s="152">
        <v>2433852.91</v>
      </c>
      <c r="I26" s="39"/>
    </row>
    <row r="27" spans="1:10" x14ac:dyDescent="0.25">
      <c r="H27">
        <v>0</v>
      </c>
    </row>
    <row r="28" spans="1:10" x14ac:dyDescent="0.25">
      <c r="A28" s="114" t="s">
        <v>94</v>
      </c>
      <c r="B28" s="154">
        <v>6566.78</v>
      </c>
      <c r="C28" s="154"/>
      <c r="D28" s="154">
        <v>696.4</v>
      </c>
      <c r="E28" s="154">
        <v>20124.89</v>
      </c>
      <c r="F28" s="154">
        <v>41143.769999999997</v>
      </c>
      <c r="G28" s="154">
        <v>624.54</v>
      </c>
      <c r="H28" s="151">
        <v>69156.37999999999</v>
      </c>
      <c r="I28" s="39"/>
    </row>
    <row r="29" spans="1:10" s="114" customFormat="1" x14ac:dyDescent="0.25">
      <c r="A29" s="114" t="s">
        <v>95</v>
      </c>
      <c r="B29" s="154"/>
      <c r="C29" s="154"/>
      <c r="D29" s="154"/>
      <c r="E29" s="154"/>
      <c r="F29" s="154"/>
      <c r="G29" s="154"/>
      <c r="H29" s="151">
        <v>0</v>
      </c>
      <c r="I29" s="86"/>
    </row>
    <row r="30" spans="1:10" x14ac:dyDescent="0.25">
      <c r="A30" s="116" t="s">
        <v>96</v>
      </c>
      <c r="B30" s="154">
        <v>53245.32</v>
      </c>
      <c r="C30" s="154"/>
      <c r="D30" s="154"/>
      <c r="E30" s="154">
        <v>635.76</v>
      </c>
      <c r="F30" s="154"/>
      <c r="G30" s="154"/>
      <c r="H30" s="151">
        <v>53881.08</v>
      </c>
    </row>
    <row r="31" spans="1:10" s="114" customFormat="1" x14ac:dyDescent="0.25">
      <c r="A31" s="111" t="s">
        <v>97</v>
      </c>
      <c r="B31" s="152"/>
      <c r="C31" s="152"/>
      <c r="D31" s="152"/>
      <c r="E31" s="152"/>
      <c r="F31" s="152"/>
      <c r="G31" s="152"/>
      <c r="H31" s="111">
        <v>0</v>
      </c>
      <c r="I31" s="86"/>
    </row>
    <row r="32" spans="1:10" x14ac:dyDescent="0.25">
      <c r="A32" s="114"/>
      <c r="H32">
        <v>0</v>
      </c>
    </row>
    <row r="33" spans="1:11" ht="15.75" thickBot="1" x14ac:dyDescent="0.3">
      <c r="A33" s="118" t="s">
        <v>98</v>
      </c>
      <c r="B33" s="183">
        <v>159334.79</v>
      </c>
      <c r="C33" s="183">
        <v>1983124.67</v>
      </c>
      <c r="D33" s="183">
        <v>11286.68</v>
      </c>
      <c r="E33" s="183">
        <v>20760.649999999998</v>
      </c>
      <c r="F33" s="183"/>
      <c r="G33" s="183"/>
      <c r="H33" s="183">
        <v>2174506.79</v>
      </c>
    </row>
    <row r="34" spans="1:11" s="119" customFormat="1" ht="9" thickTop="1" x14ac:dyDescent="0.15"/>
    <row r="35" spans="1:11" x14ac:dyDescent="0.25">
      <c r="J35" s="115"/>
    </row>
    <row r="36" spans="1:11" x14ac:dyDescent="0.25">
      <c r="K36" s="39"/>
    </row>
    <row r="37" spans="1:11" x14ac:dyDescent="0.25">
      <c r="K37" s="39"/>
    </row>
    <row r="39" spans="1:11" x14ac:dyDescent="0.25">
      <c r="A39" s="34" t="s">
        <v>130</v>
      </c>
      <c r="K39" s="39"/>
    </row>
  </sheetData>
  <mergeCells count="2">
    <mergeCell ref="A1:J1"/>
    <mergeCell ref="A2:J2"/>
  </mergeCell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8"/>
  <sheetViews>
    <sheetView workbookViewId="0">
      <selection activeCell="I35" sqref="I35"/>
    </sheetView>
  </sheetViews>
  <sheetFormatPr defaultRowHeight="15" x14ac:dyDescent="0.25"/>
  <cols>
    <col min="1" max="1" width="5.42578125" customWidth="1"/>
    <col min="2" max="2" width="30.85546875" bestFit="1" customWidth="1"/>
    <col min="3" max="3" width="14" customWidth="1"/>
    <col min="4" max="7" width="14.140625" customWidth="1"/>
    <col min="8" max="9" width="16.42578125" customWidth="1"/>
    <col min="256" max="256" width="5.42578125" customWidth="1"/>
    <col min="257" max="257" width="30.85546875" bestFit="1" customWidth="1"/>
    <col min="258" max="258" width="14" customWidth="1"/>
    <col min="259" max="261" width="14.140625" customWidth="1"/>
    <col min="262" max="265" width="16.42578125" customWidth="1"/>
    <col min="512" max="512" width="5.42578125" customWidth="1"/>
    <col min="513" max="513" width="30.85546875" bestFit="1" customWidth="1"/>
    <col min="514" max="514" width="14" customWidth="1"/>
    <col min="515" max="517" width="14.140625" customWidth="1"/>
    <col min="518" max="521" width="16.42578125" customWidth="1"/>
    <col min="768" max="768" width="5.42578125" customWidth="1"/>
    <col min="769" max="769" width="30.85546875" bestFit="1" customWidth="1"/>
    <col min="770" max="770" width="14" customWidth="1"/>
    <col min="771" max="773" width="14.140625" customWidth="1"/>
    <col min="774" max="777" width="16.42578125" customWidth="1"/>
    <col min="1024" max="1024" width="5.42578125" customWidth="1"/>
    <col min="1025" max="1025" width="30.85546875" bestFit="1" customWidth="1"/>
    <col min="1026" max="1026" width="14" customWidth="1"/>
    <col min="1027" max="1029" width="14.140625" customWidth="1"/>
    <col min="1030" max="1033" width="16.42578125" customWidth="1"/>
    <col min="1280" max="1280" width="5.42578125" customWidth="1"/>
    <col min="1281" max="1281" width="30.85546875" bestFit="1" customWidth="1"/>
    <col min="1282" max="1282" width="14" customWidth="1"/>
    <col min="1283" max="1285" width="14.140625" customWidth="1"/>
    <col min="1286" max="1289" width="16.42578125" customWidth="1"/>
    <col min="1536" max="1536" width="5.42578125" customWidth="1"/>
    <col min="1537" max="1537" width="30.85546875" bestFit="1" customWidth="1"/>
    <col min="1538" max="1538" width="14" customWidth="1"/>
    <col min="1539" max="1541" width="14.140625" customWidth="1"/>
    <col min="1542" max="1545" width="16.42578125" customWidth="1"/>
    <col min="1792" max="1792" width="5.42578125" customWidth="1"/>
    <col min="1793" max="1793" width="30.85546875" bestFit="1" customWidth="1"/>
    <col min="1794" max="1794" width="14" customWidth="1"/>
    <col min="1795" max="1797" width="14.140625" customWidth="1"/>
    <col min="1798" max="1801" width="16.42578125" customWidth="1"/>
    <col min="2048" max="2048" width="5.42578125" customWidth="1"/>
    <col min="2049" max="2049" width="30.85546875" bestFit="1" customWidth="1"/>
    <col min="2050" max="2050" width="14" customWidth="1"/>
    <col min="2051" max="2053" width="14.140625" customWidth="1"/>
    <col min="2054" max="2057" width="16.42578125" customWidth="1"/>
    <col min="2304" max="2304" width="5.42578125" customWidth="1"/>
    <col min="2305" max="2305" width="30.85546875" bestFit="1" customWidth="1"/>
    <col min="2306" max="2306" width="14" customWidth="1"/>
    <col min="2307" max="2309" width="14.140625" customWidth="1"/>
    <col min="2310" max="2313" width="16.42578125" customWidth="1"/>
    <col min="2560" max="2560" width="5.42578125" customWidth="1"/>
    <col min="2561" max="2561" width="30.85546875" bestFit="1" customWidth="1"/>
    <col min="2562" max="2562" width="14" customWidth="1"/>
    <col min="2563" max="2565" width="14.140625" customWidth="1"/>
    <col min="2566" max="2569" width="16.42578125" customWidth="1"/>
    <col min="2816" max="2816" width="5.42578125" customWidth="1"/>
    <col min="2817" max="2817" width="30.85546875" bestFit="1" customWidth="1"/>
    <col min="2818" max="2818" width="14" customWidth="1"/>
    <col min="2819" max="2821" width="14.140625" customWidth="1"/>
    <col min="2822" max="2825" width="16.42578125" customWidth="1"/>
    <col min="3072" max="3072" width="5.42578125" customWidth="1"/>
    <col min="3073" max="3073" width="30.85546875" bestFit="1" customWidth="1"/>
    <col min="3074" max="3074" width="14" customWidth="1"/>
    <col min="3075" max="3077" width="14.140625" customWidth="1"/>
    <col min="3078" max="3081" width="16.42578125" customWidth="1"/>
    <col min="3328" max="3328" width="5.42578125" customWidth="1"/>
    <col min="3329" max="3329" width="30.85546875" bestFit="1" customWidth="1"/>
    <col min="3330" max="3330" width="14" customWidth="1"/>
    <col min="3331" max="3333" width="14.140625" customWidth="1"/>
    <col min="3334" max="3337" width="16.42578125" customWidth="1"/>
    <col min="3584" max="3584" width="5.42578125" customWidth="1"/>
    <col min="3585" max="3585" width="30.85546875" bestFit="1" customWidth="1"/>
    <col min="3586" max="3586" width="14" customWidth="1"/>
    <col min="3587" max="3589" width="14.140625" customWidth="1"/>
    <col min="3590" max="3593" width="16.42578125" customWidth="1"/>
    <col min="3840" max="3840" width="5.42578125" customWidth="1"/>
    <col min="3841" max="3841" width="30.85546875" bestFit="1" customWidth="1"/>
    <col min="3842" max="3842" width="14" customWidth="1"/>
    <col min="3843" max="3845" width="14.140625" customWidth="1"/>
    <col min="3846" max="3849" width="16.42578125" customWidth="1"/>
    <col min="4096" max="4096" width="5.42578125" customWidth="1"/>
    <col min="4097" max="4097" width="30.85546875" bestFit="1" customWidth="1"/>
    <col min="4098" max="4098" width="14" customWidth="1"/>
    <col min="4099" max="4101" width="14.140625" customWidth="1"/>
    <col min="4102" max="4105" width="16.42578125" customWidth="1"/>
    <col min="4352" max="4352" width="5.42578125" customWidth="1"/>
    <col min="4353" max="4353" width="30.85546875" bestFit="1" customWidth="1"/>
    <col min="4354" max="4354" width="14" customWidth="1"/>
    <col min="4355" max="4357" width="14.140625" customWidth="1"/>
    <col min="4358" max="4361" width="16.42578125" customWidth="1"/>
    <col min="4608" max="4608" width="5.42578125" customWidth="1"/>
    <col min="4609" max="4609" width="30.85546875" bestFit="1" customWidth="1"/>
    <col min="4610" max="4610" width="14" customWidth="1"/>
    <col min="4611" max="4613" width="14.140625" customWidth="1"/>
    <col min="4614" max="4617" width="16.42578125" customWidth="1"/>
    <col min="4864" max="4864" width="5.42578125" customWidth="1"/>
    <col min="4865" max="4865" width="30.85546875" bestFit="1" customWidth="1"/>
    <col min="4866" max="4866" width="14" customWidth="1"/>
    <col min="4867" max="4869" width="14.140625" customWidth="1"/>
    <col min="4870" max="4873" width="16.42578125" customWidth="1"/>
    <col min="5120" max="5120" width="5.42578125" customWidth="1"/>
    <col min="5121" max="5121" width="30.85546875" bestFit="1" customWidth="1"/>
    <col min="5122" max="5122" width="14" customWidth="1"/>
    <col min="5123" max="5125" width="14.140625" customWidth="1"/>
    <col min="5126" max="5129" width="16.42578125" customWidth="1"/>
    <col min="5376" max="5376" width="5.42578125" customWidth="1"/>
    <col min="5377" max="5377" width="30.85546875" bestFit="1" customWidth="1"/>
    <col min="5378" max="5378" width="14" customWidth="1"/>
    <col min="5379" max="5381" width="14.140625" customWidth="1"/>
    <col min="5382" max="5385" width="16.42578125" customWidth="1"/>
    <col min="5632" max="5632" width="5.42578125" customWidth="1"/>
    <col min="5633" max="5633" width="30.85546875" bestFit="1" customWidth="1"/>
    <col min="5634" max="5634" width="14" customWidth="1"/>
    <col min="5635" max="5637" width="14.140625" customWidth="1"/>
    <col min="5638" max="5641" width="16.42578125" customWidth="1"/>
    <col min="5888" max="5888" width="5.42578125" customWidth="1"/>
    <col min="5889" max="5889" width="30.85546875" bestFit="1" customWidth="1"/>
    <col min="5890" max="5890" width="14" customWidth="1"/>
    <col min="5891" max="5893" width="14.140625" customWidth="1"/>
    <col min="5894" max="5897" width="16.42578125" customWidth="1"/>
    <col min="6144" max="6144" width="5.42578125" customWidth="1"/>
    <col min="6145" max="6145" width="30.85546875" bestFit="1" customWidth="1"/>
    <col min="6146" max="6146" width="14" customWidth="1"/>
    <col min="6147" max="6149" width="14.140625" customWidth="1"/>
    <col min="6150" max="6153" width="16.42578125" customWidth="1"/>
    <col min="6400" max="6400" width="5.42578125" customWidth="1"/>
    <col min="6401" max="6401" width="30.85546875" bestFit="1" customWidth="1"/>
    <col min="6402" max="6402" width="14" customWidth="1"/>
    <col min="6403" max="6405" width="14.140625" customWidth="1"/>
    <col min="6406" max="6409" width="16.42578125" customWidth="1"/>
    <col min="6656" max="6656" width="5.42578125" customWidth="1"/>
    <col min="6657" max="6657" width="30.85546875" bestFit="1" customWidth="1"/>
    <col min="6658" max="6658" width="14" customWidth="1"/>
    <col min="6659" max="6661" width="14.140625" customWidth="1"/>
    <col min="6662" max="6665" width="16.42578125" customWidth="1"/>
    <col min="6912" max="6912" width="5.42578125" customWidth="1"/>
    <col min="6913" max="6913" width="30.85546875" bestFit="1" customWidth="1"/>
    <col min="6914" max="6914" width="14" customWidth="1"/>
    <col min="6915" max="6917" width="14.140625" customWidth="1"/>
    <col min="6918" max="6921" width="16.42578125" customWidth="1"/>
    <col min="7168" max="7168" width="5.42578125" customWidth="1"/>
    <col min="7169" max="7169" width="30.85546875" bestFit="1" customWidth="1"/>
    <col min="7170" max="7170" width="14" customWidth="1"/>
    <col min="7171" max="7173" width="14.140625" customWidth="1"/>
    <col min="7174" max="7177" width="16.42578125" customWidth="1"/>
    <col min="7424" max="7424" width="5.42578125" customWidth="1"/>
    <col min="7425" max="7425" width="30.85546875" bestFit="1" customWidth="1"/>
    <col min="7426" max="7426" width="14" customWidth="1"/>
    <col min="7427" max="7429" width="14.140625" customWidth="1"/>
    <col min="7430" max="7433" width="16.42578125" customWidth="1"/>
    <col min="7680" max="7680" width="5.42578125" customWidth="1"/>
    <col min="7681" max="7681" width="30.85546875" bestFit="1" customWidth="1"/>
    <col min="7682" max="7682" width="14" customWidth="1"/>
    <col min="7683" max="7685" width="14.140625" customWidth="1"/>
    <col min="7686" max="7689" width="16.42578125" customWidth="1"/>
    <col min="7936" max="7936" width="5.42578125" customWidth="1"/>
    <col min="7937" max="7937" width="30.85546875" bestFit="1" customWidth="1"/>
    <col min="7938" max="7938" width="14" customWidth="1"/>
    <col min="7939" max="7941" width="14.140625" customWidth="1"/>
    <col min="7942" max="7945" width="16.42578125" customWidth="1"/>
    <col min="8192" max="8192" width="5.42578125" customWidth="1"/>
    <col min="8193" max="8193" width="30.85546875" bestFit="1" customWidth="1"/>
    <col min="8194" max="8194" width="14" customWidth="1"/>
    <col min="8195" max="8197" width="14.140625" customWidth="1"/>
    <col min="8198" max="8201" width="16.42578125" customWidth="1"/>
    <col min="8448" max="8448" width="5.42578125" customWidth="1"/>
    <col min="8449" max="8449" width="30.85546875" bestFit="1" customWidth="1"/>
    <col min="8450" max="8450" width="14" customWidth="1"/>
    <col min="8451" max="8453" width="14.140625" customWidth="1"/>
    <col min="8454" max="8457" width="16.42578125" customWidth="1"/>
    <col min="8704" max="8704" width="5.42578125" customWidth="1"/>
    <col min="8705" max="8705" width="30.85546875" bestFit="1" customWidth="1"/>
    <col min="8706" max="8706" width="14" customWidth="1"/>
    <col min="8707" max="8709" width="14.140625" customWidth="1"/>
    <col min="8710" max="8713" width="16.42578125" customWidth="1"/>
    <col min="8960" max="8960" width="5.42578125" customWidth="1"/>
    <col min="8961" max="8961" width="30.85546875" bestFit="1" customWidth="1"/>
    <col min="8962" max="8962" width="14" customWidth="1"/>
    <col min="8963" max="8965" width="14.140625" customWidth="1"/>
    <col min="8966" max="8969" width="16.42578125" customWidth="1"/>
    <col min="9216" max="9216" width="5.42578125" customWidth="1"/>
    <col min="9217" max="9217" width="30.85546875" bestFit="1" customWidth="1"/>
    <col min="9218" max="9218" width="14" customWidth="1"/>
    <col min="9219" max="9221" width="14.140625" customWidth="1"/>
    <col min="9222" max="9225" width="16.42578125" customWidth="1"/>
    <col min="9472" max="9472" width="5.42578125" customWidth="1"/>
    <col min="9473" max="9473" width="30.85546875" bestFit="1" customWidth="1"/>
    <col min="9474" max="9474" width="14" customWidth="1"/>
    <col min="9475" max="9477" width="14.140625" customWidth="1"/>
    <col min="9478" max="9481" width="16.42578125" customWidth="1"/>
    <col min="9728" max="9728" width="5.42578125" customWidth="1"/>
    <col min="9729" max="9729" width="30.85546875" bestFit="1" customWidth="1"/>
    <col min="9730" max="9730" width="14" customWidth="1"/>
    <col min="9731" max="9733" width="14.140625" customWidth="1"/>
    <col min="9734" max="9737" width="16.42578125" customWidth="1"/>
    <col min="9984" max="9984" width="5.42578125" customWidth="1"/>
    <col min="9985" max="9985" width="30.85546875" bestFit="1" customWidth="1"/>
    <col min="9986" max="9986" width="14" customWidth="1"/>
    <col min="9987" max="9989" width="14.140625" customWidth="1"/>
    <col min="9990" max="9993" width="16.42578125" customWidth="1"/>
    <col min="10240" max="10240" width="5.42578125" customWidth="1"/>
    <col min="10241" max="10241" width="30.85546875" bestFit="1" customWidth="1"/>
    <col min="10242" max="10242" width="14" customWidth="1"/>
    <col min="10243" max="10245" width="14.140625" customWidth="1"/>
    <col min="10246" max="10249" width="16.42578125" customWidth="1"/>
    <col min="10496" max="10496" width="5.42578125" customWidth="1"/>
    <col min="10497" max="10497" width="30.85546875" bestFit="1" customWidth="1"/>
    <col min="10498" max="10498" width="14" customWidth="1"/>
    <col min="10499" max="10501" width="14.140625" customWidth="1"/>
    <col min="10502" max="10505" width="16.42578125" customWidth="1"/>
    <col min="10752" max="10752" width="5.42578125" customWidth="1"/>
    <col min="10753" max="10753" width="30.85546875" bestFit="1" customWidth="1"/>
    <col min="10754" max="10754" width="14" customWidth="1"/>
    <col min="10755" max="10757" width="14.140625" customWidth="1"/>
    <col min="10758" max="10761" width="16.42578125" customWidth="1"/>
    <col min="11008" max="11008" width="5.42578125" customWidth="1"/>
    <col min="11009" max="11009" width="30.85546875" bestFit="1" customWidth="1"/>
    <col min="11010" max="11010" width="14" customWidth="1"/>
    <col min="11011" max="11013" width="14.140625" customWidth="1"/>
    <col min="11014" max="11017" width="16.42578125" customWidth="1"/>
    <col min="11264" max="11264" width="5.42578125" customWidth="1"/>
    <col min="11265" max="11265" width="30.85546875" bestFit="1" customWidth="1"/>
    <col min="11266" max="11266" width="14" customWidth="1"/>
    <col min="11267" max="11269" width="14.140625" customWidth="1"/>
    <col min="11270" max="11273" width="16.42578125" customWidth="1"/>
    <col min="11520" max="11520" width="5.42578125" customWidth="1"/>
    <col min="11521" max="11521" width="30.85546875" bestFit="1" customWidth="1"/>
    <col min="11522" max="11522" width="14" customWidth="1"/>
    <col min="11523" max="11525" width="14.140625" customWidth="1"/>
    <col min="11526" max="11529" width="16.42578125" customWidth="1"/>
    <col min="11776" max="11776" width="5.42578125" customWidth="1"/>
    <col min="11777" max="11777" width="30.85546875" bestFit="1" customWidth="1"/>
    <col min="11778" max="11778" width="14" customWidth="1"/>
    <col min="11779" max="11781" width="14.140625" customWidth="1"/>
    <col min="11782" max="11785" width="16.42578125" customWidth="1"/>
    <col min="12032" max="12032" width="5.42578125" customWidth="1"/>
    <col min="12033" max="12033" width="30.85546875" bestFit="1" customWidth="1"/>
    <col min="12034" max="12034" width="14" customWidth="1"/>
    <col min="12035" max="12037" width="14.140625" customWidth="1"/>
    <col min="12038" max="12041" width="16.42578125" customWidth="1"/>
    <col min="12288" max="12288" width="5.42578125" customWidth="1"/>
    <col min="12289" max="12289" width="30.85546875" bestFit="1" customWidth="1"/>
    <col min="12290" max="12290" width="14" customWidth="1"/>
    <col min="12291" max="12293" width="14.140625" customWidth="1"/>
    <col min="12294" max="12297" width="16.42578125" customWidth="1"/>
    <col min="12544" max="12544" width="5.42578125" customWidth="1"/>
    <col min="12545" max="12545" width="30.85546875" bestFit="1" customWidth="1"/>
    <col min="12546" max="12546" width="14" customWidth="1"/>
    <col min="12547" max="12549" width="14.140625" customWidth="1"/>
    <col min="12550" max="12553" width="16.42578125" customWidth="1"/>
    <col min="12800" max="12800" width="5.42578125" customWidth="1"/>
    <col min="12801" max="12801" width="30.85546875" bestFit="1" customWidth="1"/>
    <col min="12802" max="12802" width="14" customWidth="1"/>
    <col min="12803" max="12805" width="14.140625" customWidth="1"/>
    <col min="12806" max="12809" width="16.42578125" customWidth="1"/>
    <col min="13056" max="13056" width="5.42578125" customWidth="1"/>
    <col min="13057" max="13057" width="30.85546875" bestFit="1" customWidth="1"/>
    <col min="13058" max="13058" width="14" customWidth="1"/>
    <col min="13059" max="13061" width="14.140625" customWidth="1"/>
    <col min="13062" max="13065" width="16.42578125" customWidth="1"/>
    <col min="13312" max="13312" width="5.42578125" customWidth="1"/>
    <col min="13313" max="13313" width="30.85546875" bestFit="1" customWidth="1"/>
    <col min="13314" max="13314" width="14" customWidth="1"/>
    <col min="13315" max="13317" width="14.140625" customWidth="1"/>
    <col min="13318" max="13321" width="16.42578125" customWidth="1"/>
    <col min="13568" max="13568" width="5.42578125" customWidth="1"/>
    <col min="13569" max="13569" width="30.85546875" bestFit="1" customWidth="1"/>
    <col min="13570" max="13570" width="14" customWidth="1"/>
    <col min="13571" max="13573" width="14.140625" customWidth="1"/>
    <col min="13574" max="13577" width="16.42578125" customWidth="1"/>
    <col min="13824" max="13824" width="5.42578125" customWidth="1"/>
    <col min="13825" max="13825" width="30.85546875" bestFit="1" customWidth="1"/>
    <col min="13826" max="13826" width="14" customWidth="1"/>
    <col min="13827" max="13829" width="14.140625" customWidth="1"/>
    <col min="13830" max="13833" width="16.42578125" customWidth="1"/>
    <col min="14080" max="14080" width="5.42578125" customWidth="1"/>
    <col min="14081" max="14081" width="30.85546875" bestFit="1" customWidth="1"/>
    <col min="14082" max="14082" width="14" customWidth="1"/>
    <col min="14083" max="14085" width="14.140625" customWidth="1"/>
    <col min="14086" max="14089" width="16.42578125" customWidth="1"/>
    <col min="14336" max="14336" width="5.42578125" customWidth="1"/>
    <col min="14337" max="14337" width="30.85546875" bestFit="1" customWidth="1"/>
    <col min="14338" max="14338" width="14" customWidth="1"/>
    <col min="14339" max="14341" width="14.140625" customWidth="1"/>
    <col min="14342" max="14345" width="16.42578125" customWidth="1"/>
    <col min="14592" max="14592" width="5.42578125" customWidth="1"/>
    <col min="14593" max="14593" width="30.85546875" bestFit="1" customWidth="1"/>
    <col min="14594" max="14594" width="14" customWidth="1"/>
    <col min="14595" max="14597" width="14.140625" customWidth="1"/>
    <col min="14598" max="14601" width="16.42578125" customWidth="1"/>
    <col min="14848" max="14848" width="5.42578125" customWidth="1"/>
    <col min="14849" max="14849" width="30.85546875" bestFit="1" customWidth="1"/>
    <col min="14850" max="14850" width="14" customWidth="1"/>
    <col min="14851" max="14853" width="14.140625" customWidth="1"/>
    <col min="14854" max="14857" width="16.42578125" customWidth="1"/>
    <col min="15104" max="15104" width="5.42578125" customWidth="1"/>
    <col min="15105" max="15105" width="30.85546875" bestFit="1" customWidth="1"/>
    <col min="15106" max="15106" width="14" customWidth="1"/>
    <col min="15107" max="15109" width="14.140625" customWidth="1"/>
    <col min="15110" max="15113" width="16.42578125" customWidth="1"/>
    <col min="15360" max="15360" width="5.42578125" customWidth="1"/>
    <col min="15361" max="15361" width="30.85546875" bestFit="1" customWidth="1"/>
    <col min="15362" max="15362" width="14" customWidth="1"/>
    <col min="15363" max="15365" width="14.140625" customWidth="1"/>
    <col min="15366" max="15369" width="16.42578125" customWidth="1"/>
    <col min="15616" max="15616" width="5.42578125" customWidth="1"/>
    <col min="15617" max="15617" width="30.85546875" bestFit="1" customWidth="1"/>
    <col min="15618" max="15618" width="14" customWidth="1"/>
    <col min="15619" max="15621" width="14.140625" customWidth="1"/>
    <col min="15622" max="15625" width="16.42578125" customWidth="1"/>
    <col min="15872" max="15872" width="5.42578125" customWidth="1"/>
    <col min="15873" max="15873" width="30.85546875" bestFit="1" customWidth="1"/>
    <col min="15874" max="15874" width="14" customWidth="1"/>
    <col min="15875" max="15877" width="14.140625" customWidth="1"/>
    <col min="15878" max="15881" width="16.42578125" customWidth="1"/>
    <col min="16128" max="16128" width="5.42578125" customWidth="1"/>
    <col min="16129" max="16129" width="30.85546875" bestFit="1" customWidth="1"/>
    <col min="16130" max="16130" width="14" customWidth="1"/>
    <col min="16131" max="16133" width="14.140625" customWidth="1"/>
    <col min="16134" max="16137" width="16.42578125" customWidth="1"/>
  </cols>
  <sheetData>
    <row r="1" spans="2:9" ht="15.75" x14ac:dyDescent="0.25">
      <c r="B1" s="125" t="s">
        <v>102</v>
      </c>
      <c r="C1" s="125"/>
      <c r="D1" s="37"/>
      <c r="E1" s="37"/>
      <c r="F1" s="37"/>
      <c r="G1" s="37"/>
      <c r="H1" s="37"/>
      <c r="I1" s="37"/>
    </row>
    <row r="2" spans="2:9" ht="15.75" x14ac:dyDescent="0.25">
      <c r="B2" s="125" t="s">
        <v>110</v>
      </c>
      <c r="C2" s="125"/>
      <c r="D2" s="37"/>
      <c r="E2" s="37"/>
      <c r="F2" s="37"/>
      <c r="G2" s="37"/>
      <c r="H2" s="37"/>
      <c r="I2" s="37"/>
    </row>
    <row r="4" spans="2:9" s="126" customFormat="1" ht="32.25" customHeight="1" thickBot="1" x14ac:dyDescent="0.25">
      <c r="C4" s="127"/>
      <c r="D4" s="127"/>
      <c r="E4" s="127"/>
      <c r="F4" s="127"/>
      <c r="G4" s="127"/>
      <c r="H4" s="127"/>
      <c r="I4" s="128"/>
    </row>
    <row r="5" spans="2:9" ht="39.75" thickBot="1" x14ac:dyDescent="0.3">
      <c r="B5" s="129" t="s">
        <v>38</v>
      </c>
      <c r="C5" s="130" t="s">
        <v>115</v>
      </c>
      <c r="D5" s="130">
        <v>42034</v>
      </c>
      <c r="E5" s="157">
        <v>42090</v>
      </c>
      <c r="F5" s="105" t="s">
        <v>119</v>
      </c>
      <c r="G5" s="105">
        <v>42158</v>
      </c>
      <c r="H5" s="105">
        <v>42186</v>
      </c>
      <c r="I5" s="131" t="s">
        <v>103</v>
      </c>
    </row>
    <row r="6" spans="2:9" x14ac:dyDescent="0.25">
      <c r="B6" s="114"/>
      <c r="C6" s="114"/>
      <c r="D6" s="132"/>
      <c r="E6" s="132"/>
    </row>
    <row r="7" spans="2:9" x14ac:dyDescent="0.25">
      <c r="B7" s="114" t="s">
        <v>93</v>
      </c>
      <c r="C7" s="137"/>
      <c r="D7" s="137"/>
      <c r="E7" s="137"/>
      <c r="F7" s="137"/>
      <c r="G7" s="137"/>
      <c r="I7" s="137">
        <v>0</v>
      </c>
    </row>
    <row r="8" spans="2:9" x14ac:dyDescent="0.25">
      <c r="B8" s="114" t="s">
        <v>39</v>
      </c>
      <c r="C8" s="137">
        <v>79725.73</v>
      </c>
      <c r="D8" s="137"/>
      <c r="E8" s="137">
        <v>15668.41</v>
      </c>
      <c r="F8" s="137">
        <v>312559.68</v>
      </c>
      <c r="G8" s="137">
        <v>91518.16</v>
      </c>
      <c r="I8" s="137">
        <v>499471.98</v>
      </c>
    </row>
    <row r="9" spans="2:9" x14ac:dyDescent="0.25">
      <c r="B9" s="114" t="s">
        <v>40</v>
      </c>
      <c r="C9" s="137"/>
      <c r="D9" s="137"/>
      <c r="E9" s="137"/>
      <c r="F9" s="137">
        <v>242691.4</v>
      </c>
      <c r="G9" s="137">
        <v>20340.82</v>
      </c>
      <c r="I9" s="137">
        <v>263032.21999999997</v>
      </c>
    </row>
    <row r="10" spans="2:9" x14ac:dyDescent="0.25">
      <c r="B10" s="114" t="s">
        <v>41</v>
      </c>
      <c r="C10" s="137"/>
      <c r="D10" s="137"/>
      <c r="E10" s="137"/>
      <c r="F10" s="137"/>
      <c r="G10" s="137"/>
      <c r="I10" s="137">
        <v>0</v>
      </c>
    </row>
    <row r="11" spans="2:9" x14ac:dyDescent="0.25">
      <c r="B11" s="114" t="s">
        <v>42</v>
      </c>
      <c r="C11" s="137"/>
      <c r="D11" s="137">
        <v>51265.52</v>
      </c>
      <c r="E11" s="137">
        <v>292527.26</v>
      </c>
      <c r="F11" s="137">
        <v>1857921.47</v>
      </c>
      <c r="G11" s="137">
        <v>23874.17</v>
      </c>
      <c r="I11" s="137">
        <v>2225588.42</v>
      </c>
    </row>
    <row r="12" spans="2:9" x14ac:dyDescent="0.25">
      <c r="B12" s="114" t="s">
        <v>43</v>
      </c>
      <c r="C12" s="137"/>
      <c r="D12" s="137"/>
      <c r="E12" s="137">
        <v>188943.91</v>
      </c>
      <c r="F12" s="137">
        <v>120844.9</v>
      </c>
      <c r="G12" s="137">
        <v>10910.63</v>
      </c>
      <c r="I12" s="137">
        <v>320699.44</v>
      </c>
    </row>
    <row r="13" spans="2:9" x14ac:dyDescent="0.25">
      <c r="B13" s="114" t="s">
        <v>44</v>
      </c>
      <c r="C13" s="137">
        <v>1189414.3500000001</v>
      </c>
      <c r="D13" s="137">
        <v>757965.23</v>
      </c>
      <c r="E13" s="137">
        <v>320044.08</v>
      </c>
      <c r="F13" s="137">
        <v>8333835.3899999997</v>
      </c>
      <c r="G13" s="137"/>
      <c r="H13" s="137">
        <v>56450.559999999998</v>
      </c>
      <c r="I13" s="137">
        <v>10657709.610000001</v>
      </c>
    </row>
    <row r="14" spans="2:9" x14ac:dyDescent="0.25">
      <c r="B14" s="114" t="s">
        <v>45</v>
      </c>
      <c r="C14" s="137">
        <v>363880.94</v>
      </c>
      <c r="D14" s="137">
        <v>570586.73</v>
      </c>
      <c r="E14" s="137">
        <v>1087149.8500000001</v>
      </c>
      <c r="F14" s="137">
        <v>6679921.5099999998</v>
      </c>
      <c r="G14" s="137">
        <v>12614.66</v>
      </c>
      <c r="H14" s="137">
        <v>471974.01</v>
      </c>
      <c r="I14" s="137">
        <v>9186127.6999999993</v>
      </c>
    </row>
    <row r="15" spans="2:9" x14ac:dyDescent="0.25">
      <c r="B15" s="114" t="s">
        <v>46</v>
      </c>
      <c r="C15" s="137">
        <v>797271.17</v>
      </c>
      <c r="D15" s="137">
        <v>1124446.3700000001</v>
      </c>
      <c r="E15" s="137">
        <v>432745.72</v>
      </c>
      <c r="F15" s="137">
        <v>16442134.01</v>
      </c>
      <c r="G15" s="137">
        <v>689318.84</v>
      </c>
      <c r="H15" s="137">
        <v>2367219.63</v>
      </c>
      <c r="I15" s="137">
        <v>21853135.739999998</v>
      </c>
    </row>
    <row r="16" spans="2:9" x14ac:dyDescent="0.25">
      <c r="B16" s="114" t="s">
        <v>47</v>
      </c>
      <c r="C16" s="137"/>
      <c r="D16" s="137"/>
      <c r="E16" s="137"/>
      <c r="F16" s="137">
        <v>10532.82</v>
      </c>
      <c r="G16" s="137"/>
      <c r="I16" s="137">
        <v>10532.82</v>
      </c>
    </row>
    <row r="17" spans="1:10" x14ac:dyDescent="0.25">
      <c r="B17" s="114" t="s">
        <v>48</v>
      </c>
      <c r="C17" s="137">
        <v>3593.61</v>
      </c>
      <c r="D17" s="137">
        <v>20714.12</v>
      </c>
      <c r="E17" s="137"/>
      <c r="F17" s="137">
        <v>66659.11</v>
      </c>
      <c r="G17" s="137">
        <v>36569.33</v>
      </c>
      <c r="I17" s="137">
        <v>127536.17</v>
      </c>
    </row>
    <row r="18" spans="1:10" x14ac:dyDescent="0.25">
      <c r="B18" s="114" t="s">
        <v>49</v>
      </c>
      <c r="C18" s="137"/>
      <c r="D18" s="137"/>
      <c r="E18" s="137"/>
      <c r="F18" s="137">
        <v>234324.83</v>
      </c>
      <c r="G18" s="137">
        <v>33185.71</v>
      </c>
      <c r="H18" s="137">
        <v>18337.96</v>
      </c>
      <c r="I18" s="137">
        <v>285848.5</v>
      </c>
    </row>
    <row r="19" spans="1:10" x14ac:dyDescent="0.25">
      <c r="B19" s="114" t="s">
        <v>50</v>
      </c>
      <c r="C19" s="137">
        <v>90624.91</v>
      </c>
      <c r="D19" s="137">
        <v>1332468.0900000001</v>
      </c>
      <c r="E19" s="137">
        <v>19459.669999999998</v>
      </c>
      <c r="F19" s="137">
        <v>4050811.28</v>
      </c>
      <c r="G19" s="137">
        <v>2323729.59</v>
      </c>
      <c r="I19" s="137">
        <v>7817093.5399999991</v>
      </c>
    </row>
    <row r="20" spans="1:10" x14ac:dyDescent="0.25">
      <c r="B20" s="114" t="s">
        <v>52</v>
      </c>
      <c r="C20" s="137"/>
      <c r="D20" s="137"/>
      <c r="E20" s="137"/>
      <c r="F20" s="137">
        <v>210263.67999999999</v>
      </c>
      <c r="G20" s="137"/>
      <c r="I20" s="137">
        <v>210263.67999999999</v>
      </c>
    </row>
    <row r="21" spans="1:10" x14ac:dyDescent="0.25">
      <c r="B21" s="114" t="s">
        <v>53</v>
      </c>
      <c r="C21" s="137"/>
      <c r="D21" s="137"/>
      <c r="E21" s="137">
        <v>13813.42</v>
      </c>
      <c r="F21" s="137">
        <v>163208.48000000001</v>
      </c>
      <c r="G21" s="137">
        <v>22550.12</v>
      </c>
      <c r="I21" s="137">
        <v>199572.02000000002</v>
      </c>
    </row>
    <row r="22" spans="1:10" x14ac:dyDescent="0.25">
      <c r="B22" s="114" t="s">
        <v>54</v>
      </c>
      <c r="C22" s="137"/>
      <c r="D22" s="137"/>
      <c r="E22" s="137"/>
      <c r="F22" s="137">
        <v>69431.94</v>
      </c>
      <c r="G22" s="137">
        <v>67305.03</v>
      </c>
      <c r="I22" s="137">
        <v>136736.97</v>
      </c>
    </row>
    <row r="23" spans="1:10" x14ac:dyDescent="0.25">
      <c r="B23" s="111" t="s">
        <v>55</v>
      </c>
      <c r="C23" s="137"/>
      <c r="D23" s="137"/>
      <c r="E23" s="137"/>
      <c r="F23" s="137">
        <v>235738.41</v>
      </c>
      <c r="G23" s="137"/>
      <c r="H23">
        <v>408899.04</v>
      </c>
      <c r="I23" s="137">
        <v>644637.44999999995</v>
      </c>
    </row>
    <row r="24" spans="1:10" x14ac:dyDescent="0.25">
      <c r="B24" s="114"/>
      <c r="C24" s="112"/>
      <c r="D24" s="112"/>
      <c r="E24" s="112"/>
      <c r="F24" s="112"/>
      <c r="G24" s="112"/>
      <c r="H24" s="112"/>
      <c r="I24" s="146"/>
    </row>
    <row r="25" spans="1:10" x14ac:dyDescent="0.25">
      <c r="B25" s="113" t="s">
        <v>91</v>
      </c>
      <c r="C25" s="138">
        <v>2524510.71</v>
      </c>
      <c r="D25" s="138">
        <v>3857446.0600000005</v>
      </c>
      <c r="E25" s="138">
        <v>2370352.3199999998</v>
      </c>
      <c r="F25" s="138">
        <v>39030878.909999989</v>
      </c>
      <c r="G25" s="138">
        <v>3331917.0599999996</v>
      </c>
      <c r="H25" s="138">
        <v>3322881.2</v>
      </c>
      <c r="I25" s="138">
        <v>54437986.25999999</v>
      </c>
      <c r="J25" s="39"/>
    </row>
    <row r="26" spans="1:10" x14ac:dyDescent="0.25">
      <c r="B26" s="114"/>
      <c r="I26" s="137"/>
    </row>
    <row r="27" spans="1:10" x14ac:dyDescent="0.25">
      <c r="A27" s="133" t="s">
        <v>104</v>
      </c>
      <c r="B27" s="114" t="s">
        <v>94</v>
      </c>
      <c r="C27" s="137">
        <v>209089.47</v>
      </c>
      <c r="D27" s="137">
        <v>261967.09</v>
      </c>
      <c r="E27" s="137">
        <v>181756.93</v>
      </c>
      <c r="F27" s="137">
        <v>2751682.69</v>
      </c>
      <c r="G27" s="137">
        <v>177067.2</v>
      </c>
      <c r="H27" s="137">
        <v>192073.62</v>
      </c>
      <c r="I27" s="137">
        <v>3773637</v>
      </c>
      <c r="J27" s="39"/>
    </row>
    <row r="28" spans="1:10" x14ac:dyDescent="0.25">
      <c r="A28" s="133" t="s">
        <v>105</v>
      </c>
      <c r="B28" s="114" t="s">
        <v>106</v>
      </c>
      <c r="C28" s="137">
        <v>3317857.67</v>
      </c>
      <c r="D28" s="137">
        <v>3529282.31</v>
      </c>
      <c r="E28" s="137">
        <v>2779763.35</v>
      </c>
      <c r="F28" s="137">
        <v>38593551.409999996</v>
      </c>
      <c r="G28" s="137">
        <v>1378870.16</v>
      </c>
      <c r="H28" s="137">
        <v>2134269.2200000002</v>
      </c>
      <c r="I28" s="137">
        <v>51733594.11999999</v>
      </c>
      <c r="J28" s="39"/>
    </row>
    <row r="29" spans="1:10" s="114" customFormat="1" x14ac:dyDescent="0.25">
      <c r="A29" s="134" t="s">
        <v>107</v>
      </c>
      <c r="B29" s="114" t="s">
        <v>108</v>
      </c>
      <c r="C29" s="141"/>
      <c r="D29" s="142"/>
      <c r="E29" s="142"/>
      <c r="F29" s="142"/>
      <c r="G29" s="142"/>
      <c r="H29" s="142"/>
      <c r="I29" s="141">
        <v>0</v>
      </c>
    </row>
    <row r="30" spans="1:10" s="114" customFormat="1" x14ac:dyDescent="0.25">
      <c r="A30" s="134" t="s">
        <v>109</v>
      </c>
      <c r="B30" s="111" t="s">
        <v>97</v>
      </c>
      <c r="C30" s="138"/>
      <c r="D30" s="138"/>
      <c r="E30" s="138"/>
      <c r="F30" s="138"/>
      <c r="G30" s="138"/>
      <c r="H30" s="138"/>
      <c r="I30" s="111">
        <v>0</v>
      </c>
    </row>
    <row r="31" spans="1:10" x14ac:dyDescent="0.25">
      <c r="B31" s="114"/>
      <c r="C31" s="137"/>
      <c r="D31" s="137"/>
      <c r="E31" s="137"/>
      <c r="F31" s="137"/>
      <c r="G31" s="137"/>
      <c r="H31" s="137"/>
      <c r="I31" s="114"/>
    </row>
    <row r="32" spans="1:10" s="126" customFormat="1" ht="13.5" thickBot="1" x14ac:dyDescent="0.25">
      <c r="B32" s="118" t="s">
        <v>98</v>
      </c>
      <c r="C32" s="147">
        <v>6051457.8499999996</v>
      </c>
      <c r="D32" s="147">
        <v>7648695.4600000009</v>
      </c>
      <c r="E32" s="147"/>
      <c r="F32" s="147">
        <v>80376113.00999999</v>
      </c>
      <c r="G32" s="147">
        <v>4887854.42</v>
      </c>
      <c r="H32" s="147">
        <v>5649224.040000001</v>
      </c>
      <c r="I32" s="147">
        <v>109945217.37999998</v>
      </c>
    </row>
    <row r="33" spans="2:9" s="119" customFormat="1" ht="9" thickTop="1" x14ac:dyDescent="0.15">
      <c r="D33" s="135"/>
      <c r="E33" s="135"/>
      <c r="F33" s="135"/>
      <c r="G33" s="135"/>
      <c r="H33" s="135"/>
      <c r="I33" s="136"/>
    </row>
    <row r="38" spans="2:9" x14ac:dyDescent="0.25">
      <c r="B38" s="34" t="s">
        <v>126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Estate</vt:lpstr>
      <vt:lpstr>New Taxes</vt:lpstr>
      <vt:lpstr>Sales 2%</vt:lpstr>
      <vt:lpstr>LSST</vt:lpstr>
      <vt:lpstr>Option</vt:lpstr>
      <vt:lpstr>Unitary Secured</vt:lpstr>
      <vt:lpstr>Unit Unsecured-Carlines</vt:lpstr>
      <vt:lpstr>NPM</vt:lpstr>
    </vt:vector>
  </TitlesOfParts>
  <Company>Taxation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Pelham</dc:creator>
  <cp:lastModifiedBy>Michael Pelham</cp:lastModifiedBy>
  <dcterms:created xsi:type="dcterms:W3CDTF">2014-09-25T15:49:53Z</dcterms:created>
  <dcterms:modified xsi:type="dcterms:W3CDTF">2015-12-15T18:53:58Z</dcterms:modified>
</cp:coreProperties>
</file>