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20" yWindow="1020" windowWidth="15900" windowHeight="9675" activeTab="2"/>
  </bookViews>
  <sheets>
    <sheet name="New Taxes" sheetId="2" r:id="rId1"/>
    <sheet name="Sales 2%" sheetId="3" r:id="rId2"/>
    <sheet name="LSST" sheetId="4" r:id="rId3"/>
    <sheet name="Option" sheetId="5" r:id="rId4"/>
    <sheet name="Unitary Secured" sheetId="6" r:id="rId5"/>
    <sheet name="Unit Unsecured Carlines" sheetId="7" r:id="rId6"/>
    <sheet name="NPM" sheetId="8" r:id="rId7"/>
  </sheets>
  <calcPr calcId="144525"/>
</workbook>
</file>

<file path=xl/calcChain.xml><?xml version="1.0" encoding="utf-8"?>
<calcChain xmlns="http://schemas.openxmlformats.org/spreadsheetml/2006/main">
  <c r="F32" i="8" l="1"/>
  <c r="G33" i="7"/>
  <c r="F33" i="7"/>
  <c r="F26" i="7"/>
  <c r="G33" i="6"/>
  <c r="G26" i="6"/>
  <c r="F33" i="6"/>
  <c r="F26" i="6"/>
  <c r="E32" i="8" l="1"/>
  <c r="D33" i="7" l="1"/>
  <c r="E33" i="7"/>
  <c r="I26" i="3"/>
  <c r="I12" i="3"/>
  <c r="D28" i="6" l="1"/>
  <c r="N25" i="5" l="1"/>
  <c r="N15" i="5"/>
  <c r="D13" i="2" l="1"/>
  <c r="D15" i="2" l="1"/>
  <c r="N39" i="5" l="1"/>
  <c r="N23" i="5"/>
  <c r="K46" i="5"/>
  <c r="H46" i="5" l="1"/>
  <c r="F46" i="5"/>
  <c r="C46" i="5"/>
  <c r="K31" i="6" l="1"/>
  <c r="K30" i="6"/>
  <c r="K29" i="6"/>
  <c r="K28" i="6"/>
  <c r="J26" i="6"/>
  <c r="J33" i="6" s="1"/>
  <c r="I26" i="6"/>
  <c r="I33" i="6" s="1"/>
  <c r="H26" i="6"/>
  <c r="H33" i="6" s="1"/>
  <c r="E26" i="6"/>
  <c r="E33" i="6" s="1"/>
  <c r="C26" i="6"/>
  <c r="C33" i="6" s="1"/>
  <c r="B26" i="6"/>
  <c r="B33" i="6" s="1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G31" i="7"/>
  <c r="G30" i="7"/>
  <c r="G29" i="7"/>
  <c r="G28" i="7"/>
  <c r="E26" i="7"/>
  <c r="B26" i="7"/>
  <c r="B33" i="7" s="1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K26" i="6" l="1"/>
  <c r="K33" i="6" s="1"/>
  <c r="G26" i="7"/>
  <c r="I30" i="8" l="1"/>
  <c r="I29" i="8"/>
  <c r="I28" i="8"/>
  <c r="I27" i="8"/>
  <c r="H25" i="8"/>
  <c r="H32" i="8" s="1"/>
  <c r="G25" i="8"/>
  <c r="G32" i="8" s="1"/>
  <c r="D25" i="8"/>
  <c r="D32" i="8" s="1"/>
  <c r="C25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N47" i="5"/>
  <c r="M46" i="5"/>
  <c r="M49" i="5" s="1"/>
  <c r="L46" i="5"/>
  <c r="L49" i="5" s="1"/>
  <c r="K49" i="5"/>
  <c r="J46" i="5"/>
  <c r="J49" i="5" s="1"/>
  <c r="I46" i="5"/>
  <c r="I49" i="5" s="1"/>
  <c r="G46" i="5"/>
  <c r="G49" i="5" s="1"/>
  <c r="D46" i="5"/>
  <c r="D49" i="5" s="1"/>
  <c r="B46" i="5"/>
  <c r="B49" i="5" s="1"/>
  <c r="N44" i="5"/>
  <c r="N43" i="5"/>
  <c r="N42" i="5"/>
  <c r="N41" i="5"/>
  <c r="N40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4" i="5"/>
  <c r="N22" i="5"/>
  <c r="N21" i="5"/>
  <c r="E46" i="5"/>
  <c r="E49" i="5" s="1"/>
  <c r="N19" i="5"/>
  <c r="N18" i="5"/>
  <c r="N17" i="5"/>
  <c r="N16" i="5"/>
  <c r="N14" i="5"/>
  <c r="N13" i="5"/>
  <c r="N12" i="5"/>
  <c r="M32" i="4"/>
  <c r="L32" i="4"/>
  <c r="K32" i="4"/>
  <c r="J32" i="4"/>
  <c r="I32" i="4"/>
  <c r="H32" i="4"/>
  <c r="G32" i="4"/>
  <c r="F32" i="4"/>
  <c r="E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1" i="3"/>
  <c r="L31" i="3"/>
  <c r="K31" i="3"/>
  <c r="J31" i="3"/>
  <c r="I31" i="3"/>
  <c r="H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G31" i="3"/>
  <c r="F31" i="3"/>
  <c r="E31" i="3"/>
  <c r="D31" i="3"/>
  <c r="C31" i="3"/>
  <c r="B31" i="3"/>
  <c r="N11" i="3"/>
  <c r="M26" i="2"/>
  <c r="L26" i="2"/>
  <c r="K26" i="2"/>
  <c r="J26" i="2"/>
  <c r="I26" i="2"/>
  <c r="H26" i="2"/>
  <c r="G26" i="2"/>
  <c r="F26" i="2"/>
  <c r="E26" i="2"/>
  <c r="C26" i="2"/>
  <c r="B26" i="2"/>
  <c r="N23" i="2"/>
  <c r="N21" i="2"/>
  <c r="N19" i="2"/>
  <c r="N17" i="2"/>
  <c r="N15" i="2"/>
  <c r="N13" i="2"/>
  <c r="N11" i="2"/>
  <c r="I25" i="8" l="1"/>
  <c r="I32" i="8" s="1"/>
  <c r="N32" i="4"/>
  <c r="N26" i="2"/>
  <c r="C32" i="8"/>
  <c r="N20" i="5"/>
  <c r="N46" i="5" s="1"/>
  <c r="N49" i="5" s="1"/>
  <c r="N12" i="3"/>
  <c r="N31" i="3" s="1"/>
  <c r="D26" i="2"/>
  <c r="C49" i="5" l="1"/>
  <c r="F49" i="5"/>
  <c r="H49" i="5"/>
</calcChain>
</file>

<file path=xl/comments1.xml><?xml version="1.0" encoding="utf-8"?>
<comments xmlns="http://schemas.openxmlformats.org/spreadsheetml/2006/main">
  <authors>
    <author>tlockett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</commentList>
</comments>
</file>

<file path=xl/comments2.xml><?xml version="1.0" encoding="utf-8"?>
<comments xmlns="http://schemas.openxmlformats.org/spreadsheetml/2006/main">
  <authors>
    <author>tlockett</author>
  </authors>
  <commentList>
    <comment ref="K1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</commentList>
</comments>
</file>

<file path=xl/comments3.xml><?xml version="1.0" encoding="utf-8"?>
<comments xmlns="http://schemas.openxmlformats.org/spreadsheetml/2006/main">
  <authors>
    <author>tlockett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METW
Information comes from DOAS</t>
        </r>
      </text>
    </comment>
  </commentList>
</comments>
</file>

<file path=xl/sharedStrings.xml><?xml version="1.0" encoding="utf-8"?>
<sst xmlns="http://schemas.openxmlformats.org/spreadsheetml/2006/main" count="258" uniqueCount="118">
  <si>
    <t>NEVADA DEPARTMENT OF TAXATION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</si>
  <si>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</si>
  <si>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</si>
  <si>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</si>
  <si>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</si>
  <si>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</si>
  <si>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</si>
  <si>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</si>
  <si>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</si>
  <si>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</si>
  <si>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</si>
  <si>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</si>
  <si>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</si>
  <si>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</si>
  <si>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</si>
  <si>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</si>
  <si>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</si>
  <si>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</si>
  <si>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</si>
  <si>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</si>
  <si>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</si>
  <si>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</si>
  <si>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</si>
  <si>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</si>
  <si>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</si>
  <si>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</si>
  <si>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</si>
  <si>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</si>
  <si>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</si>
  <si>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</si>
  <si>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</si>
  <si>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</si>
  <si>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</si>
  <si>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</si>
  <si>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</si>
  <si>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</si>
  <si>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</si>
  <si>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</si>
  <si>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</si>
  <si>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</si>
  <si>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</si>
  <si>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</si>
  <si>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</si>
  <si>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</si>
  <si>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</si>
  <si>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DISTRIBUTIVE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</si>
  <si>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</si>
  <si>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</si>
  <si>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</si>
  <si>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</si>
  <si>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</si>
  <si>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</si>
  <si>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</si>
  <si>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</si>
  <si>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</si>
  <si>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</si>
  <si>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</si>
  <si>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</si>
  <si>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</si>
  <si>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</si>
  <si>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</si>
  <si>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</si>
  <si>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</si>
  <si>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</si>
  <si>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</si>
  <si>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</si>
  <si>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</si>
  <si>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</si>
  <si>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</si>
  <si>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</si>
  <si>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</si>
  <si>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</si>
  <si>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</si>
  <si>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</si>
  <si>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</si>
  <si>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</si>
  <si>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</si>
  <si>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</si>
  <si>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</si>
  <si>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</si>
  <si>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</si>
  <si>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</si>
  <si>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</si>
  <si>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</si>
  <si>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>CENTRALLY ASSESSED TAX DISTRIBUTION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</si>
  <si>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</si>
  <si>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</si>
  <si>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</si>
  <si>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</si>
  <si>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</si>
  <si>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</si>
  <si>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</si>
  <si>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</si>
  <si>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</si>
  <si>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CARSON CITY - INFRASTRUCTURE</t>
  </si>
  <si>
    <t>PASSENGER CARRIER TAX GEN FUND</t>
  </si>
  <si>
    <t>ELKO - INFRASTRUCTURE</t>
  </si>
  <si>
    <t>PASSENGER CARRIER TAX HWY FUND</t>
  </si>
  <si>
    <t>CLARK - POLICE (2)</t>
  </si>
  <si>
    <t>WASHOE - SCHOOL CAPITAL PROJECTS</t>
  </si>
  <si>
    <t>FISCAL YEAR 2018</t>
  </si>
  <si>
    <t xml:space="preserve">      FISCAL YEAR 2018</t>
  </si>
  <si>
    <t>8-22-17 NPM Distribution</t>
  </si>
  <si>
    <t>9/12/17 Unitary Secured Distribution</t>
  </si>
  <si>
    <t>9-12-17 Private Carlines Distribution</t>
  </si>
  <si>
    <t>9-26-17 NPM Distribution</t>
  </si>
  <si>
    <t>10-31-17 Unitary Secured</t>
  </si>
  <si>
    <t>02-05-18 Unitary Secured</t>
  </si>
  <si>
    <t>2-05-18 Unitary Unsecured Distribution</t>
  </si>
  <si>
    <t>2-1-18 Private Carlines Distribution</t>
  </si>
  <si>
    <t>03-29-18 Unitary Secured</t>
  </si>
  <si>
    <t>3-29-18 Unitary Unsecured Distribution</t>
  </si>
  <si>
    <t>5-22-18 NPM Distribution</t>
  </si>
  <si>
    <t>06-26-18 Unitary Secured</t>
  </si>
  <si>
    <t>07-11-18 Unitary General Fund Distribution</t>
  </si>
  <si>
    <t>07-11-18 Private Carlines Distribution</t>
  </si>
  <si>
    <t>06-26-18 NPM Distribution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</si>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</sst>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10">
    <xf numFmtId="0" fontId="0" fillId="0" borderId="0" xfId="0"/>
    <xf numFmtId="44" fontId="2" fillId="0" borderId="0" xfId="2" applyFont="1"/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2" fillId="0" borderId="0" xfId="0" applyNumberFormat="1" applyFont="1" applyAlignment="1">
      <alignment horizontal="centerContinuous"/>
    </xf>
    <xf numFmtId="0" fontId="2" fillId="0" borderId="0" xfId="0" applyFont="1"/>
    <xf numFmtId="39" fontId="2" fillId="0" borderId="0" xfId="0" applyNumberFormat="1" applyFont="1" applyAlignment="1" applyProtection="1">
      <alignment horizontal="left"/>
    </xf>
    <xf numFmtId="44" fontId="2" fillId="0" borderId="0" xfId="0" applyNumberFormat="1" applyFont="1"/>
    <xf numFmtId="0" fontId="2" fillId="0" borderId="0" xfId="0" applyFont="1" applyFill="1"/>
    <xf numFmtId="39" fontId="7" fillId="0" borderId="0" xfId="0" applyNumberFormat="1" applyFont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1" xfId="0" applyNumberFormat="1" applyFont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Protection="1"/>
    <xf numFmtId="43" fontId="2" fillId="0" borderId="0" xfId="1" applyNumberFormat="1" applyFont="1"/>
    <xf numFmtId="43" fontId="2" fillId="0" borderId="0" xfId="0" applyNumberFormat="1" applyFont="1" applyAlignment="1">
      <alignment horizontal="right"/>
    </xf>
    <xf numFmtId="44" fontId="2" fillId="0" borderId="0" xfId="0" applyNumberFormat="1" applyFont="1" applyProtection="1"/>
    <xf numFmtId="44" fontId="2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fill"/>
    </xf>
    <xf numFmtId="7" fontId="2" fillId="0" borderId="0" xfId="0" applyNumberFormat="1" applyFont="1" applyProtection="1"/>
    <xf numFmtId="7" fontId="2" fillId="0" borderId="0" xfId="0" applyNumberFormat="1" applyFont="1" applyAlignment="1" applyProtection="1">
      <alignment horizontal="right"/>
    </xf>
    <xf numFmtId="44" fontId="2" fillId="0" borderId="0" xfId="2" applyFont="1" applyAlignment="1" applyProtection="1">
      <alignment horizontal="right"/>
    </xf>
    <xf numFmtId="39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7" fontId="2" fillId="0" borderId="0" xfId="0" applyNumberFormat="1" applyFont="1"/>
    <xf numFmtId="44" fontId="2" fillId="0" borderId="0" xfId="2" applyFont="1" applyProtection="1"/>
    <xf numFmtId="43" fontId="2" fillId="0" borderId="0" xfId="1" applyFont="1" applyAlignment="1" applyProtection="1">
      <alignment horizontal="fill"/>
    </xf>
    <xf numFmtId="0" fontId="2" fillId="0" borderId="0" xfId="0" applyFont="1" applyAlignment="1">
      <alignment horizontal="center"/>
    </xf>
    <xf numFmtId="7" fontId="2" fillId="0" borderId="3" xfId="2" applyNumberFormat="1" applyFont="1" applyBorder="1" applyProtection="1"/>
    <xf numFmtId="44" fontId="2" fillId="0" borderId="3" xfId="2" applyFont="1" applyBorder="1" applyProtection="1"/>
    <xf numFmtId="44" fontId="2" fillId="0" borderId="3" xfId="2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43" fontId="2" fillId="0" borderId="1" xfId="1" applyFont="1" applyBorder="1" applyAlignment="1">
      <alignment horizontal="center"/>
    </xf>
    <xf numFmtId="7" fontId="2" fillId="0" borderId="0" xfId="2" applyNumberFormat="1" applyFont="1"/>
    <xf numFmtId="39" fontId="2" fillId="0" borderId="0" xfId="2" applyNumberFormat="1" applyFont="1"/>
    <xf numFmtId="43" fontId="2" fillId="0" borderId="0" xfId="0" applyNumberFormat="1" applyFont="1" applyFill="1" applyProtection="1"/>
    <xf numFmtId="39" fontId="2" fillId="0" borderId="0" xfId="1" applyNumberFormat="1" applyFont="1"/>
    <xf numFmtId="39" fontId="2" fillId="0" borderId="0" xfId="0" quotePrefix="1" applyNumberFormat="1" applyFont="1" applyAlignment="1" applyProtection="1">
      <alignment horizontal="left"/>
    </xf>
    <xf numFmtId="7" fontId="2" fillId="0" borderId="0" xfId="0" applyNumberFormat="1" applyFont="1" applyFill="1" applyProtection="1"/>
    <xf numFmtId="43" fontId="2" fillId="0" borderId="0" xfId="1" applyFont="1" applyBorder="1"/>
    <xf numFmtId="0" fontId="2" fillId="0" borderId="0" xfId="0" applyFont="1" applyBorder="1"/>
    <xf numFmtId="43" fontId="2" fillId="0" borderId="0" xfId="1" applyNumberFormat="1" applyFont="1" applyBorder="1"/>
    <xf numFmtId="0" fontId="2" fillId="0" borderId="2" xfId="0" applyFont="1" applyBorder="1"/>
    <xf numFmtId="43" fontId="2" fillId="0" borderId="2" xfId="1" applyFont="1" applyBorder="1"/>
    <xf numFmtId="7" fontId="2" fillId="0" borderId="0" xfId="2" applyNumberFormat="1" applyFont="1" applyBorder="1"/>
    <xf numFmtId="44" fontId="2" fillId="0" borderId="0" xfId="2" applyFont="1" applyBorder="1"/>
    <xf numFmtId="43" fontId="2" fillId="0" borderId="0" xfId="0" applyNumberFormat="1" applyFont="1" applyBorder="1" applyProtection="1"/>
    <xf numFmtId="43" fontId="2" fillId="0" borderId="0" xfId="2" applyNumberFormat="1" applyFont="1"/>
    <xf numFmtId="44" fontId="2" fillId="0" borderId="3" xfId="2" applyFont="1" applyBorder="1"/>
    <xf numFmtId="43" fontId="8" fillId="0" borderId="0" xfId="3" applyNumberFormat="1" applyAlignment="1" applyProtection="1"/>
    <xf numFmtId="43" fontId="10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14" fontId="2" fillId="0" borderId="0" xfId="0" applyNumberFormat="1" applyFont="1" applyAlignment="1"/>
    <xf numFmtId="43" fontId="0" fillId="0" borderId="0" xfId="0" applyNumberFormat="1" applyAlignment="1"/>
    <xf numFmtId="164" fontId="3" fillId="0" borderId="5" xfId="0" applyNumberFormat="1" applyFont="1" applyBorder="1" applyAlignment="1">
      <alignment horizontal="center" wrapText="1"/>
    </xf>
    <xf numFmtId="43" fontId="0" fillId="0" borderId="5" xfId="0" applyNumberFormat="1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1" applyNumberFormat="1" applyFont="1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2" xfId="0" applyFill="1" applyBorder="1"/>
    <xf numFmtId="0" fontId="12" fillId="0" borderId="0" xfId="0" applyFont="1"/>
    <xf numFmtId="43" fontId="13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9" xfId="0" applyNumberFormat="1" applyFont="1" applyBorder="1" applyAlignment="1">
      <alignment horizontal="center" wrapText="1"/>
    </xf>
    <xf numFmtId="39" fontId="0" fillId="0" borderId="0" xfId="0" applyNumberFormat="1" applyAlignment="1"/>
    <xf numFmtId="0" fontId="0" fillId="0" borderId="0" xfId="0" quotePrefix="1"/>
    <xf numFmtId="0" fontId="0" fillId="0" borderId="0" xfId="0" quotePrefix="1" applyBorder="1"/>
    <xf numFmtId="0" fontId="3" fillId="0" borderId="7" xfId="0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4" fontId="0" fillId="0" borderId="0" xfId="0" applyNumberFormat="1" applyBorder="1"/>
    <xf numFmtId="4" fontId="3" fillId="0" borderId="7" xfId="0" applyNumberFormat="1" applyFont="1" applyBorder="1"/>
    <xf numFmtId="4" fontId="0" fillId="0" borderId="0" xfId="0" applyNumberFormat="1" applyFill="1" applyBorder="1"/>
    <xf numFmtId="4" fontId="10" fillId="0" borderId="2" xfId="0" applyNumberFormat="1" applyFont="1" applyBorder="1"/>
    <xf numFmtId="4" fontId="0" fillId="0" borderId="0" xfId="1" applyNumberFormat="1" applyFont="1" applyBorder="1"/>
    <xf numFmtId="4" fontId="0" fillId="0" borderId="7" xfId="0" applyNumberFormat="1" applyBorder="1"/>
    <xf numFmtId="4" fontId="10" fillId="0" borderId="0" xfId="1" applyNumberFormat="1" applyFont="1"/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0" fillId="0" borderId="2" xfId="0" applyNumberFormat="1" applyBorder="1"/>
    <xf numFmtId="14" fontId="3" fillId="0" borderId="4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43" fontId="0" fillId="0" borderId="2" xfId="1" applyNumberFormat="1" applyFont="1" applyBorder="1"/>
    <xf numFmtId="14" fontId="3" fillId="0" borderId="5" xfId="0" applyNumberFormat="1" applyFont="1" applyBorder="1" applyAlignment="1">
      <alignment horizontal="center" wrapText="1"/>
    </xf>
    <xf numFmtId="3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0" fillId="0" borderId="7" xfId="1" applyFont="1" applyBorder="1"/>
    <xf numFmtId="0" fontId="9" fillId="0" borderId="0" xfId="0" applyFont="1" applyAlignment="1">
      <alignment horizontal="center"/>
    </xf>
    <xf numFmtId="44" fontId="2" fillId="0" borderId="0" xfId="2" applyNumberFormat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43" fontId="2" fillId="0" borderId="0" xfId="1" applyNumberFormat="1" applyFont="1"/>
    <xf numFmtId="44" fontId="2" fillId="0" borderId="0" xfId="0" applyNumberFormat="1" applyFont="1" applyFill="1"/>
    <xf numFmtId="43" fontId="2" fillId="0" borderId="0" xfId="0" applyNumberFormat="1" applyFont="1" applyFill="1" applyProtection="1"/>
    <xf numFmtId="43" fontId="2" fillId="0" borderId="0" xfId="0" applyNumberFormat="1" applyFont="1" applyFill="1" applyBorder="1" applyAlignment="1" applyProtection="1"/>
    <xf numFmtId="43" fontId="2" fillId="0" borderId="0" xfId="0" applyNumberFormat="1" applyFont="1" applyFill="1"/>
    <xf numFmtId="43" fontId="2" fillId="0" borderId="0" xfId="1" applyNumberFormat="1" applyFont="1" applyBorder="1"/>
    <xf numFmtId="43" fontId="2" fillId="0" borderId="0" xfId="1" applyNumberFormat="1" applyFont="1" applyBorder="1"/>
    <xf numFmtId="7" fontId="2" fillId="0" borderId="0" xfId="0" applyNumberFormat="1" applyFont="1" applyFill="1" applyAlignment="1" applyProtection="1">
      <alignment horizontal="right"/>
    </xf>
    <xf numFmtId="39" fontId="2" fillId="0" borderId="0" xfId="0" applyNumberFormat="1" applyFont="1" applyFill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7" fontId="2" fillId="0" borderId="0" xfId="0" applyNumberFormat="1" applyFont="1" applyAlignment="1" applyProtection="1">
      <alignment horizontal="right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44" fontId="2" fillId="0" borderId="0" xfId="2" applyFont="1"/>
    <xf numFmtId="43" fontId="2" fillId="0" borderId="0" xfId="1" applyFont="1"/>
    <xf numFmtId="8" fontId="2" fillId="0" borderId="0" xfId="1" applyNumberFormat="1" applyFont="1"/>
    <xf numFmtId="8" fontId="2" fillId="0" borderId="0" xfId="1" applyNumberFormat="1" applyFont="1" applyBorder="1"/>
    <xf numFmtId="8" fontId="2" fillId="0" borderId="0" xfId="1" applyNumberFormat="1" applyFont="1" applyBorder="1"/>
    <xf numFmtId="8" fontId="2" fillId="0" borderId="0" xfId="2" applyNumberFormat="1" applyFont="1" applyAlignment="1" applyProtection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39" fontId="2" fillId="0" borderId="0" xfId="2" applyNumberFormat="1" applyFont="1"/>
    <xf numFmtId="39" fontId="2" fillId="0" borderId="0" xfId="1" applyNumberFormat="1" applyFont="1"/>
    <xf numFmtId="8" fontId="2" fillId="0" borderId="0" xfId="1" applyNumberFormat="1" applyFont="1"/>
    <xf numFmtId="8" fontId="2" fillId="0" borderId="0" xfId="1" applyNumberFormat="1" applyFont="1" applyBorder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0" fillId="0" borderId="2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4" fontId="0" fillId="0" borderId="0" xfId="0" applyNumberFormat="1" applyFill="1"/>
    <xf numFmtId="43" fontId="0" fillId="0" borderId="0" xfId="1" applyFont="1"/>
    <xf numFmtId="43" fontId="0" fillId="0" borderId="2" xfId="1" applyFont="1" applyBorder="1"/>
    <xf numFmtId="43" fontId="0" fillId="0" borderId="7" xfId="1" applyFont="1" applyBorder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4" fontId="0" fillId="0" borderId="0" xfId="0" applyNumberFormat="1"/>
    <xf numFmtId="4" fontId="0" fillId="0" borderId="2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0" fillId="0" borderId="7" xfId="1" applyFont="1" applyBorder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43" fontId="0" fillId="0" borderId="2" xfId="0" applyNumberFormat="1" applyBorder="1"/>
    <xf numFmtId="43" fontId="0" fillId="0" borderId="7" xfId="1" applyFont="1" applyBorder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6" xfId="0" applyBorder="1"/>
    <xf numFmtId="4" fontId="0" fillId="0" borderId="0" xfId="0" applyNumberFormat="1"/>
    <xf numFmtId="4" fontId="0" fillId="0" borderId="2" xfId="0" applyNumberFormat="1" applyBorder="1"/>
    <xf numFmtId="4" fontId="3" fillId="0" borderId="7" xfId="0" applyNumberFormat="1" applyFont="1" applyBorder="1"/>
    <xf numFmtId="41" fontId="0" fillId="0" borderId="0" xfId="0" applyNumberFormat="1" applyFill="1" applyBorder="1"/>
    <xf numFmtId="41" fontId="0" fillId="0" borderId="2" xfId="0" applyNumberFormat="1" applyFill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7" fontId="2" fillId="0" borderId="0" xfId="0" applyNumberFormat="1" applyFont="1" applyAlignment="1" applyProtection="1">
      <alignment horizontal="right"/>
    </xf>
    <xf numFmtId="39" fontId="2" fillId="0" borderId="0" xfId="0" applyNumberFormat="1" applyFont="1" applyAlignment="1">
      <alignment horizontal="right"/>
    </xf>
    <xf numFmtId="44" fontId="2" fillId="0" borderId="0" xfId="2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</cellXfs>
  <cellStyles count="17">
    <cellStyle name="Comma" xfId="1" builtinId="3"/>
    <cellStyle name="Currency" xfId="2" builtinId="4"/>
    <cellStyle name="Currency 2" xfId="8"/>
    <cellStyle name="Hyperlink" xfId="3" builtinId="8"/>
    <cellStyle name="Hyperlink 2" xfId="6"/>
    <cellStyle name="Normal" xfId="0" builtinId="0"/>
    <cellStyle name="Normal 10" xfId="10"/>
    <cellStyle name="Normal 11" xfId="9"/>
    <cellStyle name="Normal 2" xfId="7"/>
    <cellStyle name="Normal 3" xfId="4"/>
    <cellStyle name="Normal 3 2" xfId="11"/>
    <cellStyle name="Normal 4" xfId="12"/>
    <cellStyle name="Normal 5" xfId="13"/>
    <cellStyle name="Normal 6" xfId="14"/>
    <cellStyle name="Normal 7" xfId="15"/>
    <cellStyle name="Normal 8" xfId="16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N31" sqref="N31"/>
    </sheetView>
  </sheetViews>
  <sheetFormatPr defaultRowHeight="12.75" x14ac:dyDescent="0.2"/>
  <cols>
    <col min="1" max="1" width="36.28515625" style="7" bestFit="1" customWidth="1"/>
    <col min="2" max="9" width="15.7109375" style="7" customWidth="1"/>
    <col min="10" max="10" width="16" style="7" bestFit="1" customWidth="1"/>
    <col min="11" max="13" width="15.7109375" style="7" customWidth="1"/>
    <col min="14" max="14" width="17" style="9" customWidth="1"/>
    <col min="15" max="256" width="15.7109375" style="7"/>
    <col min="257" max="257" width="31.5703125" style="7" customWidth="1"/>
    <col min="258" max="265" width="15.7109375" style="7" customWidth="1"/>
    <col min="266" max="266" width="16" style="7" bestFit="1" customWidth="1"/>
    <col min="267" max="269" width="15.7109375" style="7" customWidth="1"/>
    <col min="270" max="270" width="17" style="7" customWidth="1"/>
    <col min="271" max="512" width="15.7109375" style="7"/>
    <col min="513" max="513" width="31.5703125" style="7" customWidth="1"/>
    <col min="514" max="521" width="15.7109375" style="7" customWidth="1"/>
    <col min="522" max="522" width="16" style="7" bestFit="1" customWidth="1"/>
    <col min="523" max="525" width="15.7109375" style="7" customWidth="1"/>
    <col min="526" max="526" width="17" style="7" customWidth="1"/>
    <col min="527" max="768" width="15.7109375" style="7"/>
    <col min="769" max="769" width="31.5703125" style="7" customWidth="1"/>
    <col min="770" max="777" width="15.7109375" style="7" customWidth="1"/>
    <col min="778" max="778" width="16" style="7" bestFit="1" customWidth="1"/>
    <col min="779" max="781" width="15.7109375" style="7" customWidth="1"/>
    <col min="782" max="782" width="17" style="7" customWidth="1"/>
    <col min="783" max="1024" width="9.140625" style="7"/>
    <col min="1025" max="1025" width="31.5703125" style="7" customWidth="1"/>
    <col min="1026" max="1033" width="15.7109375" style="7" customWidth="1"/>
    <col min="1034" max="1034" width="16" style="7" bestFit="1" customWidth="1"/>
    <col min="1035" max="1037" width="15.7109375" style="7" customWidth="1"/>
    <col min="1038" max="1038" width="17" style="7" customWidth="1"/>
    <col min="1039" max="1280" width="15.7109375" style="7"/>
    <col min="1281" max="1281" width="31.5703125" style="7" customWidth="1"/>
    <col min="1282" max="1289" width="15.7109375" style="7" customWidth="1"/>
    <col min="1290" max="1290" width="16" style="7" bestFit="1" customWidth="1"/>
    <col min="1291" max="1293" width="15.7109375" style="7" customWidth="1"/>
    <col min="1294" max="1294" width="17" style="7" customWidth="1"/>
    <col min="1295" max="1536" width="15.7109375" style="7"/>
    <col min="1537" max="1537" width="31.5703125" style="7" customWidth="1"/>
    <col min="1538" max="1545" width="15.7109375" style="7" customWidth="1"/>
    <col min="1546" max="1546" width="16" style="7" bestFit="1" customWidth="1"/>
    <col min="1547" max="1549" width="15.7109375" style="7" customWidth="1"/>
    <col min="1550" max="1550" width="17" style="7" customWidth="1"/>
    <col min="1551" max="1792" width="15.7109375" style="7"/>
    <col min="1793" max="1793" width="31.5703125" style="7" customWidth="1"/>
    <col min="1794" max="1801" width="15.7109375" style="7" customWidth="1"/>
    <col min="1802" max="1802" width="16" style="7" bestFit="1" customWidth="1"/>
    <col min="1803" max="1805" width="15.7109375" style="7" customWidth="1"/>
    <col min="1806" max="1806" width="17" style="7" customWidth="1"/>
    <col min="1807" max="2048" width="9.140625" style="7"/>
    <col min="2049" max="2049" width="31.5703125" style="7" customWidth="1"/>
    <col min="2050" max="2057" width="15.7109375" style="7" customWidth="1"/>
    <col min="2058" max="2058" width="16" style="7" bestFit="1" customWidth="1"/>
    <col min="2059" max="2061" width="15.7109375" style="7" customWidth="1"/>
    <col min="2062" max="2062" width="17" style="7" customWidth="1"/>
    <col min="2063" max="2304" width="15.7109375" style="7"/>
    <col min="2305" max="2305" width="31.5703125" style="7" customWidth="1"/>
    <col min="2306" max="2313" width="15.7109375" style="7" customWidth="1"/>
    <col min="2314" max="2314" width="16" style="7" bestFit="1" customWidth="1"/>
    <col min="2315" max="2317" width="15.7109375" style="7" customWidth="1"/>
    <col min="2318" max="2318" width="17" style="7" customWidth="1"/>
    <col min="2319" max="2560" width="15.7109375" style="7"/>
    <col min="2561" max="2561" width="31.5703125" style="7" customWidth="1"/>
    <col min="2562" max="2569" width="15.7109375" style="7" customWidth="1"/>
    <col min="2570" max="2570" width="16" style="7" bestFit="1" customWidth="1"/>
    <col min="2571" max="2573" width="15.7109375" style="7" customWidth="1"/>
    <col min="2574" max="2574" width="17" style="7" customWidth="1"/>
    <col min="2575" max="2816" width="15.7109375" style="7"/>
    <col min="2817" max="2817" width="31.5703125" style="7" customWidth="1"/>
    <col min="2818" max="2825" width="15.7109375" style="7" customWidth="1"/>
    <col min="2826" max="2826" width="16" style="7" bestFit="1" customWidth="1"/>
    <col min="2827" max="2829" width="15.7109375" style="7" customWidth="1"/>
    <col min="2830" max="2830" width="17" style="7" customWidth="1"/>
    <col min="2831" max="3072" width="9.140625" style="7"/>
    <col min="3073" max="3073" width="31.5703125" style="7" customWidth="1"/>
    <col min="3074" max="3081" width="15.7109375" style="7" customWidth="1"/>
    <col min="3082" max="3082" width="16" style="7" bestFit="1" customWidth="1"/>
    <col min="3083" max="3085" width="15.7109375" style="7" customWidth="1"/>
    <col min="3086" max="3086" width="17" style="7" customWidth="1"/>
    <col min="3087" max="3328" width="15.7109375" style="7"/>
    <col min="3329" max="3329" width="31.5703125" style="7" customWidth="1"/>
    <col min="3330" max="3337" width="15.7109375" style="7" customWidth="1"/>
    <col min="3338" max="3338" width="16" style="7" bestFit="1" customWidth="1"/>
    <col min="3339" max="3341" width="15.7109375" style="7" customWidth="1"/>
    <col min="3342" max="3342" width="17" style="7" customWidth="1"/>
    <col min="3343" max="3584" width="15.7109375" style="7"/>
    <col min="3585" max="3585" width="31.5703125" style="7" customWidth="1"/>
    <col min="3586" max="3593" width="15.7109375" style="7" customWidth="1"/>
    <col min="3594" max="3594" width="16" style="7" bestFit="1" customWidth="1"/>
    <col min="3595" max="3597" width="15.7109375" style="7" customWidth="1"/>
    <col min="3598" max="3598" width="17" style="7" customWidth="1"/>
    <col min="3599" max="3840" width="15.7109375" style="7"/>
    <col min="3841" max="3841" width="31.5703125" style="7" customWidth="1"/>
    <col min="3842" max="3849" width="15.7109375" style="7" customWidth="1"/>
    <col min="3850" max="3850" width="16" style="7" bestFit="1" customWidth="1"/>
    <col min="3851" max="3853" width="15.7109375" style="7" customWidth="1"/>
    <col min="3854" max="3854" width="17" style="7" customWidth="1"/>
    <col min="3855" max="4096" width="9.140625" style="7"/>
    <col min="4097" max="4097" width="31.5703125" style="7" customWidth="1"/>
    <col min="4098" max="4105" width="15.7109375" style="7" customWidth="1"/>
    <col min="4106" max="4106" width="16" style="7" bestFit="1" customWidth="1"/>
    <col min="4107" max="4109" width="15.7109375" style="7" customWidth="1"/>
    <col min="4110" max="4110" width="17" style="7" customWidth="1"/>
    <col min="4111" max="4352" width="15.7109375" style="7"/>
    <col min="4353" max="4353" width="31.5703125" style="7" customWidth="1"/>
    <col min="4354" max="4361" width="15.7109375" style="7" customWidth="1"/>
    <col min="4362" max="4362" width="16" style="7" bestFit="1" customWidth="1"/>
    <col min="4363" max="4365" width="15.7109375" style="7" customWidth="1"/>
    <col min="4366" max="4366" width="17" style="7" customWidth="1"/>
    <col min="4367" max="4608" width="15.7109375" style="7"/>
    <col min="4609" max="4609" width="31.5703125" style="7" customWidth="1"/>
    <col min="4610" max="4617" width="15.7109375" style="7" customWidth="1"/>
    <col min="4618" max="4618" width="16" style="7" bestFit="1" customWidth="1"/>
    <col min="4619" max="4621" width="15.7109375" style="7" customWidth="1"/>
    <col min="4622" max="4622" width="17" style="7" customWidth="1"/>
    <col min="4623" max="4864" width="15.7109375" style="7"/>
    <col min="4865" max="4865" width="31.5703125" style="7" customWidth="1"/>
    <col min="4866" max="4873" width="15.7109375" style="7" customWidth="1"/>
    <col min="4874" max="4874" width="16" style="7" bestFit="1" customWidth="1"/>
    <col min="4875" max="4877" width="15.7109375" style="7" customWidth="1"/>
    <col min="4878" max="4878" width="17" style="7" customWidth="1"/>
    <col min="4879" max="5120" width="9.140625" style="7"/>
    <col min="5121" max="5121" width="31.5703125" style="7" customWidth="1"/>
    <col min="5122" max="5129" width="15.7109375" style="7" customWidth="1"/>
    <col min="5130" max="5130" width="16" style="7" bestFit="1" customWidth="1"/>
    <col min="5131" max="5133" width="15.7109375" style="7" customWidth="1"/>
    <col min="5134" max="5134" width="17" style="7" customWidth="1"/>
    <col min="5135" max="5376" width="15.7109375" style="7"/>
    <col min="5377" max="5377" width="31.5703125" style="7" customWidth="1"/>
    <col min="5378" max="5385" width="15.7109375" style="7" customWidth="1"/>
    <col min="5386" max="5386" width="16" style="7" bestFit="1" customWidth="1"/>
    <col min="5387" max="5389" width="15.7109375" style="7" customWidth="1"/>
    <col min="5390" max="5390" width="17" style="7" customWidth="1"/>
    <col min="5391" max="5632" width="15.7109375" style="7"/>
    <col min="5633" max="5633" width="31.5703125" style="7" customWidth="1"/>
    <col min="5634" max="5641" width="15.7109375" style="7" customWidth="1"/>
    <col min="5642" max="5642" width="16" style="7" bestFit="1" customWidth="1"/>
    <col min="5643" max="5645" width="15.7109375" style="7" customWidth="1"/>
    <col min="5646" max="5646" width="17" style="7" customWidth="1"/>
    <col min="5647" max="5888" width="15.7109375" style="7"/>
    <col min="5889" max="5889" width="31.5703125" style="7" customWidth="1"/>
    <col min="5890" max="5897" width="15.7109375" style="7" customWidth="1"/>
    <col min="5898" max="5898" width="16" style="7" bestFit="1" customWidth="1"/>
    <col min="5899" max="5901" width="15.7109375" style="7" customWidth="1"/>
    <col min="5902" max="5902" width="17" style="7" customWidth="1"/>
    <col min="5903" max="6144" width="9.140625" style="7"/>
    <col min="6145" max="6145" width="31.5703125" style="7" customWidth="1"/>
    <col min="6146" max="6153" width="15.7109375" style="7" customWidth="1"/>
    <col min="6154" max="6154" width="16" style="7" bestFit="1" customWidth="1"/>
    <col min="6155" max="6157" width="15.7109375" style="7" customWidth="1"/>
    <col min="6158" max="6158" width="17" style="7" customWidth="1"/>
    <col min="6159" max="6400" width="15.7109375" style="7"/>
    <col min="6401" max="6401" width="31.5703125" style="7" customWidth="1"/>
    <col min="6402" max="6409" width="15.7109375" style="7" customWidth="1"/>
    <col min="6410" max="6410" width="16" style="7" bestFit="1" customWidth="1"/>
    <col min="6411" max="6413" width="15.7109375" style="7" customWidth="1"/>
    <col min="6414" max="6414" width="17" style="7" customWidth="1"/>
    <col min="6415" max="6656" width="15.7109375" style="7"/>
    <col min="6657" max="6657" width="31.5703125" style="7" customWidth="1"/>
    <col min="6658" max="6665" width="15.7109375" style="7" customWidth="1"/>
    <col min="6666" max="6666" width="16" style="7" bestFit="1" customWidth="1"/>
    <col min="6667" max="6669" width="15.7109375" style="7" customWidth="1"/>
    <col min="6670" max="6670" width="17" style="7" customWidth="1"/>
    <col min="6671" max="6912" width="15.7109375" style="7"/>
    <col min="6913" max="6913" width="31.5703125" style="7" customWidth="1"/>
    <col min="6914" max="6921" width="15.7109375" style="7" customWidth="1"/>
    <col min="6922" max="6922" width="16" style="7" bestFit="1" customWidth="1"/>
    <col min="6923" max="6925" width="15.7109375" style="7" customWidth="1"/>
    <col min="6926" max="6926" width="17" style="7" customWidth="1"/>
    <col min="6927" max="7168" width="9.140625" style="7"/>
    <col min="7169" max="7169" width="31.5703125" style="7" customWidth="1"/>
    <col min="7170" max="7177" width="15.7109375" style="7" customWidth="1"/>
    <col min="7178" max="7178" width="16" style="7" bestFit="1" customWidth="1"/>
    <col min="7179" max="7181" width="15.7109375" style="7" customWidth="1"/>
    <col min="7182" max="7182" width="17" style="7" customWidth="1"/>
    <col min="7183" max="7424" width="15.7109375" style="7"/>
    <col min="7425" max="7425" width="31.5703125" style="7" customWidth="1"/>
    <col min="7426" max="7433" width="15.7109375" style="7" customWidth="1"/>
    <col min="7434" max="7434" width="16" style="7" bestFit="1" customWidth="1"/>
    <col min="7435" max="7437" width="15.7109375" style="7" customWidth="1"/>
    <col min="7438" max="7438" width="17" style="7" customWidth="1"/>
    <col min="7439" max="7680" width="15.7109375" style="7"/>
    <col min="7681" max="7681" width="31.5703125" style="7" customWidth="1"/>
    <col min="7682" max="7689" width="15.7109375" style="7" customWidth="1"/>
    <col min="7690" max="7690" width="16" style="7" bestFit="1" customWidth="1"/>
    <col min="7691" max="7693" width="15.7109375" style="7" customWidth="1"/>
    <col min="7694" max="7694" width="17" style="7" customWidth="1"/>
    <col min="7695" max="7936" width="15.7109375" style="7"/>
    <col min="7937" max="7937" width="31.5703125" style="7" customWidth="1"/>
    <col min="7938" max="7945" width="15.7109375" style="7" customWidth="1"/>
    <col min="7946" max="7946" width="16" style="7" bestFit="1" customWidth="1"/>
    <col min="7947" max="7949" width="15.7109375" style="7" customWidth="1"/>
    <col min="7950" max="7950" width="17" style="7" customWidth="1"/>
    <col min="7951" max="8192" width="9.140625" style="7"/>
    <col min="8193" max="8193" width="31.5703125" style="7" customWidth="1"/>
    <col min="8194" max="8201" width="15.7109375" style="7" customWidth="1"/>
    <col min="8202" max="8202" width="16" style="7" bestFit="1" customWidth="1"/>
    <col min="8203" max="8205" width="15.7109375" style="7" customWidth="1"/>
    <col min="8206" max="8206" width="17" style="7" customWidth="1"/>
    <col min="8207" max="8448" width="15.7109375" style="7"/>
    <col min="8449" max="8449" width="31.5703125" style="7" customWidth="1"/>
    <col min="8450" max="8457" width="15.7109375" style="7" customWidth="1"/>
    <col min="8458" max="8458" width="16" style="7" bestFit="1" customWidth="1"/>
    <col min="8459" max="8461" width="15.7109375" style="7" customWidth="1"/>
    <col min="8462" max="8462" width="17" style="7" customWidth="1"/>
    <col min="8463" max="8704" width="15.7109375" style="7"/>
    <col min="8705" max="8705" width="31.5703125" style="7" customWidth="1"/>
    <col min="8706" max="8713" width="15.7109375" style="7" customWidth="1"/>
    <col min="8714" max="8714" width="16" style="7" bestFit="1" customWidth="1"/>
    <col min="8715" max="8717" width="15.7109375" style="7" customWidth="1"/>
    <col min="8718" max="8718" width="17" style="7" customWidth="1"/>
    <col min="8719" max="8960" width="15.7109375" style="7"/>
    <col min="8961" max="8961" width="31.5703125" style="7" customWidth="1"/>
    <col min="8962" max="8969" width="15.7109375" style="7" customWidth="1"/>
    <col min="8970" max="8970" width="16" style="7" bestFit="1" customWidth="1"/>
    <col min="8971" max="8973" width="15.7109375" style="7" customWidth="1"/>
    <col min="8974" max="8974" width="17" style="7" customWidth="1"/>
    <col min="8975" max="9216" width="9.140625" style="7"/>
    <col min="9217" max="9217" width="31.5703125" style="7" customWidth="1"/>
    <col min="9218" max="9225" width="15.7109375" style="7" customWidth="1"/>
    <col min="9226" max="9226" width="16" style="7" bestFit="1" customWidth="1"/>
    <col min="9227" max="9229" width="15.7109375" style="7" customWidth="1"/>
    <col min="9230" max="9230" width="17" style="7" customWidth="1"/>
    <col min="9231" max="9472" width="15.7109375" style="7"/>
    <col min="9473" max="9473" width="31.5703125" style="7" customWidth="1"/>
    <col min="9474" max="9481" width="15.7109375" style="7" customWidth="1"/>
    <col min="9482" max="9482" width="16" style="7" bestFit="1" customWidth="1"/>
    <col min="9483" max="9485" width="15.7109375" style="7" customWidth="1"/>
    <col min="9486" max="9486" width="17" style="7" customWidth="1"/>
    <col min="9487" max="9728" width="15.7109375" style="7"/>
    <col min="9729" max="9729" width="31.5703125" style="7" customWidth="1"/>
    <col min="9730" max="9737" width="15.7109375" style="7" customWidth="1"/>
    <col min="9738" max="9738" width="16" style="7" bestFit="1" customWidth="1"/>
    <col min="9739" max="9741" width="15.7109375" style="7" customWidth="1"/>
    <col min="9742" max="9742" width="17" style="7" customWidth="1"/>
    <col min="9743" max="9984" width="15.7109375" style="7"/>
    <col min="9985" max="9985" width="31.5703125" style="7" customWidth="1"/>
    <col min="9986" max="9993" width="15.7109375" style="7" customWidth="1"/>
    <col min="9994" max="9994" width="16" style="7" bestFit="1" customWidth="1"/>
    <col min="9995" max="9997" width="15.7109375" style="7" customWidth="1"/>
    <col min="9998" max="9998" width="17" style="7" customWidth="1"/>
    <col min="9999" max="10240" width="9.140625" style="7"/>
    <col min="10241" max="10241" width="31.5703125" style="7" customWidth="1"/>
    <col min="10242" max="10249" width="15.7109375" style="7" customWidth="1"/>
    <col min="10250" max="10250" width="16" style="7" bestFit="1" customWidth="1"/>
    <col min="10251" max="10253" width="15.7109375" style="7" customWidth="1"/>
    <col min="10254" max="10254" width="17" style="7" customWidth="1"/>
    <col min="10255" max="10496" width="15.7109375" style="7"/>
    <col min="10497" max="10497" width="31.5703125" style="7" customWidth="1"/>
    <col min="10498" max="10505" width="15.7109375" style="7" customWidth="1"/>
    <col min="10506" max="10506" width="16" style="7" bestFit="1" customWidth="1"/>
    <col min="10507" max="10509" width="15.7109375" style="7" customWidth="1"/>
    <col min="10510" max="10510" width="17" style="7" customWidth="1"/>
    <col min="10511" max="10752" width="15.7109375" style="7"/>
    <col min="10753" max="10753" width="31.5703125" style="7" customWidth="1"/>
    <col min="10754" max="10761" width="15.7109375" style="7" customWidth="1"/>
    <col min="10762" max="10762" width="16" style="7" bestFit="1" customWidth="1"/>
    <col min="10763" max="10765" width="15.7109375" style="7" customWidth="1"/>
    <col min="10766" max="10766" width="17" style="7" customWidth="1"/>
    <col min="10767" max="11008" width="15.7109375" style="7"/>
    <col min="11009" max="11009" width="31.5703125" style="7" customWidth="1"/>
    <col min="11010" max="11017" width="15.7109375" style="7" customWidth="1"/>
    <col min="11018" max="11018" width="16" style="7" bestFit="1" customWidth="1"/>
    <col min="11019" max="11021" width="15.7109375" style="7" customWidth="1"/>
    <col min="11022" max="11022" width="17" style="7" customWidth="1"/>
    <col min="11023" max="11264" width="9.140625" style="7"/>
    <col min="11265" max="11265" width="31.5703125" style="7" customWidth="1"/>
    <col min="11266" max="11273" width="15.7109375" style="7" customWidth="1"/>
    <col min="11274" max="11274" width="16" style="7" bestFit="1" customWidth="1"/>
    <col min="11275" max="11277" width="15.7109375" style="7" customWidth="1"/>
    <col min="11278" max="11278" width="17" style="7" customWidth="1"/>
    <col min="11279" max="11520" width="15.7109375" style="7"/>
    <col min="11521" max="11521" width="31.5703125" style="7" customWidth="1"/>
    <col min="11522" max="11529" width="15.7109375" style="7" customWidth="1"/>
    <col min="11530" max="11530" width="16" style="7" bestFit="1" customWidth="1"/>
    <col min="11531" max="11533" width="15.7109375" style="7" customWidth="1"/>
    <col min="11534" max="11534" width="17" style="7" customWidth="1"/>
    <col min="11535" max="11776" width="15.7109375" style="7"/>
    <col min="11777" max="11777" width="31.5703125" style="7" customWidth="1"/>
    <col min="11778" max="11785" width="15.7109375" style="7" customWidth="1"/>
    <col min="11786" max="11786" width="16" style="7" bestFit="1" customWidth="1"/>
    <col min="11787" max="11789" width="15.7109375" style="7" customWidth="1"/>
    <col min="11790" max="11790" width="17" style="7" customWidth="1"/>
    <col min="11791" max="12032" width="15.7109375" style="7"/>
    <col min="12033" max="12033" width="31.5703125" style="7" customWidth="1"/>
    <col min="12034" max="12041" width="15.7109375" style="7" customWidth="1"/>
    <col min="12042" max="12042" width="16" style="7" bestFit="1" customWidth="1"/>
    <col min="12043" max="12045" width="15.7109375" style="7" customWidth="1"/>
    <col min="12046" max="12046" width="17" style="7" customWidth="1"/>
    <col min="12047" max="12288" width="9.140625" style="7"/>
    <col min="12289" max="12289" width="31.5703125" style="7" customWidth="1"/>
    <col min="12290" max="12297" width="15.7109375" style="7" customWidth="1"/>
    <col min="12298" max="12298" width="16" style="7" bestFit="1" customWidth="1"/>
    <col min="12299" max="12301" width="15.7109375" style="7" customWidth="1"/>
    <col min="12302" max="12302" width="17" style="7" customWidth="1"/>
    <col min="12303" max="12544" width="15.7109375" style="7"/>
    <col min="12545" max="12545" width="31.5703125" style="7" customWidth="1"/>
    <col min="12546" max="12553" width="15.7109375" style="7" customWidth="1"/>
    <col min="12554" max="12554" width="16" style="7" bestFit="1" customWidth="1"/>
    <col min="12555" max="12557" width="15.7109375" style="7" customWidth="1"/>
    <col min="12558" max="12558" width="17" style="7" customWidth="1"/>
    <col min="12559" max="12800" width="15.7109375" style="7"/>
    <col min="12801" max="12801" width="31.5703125" style="7" customWidth="1"/>
    <col min="12802" max="12809" width="15.7109375" style="7" customWidth="1"/>
    <col min="12810" max="12810" width="16" style="7" bestFit="1" customWidth="1"/>
    <col min="12811" max="12813" width="15.7109375" style="7" customWidth="1"/>
    <col min="12814" max="12814" width="17" style="7" customWidth="1"/>
    <col min="12815" max="13056" width="15.7109375" style="7"/>
    <col min="13057" max="13057" width="31.5703125" style="7" customWidth="1"/>
    <col min="13058" max="13065" width="15.7109375" style="7" customWidth="1"/>
    <col min="13066" max="13066" width="16" style="7" bestFit="1" customWidth="1"/>
    <col min="13067" max="13069" width="15.7109375" style="7" customWidth="1"/>
    <col min="13070" max="13070" width="17" style="7" customWidth="1"/>
    <col min="13071" max="13312" width="9.140625" style="7"/>
    <col min="13313" max="13313" width="31.5703125" style="7" customWidth="1"/>
    <col min="13314" max="13321" width="15.7109375" style="7" customWidth="1"/>
    <col min="13322" max="13322" width="16" style="7" bestFit="1" customWidth="1"/>
    <col min="13323" max="13325" width="15.7109375" style="7" customWidth="1"/>
    <col min="13326" max="13326" width="17" style="7" customWidth="1"/>
    <col min="13327" max="13568" width="15.7109375" style="7"/>
    <col min="13569" max="13569" width="31.5703125" style="7" customWidth="1"/>
    <col min="13570" max="13577" width="15.7109375" style="7" customWidth="1"/>
    <col min="13578" max="13578" width="16" style="7" bestFit="1" customWidth="1"/>
    <col min="13579" max="13581" width="15.7109375" style="7" customWidth="1"/>
    <col min="13582" max="13582" width="17" style="7" customWidth="1"/>
    <col min="13583" max="13824" width="15.7109375" style="7"/>
    <col min="13825" max="13825" width="31.5703125" style="7" customWidth="1"/>
    <col min="13826" max="13833" width="15.7109375" style="7" customWidth="1"/>
    <col min="13834" max="13834" width="16" style="7" bestFit="1" customWidth="1"/>
    <col min="13835" max="13837" width="15.7109375" style="7" customWidth="1"/>
    <col min="13838" max="13838" width="17" style="7" customWidth="1"/>
    <col min="13839" max="14080" width="15.7109375" style="7"/>
    <col min="14081" max="14081" width="31.5703125" style="7" customWidth="1"/>
    <col min="14082" max="14089" width="15.7109375" style="7" customWidth="1"/>
    <col min="14090" max="14090" width="16" style="7" bestFit="1" customWidth="1"/>
    <col min="14091" max="14093" width="15.7109375" style="7" customWidth="1"/>
    <col min="14094" max="14094" width="17" style="7" customWidth="1"/>
    <col min="14095" max="14336" width="9.140625" style="7"/>
    <col min="14337" max="14337" width="31.5703125" style="7" customWidth="1"/>
    <col min="14338" max="14345" width="15.7109375" style="7" customWidth="1"/>
    <col min="14346" max="14346" width="16" style="7" bestFit="1" customWidth="1"/>
    <col min="14347" max="14349" width="15.7109375" style="7" customWidth="1"/>
    <col min="14350" max="14350" width="17" style="7" customWidth="1"/>
    <col min="14351" max="14592" width="15.7109375" style="7"/>
    <col min="14593" max="14593" width="31.5703125" style="7" customWidth="1"/>
    <col min="14594" max="14601" width="15.7109375" style="7" customWidth="1"/>
    <col min="14602" max="14602" width="16" style="7" bestFit="1" customWidth="1"/>
    <col min="14603" max="14605" width="15.7109375" style="7" customWidth="1"/>
    <col min="14606" max="14606" width="17" style="7" customWidth="1"/>
    <col min="14607" max="14848" width="15.7109375" style="7"/>
    <col min="14849" max="14849" width="31.5703125" style="7" customWidth="1"/>
    <col min="14850" max="14857" width="15.7109375" style="7" customWidth="1"/>
    <col min="14858" max="14858" width="16" style="7" bestFit="1" customWidth="1"/>
    <col min="14859" max="14861" width="15.7109375" style="7" customWidth="1"/>
    <col min="14862" max="14862" width="17" style="7" customWidth="1"/>
    <col min="14863" max="15104" width="15.7109375" style="7"/>
    <col min="15105" max="15105" width="31.5703125" style="7" customWidth="1"/>
    <col min="15106" max="15113" width="15.7109375" style="7" customWidth="1"/>
    <col min="15114" max="15114" width="16" style="7" bestFit="1" customWidth="1"/>
    <col min="15115" max="15117" width="15.7109375" style="7" customWidth="1"/>
    <col min="15118" max="15118" width="17" style="7" customWidth="1"/>
    <col min="15119" max="15360" width="9.140625" style="7"/>
    <col min="15361" max="15361" width="31.5703125" style="7" customWidth="1"/>
    <col min="15362" max="15369" width="15.7109375" style="7" customWidth="1"/>
    <col min="15370" max="15370" width="16" style="7" bestFit="1" customWidth="1"/>
    <col min="15371" max="15373" width="15.7109375" style="7" customWidth="1"/>
    <col min="15374" max="15374" width="17" style="7" customWidth="1"/>
    <col min="15375" max="15616" width="15.7109375" style="7"/>
    <col min="15617" max="15617" width="31.5703125" style="7" customWidth="1"/>
    <col min="15618" max="15625" width="15.7109375" style="7" customWidth="1"/>
    <col min="15626" max="15626" width="16" style="7" bestFit="1" customWidth="1"/>
    <col min="15627" max="15629" width="15.7109375" style="7" customWidth="1"/>
    <col min="15630" max="15630" width="17" style="7" customWidth="1"/>
    <col min="15631" max="15872" width="15.7109375" style="7"/>
    <col min="15873" max="15873" width="31.5703125" style="7" customWidth="1"/>
    <col min="15874" max="15881" width="15.7109375" style="7" customWidth="1"/>
    <col min="15882" max="15882" width="16" style="7" bestFit="1" customWidth="1"/>
    <col min="15883" max="15885" width="15.7109375" style="7" customWidth="1"/>
    <col min="15886" max="15886" width="17" style="7" customWidth="1"/>
    <col min="15887" max="16128" width="15.7109375" style="7"/>
    <col min="16129" max="16129" width="31.5703125" style="7" customWidth="1"/>
    <col min="16130" max="16137" width="15.7109375" style="7" customWidth="1"/>
    <col min="16138" max="16138" width="16" style="7" bestFit="1" customWidth="1"/>
    <col min="16139" max="16141" width="15.7109375" style="7" customWidth="1"/>
    <col min="16142" max="16142" width="17" style="7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5">
      <c r="A3" s="3" t="s">
        <v>14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5">
      <c r="A4" s="3" t="s">
        <v>100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x14ac:dyDescent="0.2">
      <c r="A6" s="119"/>
      <c r="B6" s="120"/>
      <c r="D6" s="8"/>
    </row>
    <row r="7" spans="1:14" ht="15" x14ac:dyDescent="0.25">
      <c r="A7"/>
      <c r="D7" s="10"/>
    </row>
    <row r="8" spans="1:14" x14ac:dyDescent="0.2">
      <c r="D8" s="10"/>
    </row>
    <row r="9" spans="1:14" x14ac:dyDescent="0.2">
      <c r="A9" s="11"/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4" t="s">
        <v>15</v>
      </c>
    </row>
    <row r="10" spans="1:14" x14ac:dyDescent="0.2">
      <c r="A10" s="11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7"/>
    </row>
    <row r="11" spans="1:14" x14ac:dyDescent="0.2">
      <c r="A11" s="18" t="s">
        <v>16</v>
      </c>
      <c r="B11" s="15">
        <v>0</v>
      </c>
      <c r="C11" s="15">
        <v>0</v>
      </c>
      <c r="D11" s="15">
        <v>684368.11</v>
      </c>
      <c r="E11" s="15">
        <v>0</v>
      </c>
      <c r="F11" s="15">
        <v>0</v>
      </c>
      <c r="G11" s="15">
        <v>690182.52</v>
      </c>
      <c r="H11" s="126">
        <v>0</v>
      </c>
      <c r="I11" s="128">
        <v>0</v>
      </c>
      <c r="J11" s="15">
        <v>684792.49</v>
      </c>
      <c r="K11" s="140">
        <v>0</v>
      </c>
      <c r="L11" s="15">
        <v>0</v>
      </c>
      <c r="M11" s="15">
        <v>686000</v>
      </c>
      <c r="N11" s="19">
        <f>SUM(B11:M11)</f>
        <v>2745343.12</v>
      </c>
    </row>
    <row r="12" spans="1:14" x14ac:dyDescent="0.2">
      <c r="A12" s="18"/>
      <c r="B12" s="15"/>
      <c r="C12" s="15"/>
      <c r="D12" s="16"/>
      <c r="E12" s="16"/>
      <c r="F12" s="16"/>
      <c r="G12" s="16"/>
      <c r="H12" s="127"/>
      <c r="I12" s="127"/>
      <c r="J12" s="16"/>
      <c r="K12" s="141"/>
      <c r="L12" s="16"/>
      <c r="M12" s="16"/>
      <c r="N12" s="19"/>
    </row>
    <row r="13" spans="1:14" x14ac:dyDescent="0.2">
      <c r="A13" s="18" t="s">
        <v>17</v>
      </c>
      <c r="B13" s="15">
        <v>0</v>
      </c>
      <c r="C13" s="15">
        <v>0</v>
      </c>
      <c r="D13" s="15">
        <f>720.61+400+152.28+148677</f>
        <v>149949.89000000001</v>
      </c>
      <c r="E13" s="15">
        <v>0</v>
      </c>
      <c r="F13" s="15">
        <v>0</v>
      </c>
      <c r="G13" s="15">
        <v>13321.63</v>
      </c>
      <c r="H13" s="126">
        <v>0</v>
      </c>
      <c r="I13" s="128">
        <v>0</v>
      </c>
      <c r="J13" s="15">
        <v>16003.980000000001</v>
      </c>
      <c r="K13" s="140">
        <v>0</v>
      </c>
      <c r="L13" s="15">
        <v>0</v>
      </c>
      <c r="M13" s="15">
        <v>12280.56</v>
      </c>
      <c r="N13" s="19">
        <f>SUM(B13:M13)</f>
        <v>191556.06000000003</v>
      </c>
    </row>
    <row r="14" spans="1:14" x14ac:dyDescent="0.2">
      <c r="A14" s="18"/>
      <c r="B14" s="15"/>
      <c r="C14" s="15"/>
      <c r="D14" s="15"/>
      <c r="E14" s="15"/>
      <c r="F14" s="15"/>
      <c r="G14" s="15"/>
      <c r="H14" s="126"/>
      <c r="I14" s="128"/>
      <c r="J14" s="15"/>
      <c r="K14" s="140"/>
      <c r="L14" s="15"/>
      <c r="M14" s="15"/>
      <c r="N14" s="19"/>
    </row>
    <row r="15" spans="1:14" x14ac:dyDescent="0.2">
      <c r="A15" s="18" t="s">
        <v>18</v>
      </c>
      <c r="B15" s="15">
        <v>2010145.58</v>
      </c>
      <c r="C15" s="15">
        <v>1620658.16</v>
      </c>
      <c r="D15" s="15">
        <f>1910818.15-25</f>
        <v>1910793.15</v>
      </c>
      <c r="E15" s="15">
        <v>3860060.18</v>
      </c>
      <c r="F15" s="15">
        <v>1545755.77</v>
      </c>
      <c r="G15" s="15">
        <v>1455753.93</v>
      </c>
      <c r="H15" s="126">
        <v>1722402.79</v>
      </c>
      <c r="I15" s="128">
        <v>2092607.46</v>
      </c>
      <c r="J15" s="15">
        <v>3283918.64</v>
      </c>
      <c r="K15" s="140">
        <v>2238553.1</v>
      </c>
      <c r="L15" s="153">
        <v>1821831.43</v>
      </c>
      <c r="M15" s="15">
        <v>982406.87</v>
      </c>
      <c r="N15" s="19">
        <f>SUM(B15:M15)</f>
        <v>24544887.060000002</v>
      </c>
    </row>
    <row r="16" spans="1:14" x14ac:dyDescent="0.2">
      <c r="A16" s="18"/>
      <c r="B16" s="15"/>
      <c r="C16" s="15"/>
      <c r="D16" s="15"/>
      <c r="E16" s="15"/>
      <c r="F16" s="15"/>
      <c r="G16" s="15"/>
      <c r="H16" s="126"/>
      <c r="I16" s="128"/>
      <c r="J16" s="15"/>
      <c r="K16" s="140"/>
      <c r="L16" s="15"/>
      <c r="M16" s="15"/>
      <c r="N16" s="19"/>
    </row>
    <row r="17" spans="1:14" x14ac:dyDescent="0.2">
      <c r="A17" s="18" t="s">
        <v>19</v>
      </c>
      <c r="B17" s="15">
        <v>0</v>
      </c>
      <c r="C17" s="15">
        <v>0</v>
      </c>
      <c r="D17" s="200">
        <v>108525034.04000001</v>
      </c>
      <c r="E17" s="15">
        <v>0</v>
      </c>
      <c r="F17" s="15">
        <v>0</v>
      </c>
      <c r="G17" s="15">
        <v>150587358.59</v>
      </c>
      <c r="H17" s="126">
        <v>0</v>
      </c>
      <c r="I17" s="128">
        <v>0</v>
      </c>
      <c r="J17" s="15">
        <v>156434647.36000001</v>
      </c>
      <c r="K17" s="140">
        <v>0</v>
      </c>
      <c r="L17" s="15">
        <v>0</v>
      </c>
      <c r="M17" s="15">
        <v>165284752.72</v>
      </c>
      <c r="N17" s="19">
        <f>SUM(B17:M17)</f>
        <v>580831792.71000004</v>
      </c>
    </row>
    <row r="18" spans="1:14" x14ac:dyDescent="0.2">
      <c r="A18" s="18"/>
      <c r="B18" s="15"/>
      <c r="C18" s="15"/>
      <c r="D18" s="15"/>
      <c r="E18" s="15"/>
      <c r="F18" s="15"/>
      <c r="G18" s="15"/>
      <c r="H18" s="126"/>
      <c r="I18" s="128"/>
      <c r="J18" s="15"/>
      <c r="K18" s="140"/>
      <c r="L18" s="15"/>
      <c r="M18" s="15"/>
      <c r="N18" s="19"/>
    </row>
    <row r="19" spans="1:14" x14ac:dyDescent="0.2">
      <c r="A19" s="18" t="s">
        <v>97</v>
      </c>
      <c r="B19" s="15">
        <v>2212650.0299999998</v>
      </c>
      <c r="C19" s="15">
        <v>2186513.64</v>
      </c>
      <c r="D19" s="15">
        <v>600836.32999999996</v>
      </c>
      <c r="E19" s="15">
        <v>0</v>
      </c>
      <c r="F19" s="15">
        <v>0</v>
      </c>
      <c r="G19" s="15">
        <v>0</v>
      </c>
      <c r="H19" s="126">
        <v>0</v>
      </c>
      <c r="I19" s="128">
        <v>0</v>
      </c>
      <c r="J19" s="15">
        <v>0</v>
      </c>
      <c r="K19" s="140">
        <v>0</v>
      </c>
      <c r="L19" s="15">
        <v>0</v>
      </c>
      <c r="M19" s="15" t="s">
        <v>117</v>
      </c>
      <c r="N19" s="19">
        <f>SUM(B19:M19)</f>
        <v>5000000</v>
      </c>
    </row>
    <row r="20" spans="1:14" x14ac:dyDescent="0.2">
      <c r="A20" s="18"/>
      <c r="B20" s="15"/>
      <c r="C20" s="15"/>
      <c r="D20" s="15"/>
      <c r="E20" s="15"/>
      <c r="F20" s="15"/>
      <c r="G20" s="15"/>
      <c r="H20" s="126"/>
      <c r="I20" s="128"/>
      <c r="J20" s="15"/>
      <c r="K20" s="140"/>
      <c r="L20" s="15"/>
      <c r="M20" s="15"/>
      <c r="N20" s="19"/>
    </row>
    <row r="21" spans="1:14" x14ac:dyDescent="0.2">
      <c r="A21" s="18" t="s">
        <v>95</v>
      </c>
      <c r="B21" s="15">
        <v>0</v>
      </c>
      <c r="C21" s="15">
        <v>0</v>
      </c>
      <c r="D21" s="15">
        <v>1645400.05</v>
      </c>
      <c r="E21" s="15">
        <v>2211661.31</v>
      </c>
      <c r="F21" s="15">
        <v>1248541.76</v>
      </c>
      <c r="G21" s="15">
        <v>2300727.77</v>
      </c>
      <c r="H21" s="126">
        <v>2436252.3199999998</v>
      </c>
      <c r="I21" s="128">
        <v>1955932.01</v>
      </c>
      <c r="J21" s="15">
        <v>2626075.23</v>
      </c>
      <c r="K21" s="140">
        <v>2277987.38</v>
      </c>
      <c r="L21" s="154">
        <v>2790454.42</v>
      </c>
      <c r="M21" s="15">
        <v>2280197.2400000002</v>
      </c>
      <c r="N21" s="19">
        <f>SUM(B21:M21)</f>
        <v>21773229.490000002</v>
      </c>
    </row>
    <row r="22" spans="1:14" x14ac:dyDescent="0.2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</row>
    <row r="23" spans="1:14" x14ac:dyDescent="0.2">
      <c r="A23" s="18" t="s">
        <v>20</v>
      </c>
      <c r="B23" s="15">
        <v>1508474.6500000001</v>
      </c>
      <c r="C23" s="15">
        <v>1877926.11</v>
      </c>
      <c r="D23" s="15">
        <v>23607122.719999991</v>
      </c>
      <c r="E23" s="15">
        <v>1771527.1</v>
      </c>
      <c r="F23" s="15">
        <v>1503925.03</v>
      </c>
      <c r="G23" s="15">
        <v>20690639.229999997</v>
      </c>
      <c r="H23" s="128">
        <v>1582146.33</v>
      </c>
      <c r="I23" s="128">
        <v>1244580.6499999999</v>
      </c>
      <c r="J23" s="15">
        <v>20157034.890000008</v>
      </c>
      <c r="K23" s="142">
        <v>1786566.5299999998</v>
      </c>
      <c r="L23" s="155">
        <v>2051306.75</v>
      </c>
      <c r="M23" s="201">
        <v>25607526.880000003</v>
      </c>
      <c r="N23" s="19">
        <f>SUM(B23:M23)</f>
        <v>103388776.87</v>
      </c>
    </row>
    <row r="24" spans="1:14" x14ac:dyDescent="0.2">
      <c r="A24" s="18" t="s">
        <v>21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9"/>
    </row>
    <row r="25" spans="1:14" x14ac:dyDescent="0.2">
      <c r="A25" s="8"/>
      <c r="B25" s="20"/>
      <c r="C25" s="20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9" customFormat="1" ht="13.5" thickBot="1" x14ac:dyDescent="0.25">
      <c r="A26" s="24" t="s">
        <v>15</v>
      </c>
      <c r="B26" s="25">
        <f>SUM(B11:B24)</f>
        <v>5731270.2599999998</v>
      </c>
      <c r="C26" s="25">
        <f t="shared" ref="C26:N26" si="0">SUM(C11:C24)</f>
        <v>5685097.9100000001</v>
      </c>
      <c r="D26" s="25">
        <f t="shared" si="0"/>
        <v>137123504.28999999</v>
      </c>
      <c r="E26" s="25">
        <f t="shared" si="0"/>
        <v>7843248.5899999999</v>
      </c>
      <c r="F26" s="25">
        <f t="shared" si="0"/>
        <v>4298222.5600000005</v>
      </c>
      <c r="G26" s="25">
        <f t="shared" si="0"/>
        <v>175737983.67000002</v>
      </c>
      <c r="H26" s="25">
        <f t="shared" si="0"/>
        <v>5740801.4399999995</v>
      </c>
      <c r="I26" s="25">
        <f t="shared" si="0"/>
        <v>5293120.1199999992</v>
      </c>
      <c r="J26" s="25">
        <f t="shared" si="0"/>
        <v>183202472.59000003</v>
      </c>
      <c r="K26" s="25">
        <f t="shared" si="0"/>
        <v>6303107.0099999998</v>
      </c>
      <c r="L26" s="25">
        <f t="shared" si="0"/>
        <v>6663592.5999999996</v>
      </c>
      <c r="M26" s="25">
        <f t="shared" si="0"/>
        <v>194853164.27000001</v>
      </c>
      <c r="N26" s="25">
        <f t="shared" si="0"/>
        <v>738475585.31000006</v>
      </c>
    </row>
    <row r="27" spans="1:14" ht="13.5" thickTop="1" x14ac:dyDescent="0.2">
      <c r="A27" s="8"/>
      <c r="B27" s="26"/>
      <c r="C27" s="26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3"/>
    </row>
    <row r="28" spans="1:14" x14ac:dyDescent="0.2">
      <c r="A28" s="8"/>
      <c r="B28" s="26"/>
      <c r="C28" s="26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3"/>
    </row>
    <row r="29" spans="1:14" x14ac:dyDescent="0.2">
      <c r="A29" s="8"/>
      <c r="B29" s="26"/>
      <c r="C29" s="26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3"/>
    </row>
    <row r="30" spans="1:14" x14ac:dyDescent="0.2">
      <c r="A30" s="8"/>
      <c r="B30" s="26"/>
      <c r="C30" s="26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3"/>
    </row>
    <row r="31" spans="1:14" x14ac:dyDescent="0.2">
      <c r="A31" s="8"/>
      <c r="B31" s="26"/>
      <c r="C31" s="26"/>
      <c r="D31" s="20"/>
      <c r="E31" s="27"/>
      <c r="F31" s="28"/>
      <c r="G31" s="28"/>
      <c r="H31" s="28"/>
      <c r="I31" s="28"/>
      <c r="J31" s="28"/>
      <c r="K31" s="28"/>
      <c r="L31" s="28"/>
      <c r="M31" s="28"/>
      <c r="N31" s="23"/>
    </row>
    <row r="32" spans="1:14" x14ac:dyDescent="0.2">
      <c r="A32" s="8"/>
      <c r="B32" s="26"/>
      <c r="C32" s="26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3"/>
    </row>
    <row r="33" spans="1:14" x14ac:dyDescent="0.2">
      <c r="A33" s="8"/>
      <c r="B33" s="26"/>
      <c r="C33" s="26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3"/>
    </row>
    <row r="34" spans="1:14" x14ac:dyDescent="0.2">
      <c r="A34" s="8"/>
      <c r="B34" s="26"/>
      <c r="C34" s="26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3"/>
    </row>
    <row r="35" spans="1:14" x14ac:dyDescent="0.2">
      <c r="A35" s="8"/>
      <c r="B35" s="26"/>
      <c r="C35" s="26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3"/>
    </row>
    <row r="36" spans="1:14" x14ac:dyDescent="0.2">
      <c r="A36" s="8"/>
      <c r="B36" s="26"/>
      <c r="C36" s="26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3"/>
    </row>
    <row r="37" spans="1:14" x14ac:dyDescent="0.2">
      <c r="A37" s="8"/>
      <c r="B37" s="26"/>
      <c r="C37" s="26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3"/>
    </row>
    <row r="38" spans="1:14" x14ac:dyDescent="0.2">
      <c r="M38" s="29"/>
    </row>
    <row r="39" spans="1:14" x14ac:dyDescent="0.2">
      <c r="A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G36" sqref="G36"/>
    </sheetView>
  </sheetViews>
  <sheetFormatPr defaultRowHeight="12.75" x14ac:dyDescent="0.2"/>
  <cols>
    <col min="1" max="1" width="14.42578125" style="7" bestFit="1" customWidth="1"/>
    <col min="2" max="13" width="15.7109375" style="7" customWidth="1"/>
    <col min="14" max="14" width="17" style="7" bestFit="1" customWidth="1"/>
    <col min="15" max="256" width="15.7109375" style="7"/>
    <col min="257" max="257" width="14.42578125" style="7" bestFit="1" customWidth="1"/>
    <col min="258" max="269" width="15.7109375" style="7" customWidth="1"/>
    <col min="270" max="270" width="17" style="7" bestFit="1" customWidth="1"/>
    <col min="271" max="512" width="15.7109375" style="7"/>
    <col min="513" max="513" width="14.42578125" style="7" bestFit="1" customWidth="1"/>
    <col min="514" max="525" width="15.7109375" style="7" customWidth="1"/>
    <col min="526" max="526" width="17" style="7" bestFit="1" customWidth="1"/>
    <col min="527" max="768" width="15.7109375" style="7"/>
    <col min="769" max="769" width="14.42578125" style="7" bestFit="1" customWidth="1"/>
    <col min="770" max="781" width="15.7109375" style="7" customWidth="1"/>
    <col min="782" max="782" width="17" style="7" bestFit="1" customWidth="1"/>
    <col min="783" max="1024" width="9.140625" style="7"/>
    <col min="1025" max="1025" width="14.42578125" style="7" bestFit="1" customWidth="1"/>
    <col min="1026" max="1037" width="15.7109375" style="7" customWidth="1"/>
    <col min="1038" max="1038" width="17" style="7" bestFit="1" customWidth="1"/>
    <col min="1039" max="1280" width="15.7109375" style="7"/>
    <col min="1281" max="1281" width="14.42578125" style="7" bestFit="1" customWidth="1"/>
    <col min="1282" max="1293" width="15.7109375" style="7" customWidth="1"/>
    <col min="1294" max="1294" width="17" style="7" bestFit="1" customWidth="1"/>
    <col min="1295" max="1536" width="15.7109375" style="7"/>
    <col min="1537" max="1537" width="14.42578125" style="7" bestFit="1" customWidth="1"/>
    <col min="1538" max="1549" width="15.7109375" style="7" customWidth="1"/>
    <col min="1550" max="1550" width="17" style="7" bestFit="1" customWidth="1"/>
    <col min="1551" max="1792" width="15.7109375" style="7"/>
    <col min="1793" max="1793" width="14.42578125" style="7" bestFit="1" customWidth="1"/>
    <col min="1794" max="1805" width="15.7109375" style="7" customWidth="1"/>
    <col min="1806" max="1806" width="17" style="7" bestFit="1" customWidth="1"/>
    <col min="1807" max="2048" width="9.140625" style="7"/>
    <col min="2049" max="2049" width="14.42578125" style="7" bestFit="1" customWidth="1"/>
    <col min="2050" max="2061" width="15.7109375" style="7" customWidth="1"/>
    <col min="2062" max="2062" width="17" style="7" bestFit="1" customWidth="1"/>
    <col min="2063" max="2304" width="15.7109375" style="7"/>
    <col min="2305" max="2305" width="14.42578125" style="7" bestFit="1" customWidth="1"/>
    <col min="2306" max="2317" width="15.7109375" style="7" customWidth="1"/>
    <col min="2318" max="2318" width="17" style="7" bestFit="1" customWidth="1"/>
    <col min="2319" max="2560" width="15.7109375" style="7"/>
    <col min="2561" max="2561" width="14.42578125" style="7" bestFit="1" customWidth="1"/>
    <col min="2562" max="2573" width="15.7109375" style="7" customWidth="1"/>
    <col min="2574" max="2574" width="17" style="7" bestFit="1" customWidth="1"/>
    <col min="2575" max="2816" width="15.7109375" style="7"/>
    <col min="2817" max="2817" width="14.42578125" style="7" bestFit="1" customWidth="1"/>
    <col min="2818" max="2829" width="15.7109375" style="7" customWidth="1"/>
    <col min="2830" max="2830" width="17" style="7" bestFit="1" customWidth="1"/>
    <col min="2831" max="3072" width="9.140625" style="7"/>
    <col min="3073" max="3073" width="14.42578125" style="7" bestFit="1" customWidth="1"/>
    <col min="3074" max="3085" width="15.7109375" style="7" customWidth="1"/>
    <col min="3086" max="3086" width="17" style="7" bestFit="1" customWidth="1"/>
    <col min="3087" max="3328" width="15.7109375" style="7"/>
    <col min="3329" max="3329" width="14.42578125" style="7" bestFit="1" customWidth="1"/>
    <col min="3330" max="3341" width="15.7109375" style="7" customWidth="1"/>
    <col min="3342" max="3342" width="17" style="7" bestFit="1" customWidth="1"/>
    <col min="3343" max="3584" width="15.7109375" style="7"/>
    <col min="3585" max="3585" width="14.42578125" style="7" bestFit="1" customWidth="1"/>
    <col min="3586" max="3597" width="15.7109375" style="7" customWidth="1"/>
    <col min="3598" max="3598" width="17" style="7" bestFit="1" customWidth="1"/>
    <col min="3599" max="3840" width="15.7109375" style="7"/>
    <col min="3841" max="3841" width="14.42578125" style="7" bestFit="1" customWidth="1"/>
    <col min="3842" max="3853" width="15.7109375" style="7" customWidth="1"/>
    <col min="3854" max="3854" width="17" style="7" bestFit="1" customWidth="1"/>
    <col min="3855" max="4096" width="9.140625" style="7"/>
    <col min="4097" max="4097" width="14.42578125" style="7" bestFit="1" customWidth="1"/>
    <col min="4098" max="4109" width="15.7109375" style="7" customWidth="1"/>
    <col min="4110" max="4110" width="17" style="7" bestFit="1" customWidth="1"/>
    <col min="4111" max="4352" width="15.7109375" style="7"/>
    <col min="4353" max="4353" width="14.42578125" style="7" bestFit="1" customWidth="1"/>
    <col min="4354" max="4365" width="15.7109375" style="7" customWidth="1"/>
    <col min="4366" max="4366" width="17" style="7" bestFit="1" customWidth="1"/>
    <col min="4367" max="4608" width="15.7109375" style="7"/>
    <col min="4609" max="4609" width="14.42578125" style="7" bestFit="1" customWidth="1"/>
    <col min="4610" max="4621" width="15.7109375" style="7" customWidth="1"/>
    <col min="4622" max="4622" width="17" style="7" bestFit="1" customWidth="1"/>
    <col min="4623" max="4864" width="15.7109375" style="7"/>
    <col min="4865" max="4865" width="14.42578125" style="7" bestFit="1" customWidth="1"/>
    <col min="4866" max="4877" width="15.7109375" style="7" customWidth="1"/>
    <col min="4878" max="4878" width="17" style="7" bestFit="1" customWidth="1"/>
    <col min="4879" max="5120" width="9.140625" style="7"/>
    <col min="5121" max="5121" width="14.42578125" style="7" bestFit="1" customWidth="1"/>
    <col min="5122" max="5133" width="15.7109375" style="7" customWidth="1"/>
    <col min="5134" max="5134" width="17" style="7" bestFit="1" customWidth="1"/>
    <col min="5135" max="5376" width="15.7109375" style="7"/>
    <col min="5377" max="5377" width="14.42578125" style="7" bestFit="1" customWidth="1"/>
    <col min="5378" max="5389" width="15.7109375" style="7" customWidth="1"/>
    <col min="5390" max="5390" width="17" style="7" bestFit="1" customWidth="1"/>
    <col min="5391" max="5632" width="15.7109375" style="7"/>
    <col min="5633" max="5633" width="14.42578125" style="7" bestFit="1" customWidth="1"/>
    <col min="5634" max="5645" width="15.7109375" style="7" customWidth="1"/>
    <col min="5646" max="5646" width="17" style="7" bestFit="1" customWidth="1"/>
    <col min="5647" max="5888" width="15.7109375" style="7"/>
    <col min="5889" max="5889" width="14.42578125" style="7" bestFit="1" customWidth="1"/>
    <col min="5890" max="5901" width="15.7109375" style="7" customWidth="1"/>
    <col min="5902" max="5902" width="17" style="7" bestFit="1" customWidth="1"/>
    <col min="5903" max="6144" width="9.140625" style="7"/>
    <col min="6145" max="6145" width="14.42578125" style="7" bestFit="1" customWidth="1"/>
    <col min="6146" max="6157" width="15.7109375" style="7" customWidth="1"/>
    <col min="6158" max="6158" width="17" style="7" bestFit="1" customWidth="1"/>
    <col min="6159" max="6400" width="15.7109375" style="7"/>
    <col min="6401" max="6401" width="14.42578125" style="7" bestFit="1" customWidth="1"/>
    <col min="6402" max="6413" width="15.7109375" style="7" customWidth="1"/>
    <col min="6414" max="6414" width="17" style="7" bestFit="1" customWidth="1"/>
    <col min="6415" max="6656" width="15.7109375" style="7"/>
    <col min="6657" max="6657" width="14.42578125" style="7" bestFit="1" customWidth="1"/>
    <col min="6658" max="6669" width="15.7109375" style="7" customWidth="1"/>
    <col min="6670" max="6670" width="17" style="7" bestFit="1" customWidth="1"/>
    <col min="6671" max="6912" width="15.7109375" style="7"/>
    <col min="6913" max="6913" width="14.42578125" style="7" bestFit="1" customWidth="1"/>
    <col min="6914" max="6925" width="15.7109375" style="7" customWidth="1"/>
    <col min="6926" max="6926" width="17" style="7" bestFit="1" customWidth="1"/>
    <col min="6927" max="7168" width="9.140625" style="7"/>
    <col min="7169" max="7169" width="14.42578125" style="7" bestFit="1" customWidth="1"/>
    <col min="7170" max="7181" width="15.7109375" style="7" customWidth="1"/>
    <col min="7182" max="7182" width="17" style="7" bestFit="1" customWidth="1"/>
    <col min="7183" max="7424" width="15.7109375" style="7"/>
    <col min="7425" max="7425" width="14.42578125" style="7" bestFit="1" customWidth="1"/>
    <col min="7426" max="7437" width="15.7109375" style="7" customWidth="1"/>
    <col min="7438" max="7438" width="17" style="7" bestFit="1" customWidth="1"/>
    <col min="7439" max="7680" width="15.7109375" style="7"/>
    <col min="7681" max="7681" width="14.42578125" style="7" bestFit="1" customWidth="1"/>
    <col min="7682" max="7693" width="15.7109375" style="7" customWidth="1"/>
    <col min="7694" max="7694" width="17" style="7" bestFit="1" customWidth="1"/>
    <col min="7695" max="7936" width="15.7109375" style="7"/>
    <col min="7937" max="7937" width="14.42578125" style="7" bestFit="1" customWidth="1"/>
    <col min="7938" max="7949" width="15.7109375" style="7" customWidth="1"/>
    <col min="7950" max="7950" width="17" style="7" bestFit="1" customWidth="1"/>
    <col min="7951" max="8192" width="9.140625" style="7"/>
    <col min="8193" max="8193" width="14.42578125" style="7" bestFit="1" customWidth="1"/>
    <col min="8194" max="8205" width="15.7109375" style="7" customWidth="1"/>
    <col min="8206" max="8206" width="17" style="7" bestFit="1" customWidth="1"/>
    <col min="8207" max="8448" width="15.7109375" style="7"/>
    <col min="8449" max="8449" width="14.42578125" style="7" bestFit="1" customWidth="1"/>
    <col min="8450" max="8461" width="15.7109375" style="7" customWidth="1"/>
    <col min="8462" max="8462" width="17" style="7" bestFit="1" customWidth="1"/>
    <col min="8463" max="8704" width="15.7109375" style="7"/>
    <col min="8705" max="8705" width="14.42578125" style="7" bestFit="1" customWidth="1"/>
    <col min="8706" max="8717" width="15.7109375" style="7" customWidth="1"/>
    <col min="8718" max="8718" width="17" style="7" bestFit="1" customWidth="1"/>
    <col min="8719" max="8960" width="15.7109375" style="7"/>
    <col min="8961" max="8961" width="14.42578125" style="7" bestFit="1" customWidth="1"/>
    <col min="8962" max="8973" width="15.7109375" style="7" customWidth="1"/>
    <col min="8974" max="8974" width="17" style="7" bestFit="1" customWidth="1"/>
    <col min="8975" max="9216" width="9.140625" style="7"/>
    <col min="9217" max="9217" width="14.42578125" style="7" bestFit="1" customWidth="1"/>
    <col min="9218" max="9229" width="15.7109375" style="7" customWidth="1"/>
    <col min="9230" max="9230" width="17" style="7" bestFit="1" customWidth="1"/>
    <col min="9231" max="9472" width="15.7109375" style="7"/>
    <col min="9473" max="9473" width="14.42578125" style="7" bestFit="1" customWidth="1"/>
    <col min="9474" max="9485" width="15.7109375" style="7" customWidth="1"/>
    <col min="9486" max="9486" width="17" style="7" bestFit="1" customWidth="1"/>
    <col min="9487" max="9728" width="15.7109375" style="7"/>
    <col min="9729" max="9729" width="14.42578125" style="7" bestFit="1" customWidth="1"/>
    <col min="9730" max="9741" width="15.7109375" style="7" customWidth="1"/>
    <col min="9742" max="9742" width="17" style="7" bestFit="1" customWidth="1"/>
    <col min="9743" max="9984" width="15.7109375" style="7"/>
    <col min="9985" max="9985" width="14.42578125" style="7" bestFit="1" customWidth="1"/>
    <col min="9986" max="9997" width="15.7109375" style="7" customWidth="1"/>
    <col min="9998" max="9998" width="17" style="7" bestFit="1" customWidth="1"/>
    <col min="9999" max="10240" width="9.140625" style="7"/>
    <col min="10241" max="10241" width="14.42578125" style="7" bestFit="1" customWidth="1"/>
    <col min="10242" max="10253" width="15.7109375" style="7" customWidth="1"/>
    <col min="10254" max="10254" width="17" style="7" bestFit="1" customWidth="1"/>
    <col min="10255" max="10496" width="15.7109375" style="7"/>
    <col min="10497" max="10497" width="14.42578125" style="7" bestFit="1" customWidth="1"/>
    <col min="10498" max="10509" width="15.7109375" style="7" customWidth="1"/>
    <col min="10510" max="10510" width="17" style="7" bestFit="1" customWidth="1"/>
    <col min="10511" max="10752" width="15.7109375" style="7"/>
    <col min="10753" max="10753" width="14.42578125" style="7" bestFit="1" customWidth="1"/>
    <col min="10754" max="10765" width="15.7109375" style="7" customWidth="1"/>
    <col min="10766" max="10766" width="17" style="7" bestFit="1" customWidth="1"/>
    <col min="10767" max="11008" width="15.7109375" style="7"/>
    <col min="11009" max="11009" width="14.42578125" style="7" bestFit="1" customWidth="1"/>
    <col min="11010" max="11021" width="15.7109375" style="7" customWidth="1"/>
    <col min="11022" max="11022" width="17" style="7" bestFit="1" customWidth="1"/>
    <col min="11023" max="11264" width="9.140625" style="7"/>
    <col min="11265" max="11265" width="14.42578125" style="7" bestFit="1" customWidth="1"/>
    <col min="11266" max="11277" width="15.7109375" style="7" customWidth="1"/>
    <col min="11278" max="11278" width="17" style="7" bestFit="1" customWidth="1"/>
    <col min="11279" max="11520" width="15.7109375" style="7"/>
    <col min="11521" max="11521" width="14.42578125" style="7" bestFit="1" customWidth="1"/>
    <col min="11522" max="11533" width="15.7109375" style="7" customWidth="1"/>
    <col min="11534" max="11534" width="17" style="7" bestFit="1" customWidth="1"/>
    <col min="11535" max="11776" width="15.7109375" style="7"/>
    <col min="11777" max="11777" width="14.42578125" style="7" bestFit="1" customWidth="1"/>
    <col min="11778" max="11789" width="15.7109375" style="7" customWidth="1"/>
    <col min="11790" max="11790" width="17" style="7" bestFit="1" customWidth="1"/>
    <col min="11791" max="12032" width="15.7109375" style="7"/>
    <col min="12033" max="12033" width="14.42578125" style="7" bestFit="1" customWidth="1"/>
    <col min="12034" max="12045" width="15.7109375" style="7" customWidth="1"/>
    <col min="12046" max="12046" width="17" style="7" bestFit="1" customWidth="1"/>
    <col min="12047" max="12288" width="9.140625" style="7"/>
    <col min="12289" max="12289" width="14.42578125" style="7" bestFit="1" customWidth="1"/>
    <col min="12290" max="12301" width="15.7109375" style="7" customWidth="1"/>
    <col min="12302" max="12302" width="17" style="7" bestFit="1" customWidth="1"/>
    <col min="12303" max="12544" width="15.7109375" style="7"/>
    <col min="12545" max="12545" width="14.42578125" style="7" bestFit="1" customWidth="1"/>
    <col min="12546" max="12557" width="15.7109375" style="7" customWidth="1"/>
    <col min="12558" max="12558" width="17" style="7" bestFit="1" customWidth="1"/>
    <col min="12559" max="12800" width="15.7109375" style="7"/>
    <col min="12801" max="12801" width="14.42578125" style="7" bestFit="1" customWidth="1"/>
    <col min="12802" max="12813" width="15.7109375" style="7" customWidth="1"/>
    <col min="12814" max="12814" width="17" style="7" bestFit="1" customWidth="1"/>
    <col min="12815" max="13056" width="15.7109375" style="7"/>
    <col min="13057" max="13057" width="14.42578125" style="7" bestFit="1" customWidth="1"/>
    <col min="13058" max="13069" width="15.7109375" style="7" customWidth="1"/>
    <col min="13070" max="13070" width="17" style="7" bestFit="1" customWidth="1"/>
    <col min="13071" max="13312" width="9.140625" style="7"/>
    <col min="13313" max="13313" width="14.42578125" style="7" bestFit="1" customWidth="1"/>
    <col min="13314" max="13325" width="15.7109375" style="7" customWidth="1"/>
    <col min="13326" max="13326" width="17" style="7" bestFit="1" customWidth="1"/>
    <col min="13327" max="13568" width="15.7109375" style="7"/>
    <col min="13569" max="13569" width="14.42578125" style="7" bestFit="1" customWidth="1"/>
    <col min="13570" max="13581" width="15.7109375" style="7" customWidth="1"/>
    <col min="13582" max="13582" width="17" style="7" bestFit="1" customWidth="1"/>
    <col min="13583" max="13824" width="15.7109375" style="7"/>
    <col min="13825" max="13825" width="14.42578125" style="7" bestFit="1" customWidth="1"/>
    <col min="13826" max="13837" width="15.7109375" style="7" customWidth="1"/>
    <col min="13838" max="13838" width="17" style="7" bestFit="1" customWidth="1"/>
    <col min="13839" max="14080" width="15.7109375" style="7"/>
    <col min="14081" max="14081" width="14.42578125" style="7" bestFit="1" customWidth="1"/>
    <col min="14082" max="14093" width="15.7109375" style="7" customWidth="1"/>
    <col min="14094" max="14094" width="17" style="7" bestFit="1" customWidth="1"/>
    <col min="14095" max="14336" width="9.140625" style="7"/>
    <col min="14337" max="14337" width="14.42578125" style="7" bestFit="1" customWidth="1"/>
    <col min="14338" max="14349" width="15.7109375" style="7" customWidth="1"/>
    <col min="14350" max="14350" width="17" style="7" bestFit="1" customWidth="1"/>
    <col min="14351" max="14592" width="15.7109375" style="7"/>
    <col min="14593" max="14593" width="14.42578125" style="7" bestFit="1" customWidth="1"/>
    <col min="14594" max="14605" width="15.7109375" style="7" customWidth="1"/>
    <col min="14606" max="14606" width="17" style="7" bestFit="1" customWidth="1"/>
    <col min="14607" max="14848" width="15.7109375" style="7"/>
    <col min="14849" max="14849" width="14.42578125" style="7" bestFit="1" customWidth="1"/>
    <col min="14850" max="14861" width="15.7109375" style="7" customWidth="1"/>
    <col min="14862" max="14862" width="17" style="7" bestFit="1" customWidth="1"/>
    <col min="14863" max="15104" width="15.7109375" style="7"/>
    <col min="15105" max="15105" width="14.42578125" style="7" bestFit="1" customWidth="1"/>
    <col min="15106" max="15117" width="15.7109375" style="7" customWidth="1"/>
    <col min="15118" max="15118" width="17" style="7" bestFit="1" customWidth="1"/>
    <col min="15119" max="15360" width="9.140625" style="7"/>
    <col min="15361" max="15361" width="14.42578125" style="7" bestFit="1" customWidth="1"/>
    <col min="15362" max="15373" width="15.7109375" style="7" customWidth="1"/>
    <col min="15374" max="15374" width="17" style="7" bestFit="1" customWidth="1"/>
    <col min="15375" max="15616" width="15.7109375" style="7"/>
    <col min="15617" max="15617" width="14.42578125" style="7" bestFit="1" customWidth="1"/>
    <col min="15618" max="15629" width="15.7109375" style="7" customWidth="1"/>
    <col min="15630" max="15630" width="17" style="7" bestFit="1" customWidth="1"/>
    <col min="15631" max="15872" width="15.7109375" style="7"/>
    <col min="15873" max="15873" width="14.42578125" style="7" bestFit="1" customWidth="1"/>
    <col min="15874" max="15885" width="15.7109375" style="7" customWidth="1"/>
    <col min="15886" max="15886" width="17" style="7" bestFit="1" customWidth="1"/>
    <col min="15887" max="16128" width="15.7109375" style="7"/>
    <col min="16129" max="16129" width="14.42578125" style="7" bestFit="1" customWidth="1"/>
    <col min="16130" max="16141" width="15.7109375" style="7" customWidth="1"/>
    <col min="16142" max="16142" width="17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 t="s">
        <v>22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4" t="s">
        <v>100</v>
      </c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D5" s="8"/>
    </row>
    <row r="6" spans="1:14" x14ac:dyDescent="0.2">
      <c r="D6" s="8"/>
    </row>
    <row r="7" spans="1:14" x14ac:dyDescent="0.2">
      <c r="A7" s="8"/>
    </row>
    <row r="9" spans="1:14" x14ac:dyDescent="0.2">
      <c r="A9" s="30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32">
        <v>440445.38</v>
      </c>
      <c r="C11" s="32">
        <v>457061.49</v>
      </c>
      <c r="D11" s="33">
        <v>500512.63</v>
      </c>
      <c r="E11" s="32">
        <v>970277.43</v>
      </c>
      <c r="F11" s="32">
        <v>570589.23</v>
      </c>
      <c r="G11" s="32">
        <v>634325.82999999996</v>
      </c>
      <c r="H11" s="138">
        <v>479271.88</v>
      </c>
      <c r="I11" s="33">
        <v>475355.78</v>
      </c>
      <c r="J11" s="33">
        <v>557483.64</v>
      </c>
      <c r="K11" s="144">
        <v>515608.97</v>
      </c>
      <c r="L11" s="152">
        <v>586022.93000000005</v>
      </c>
      <c r="M11" s="203">
        <v>554826.94999999995</v>
      </c>
      <c r="N11" s="32">
        <f t="shared" ref="N11:N26" si="0">SUM(B11:M11)</f>
        <v>6741782.1399999997</v>
      </c>
    </row>
    <row r="12" spans="1:14" x14ac:dyDescent="0.2">
      <c r="A12" s="8" t="s">
        <v>25</v>
      </c>
      <c r="B12" s="26">
        <v>65424035.169999994</v>
      </c>
      <c r="C12" s="26">
        <v>67493355.030000001</v>
      </c>
      <c r="D12" s="28">
        <v>70735480.810000002</v>
      </c>
      <c r="E12" s="27">
        <v>67197241.810000002</v>
      </c>
      <c r="F12" s="27">
        <v>67750411.890000001</v>
      </c>
      <c r="G12" s="27">
        <v>78845891.480000004</v>
      </c>
      <c r="H12" s="139">
        <v>66193283.210000001</v>
      </c>
      <c r="I12" s="129">
        <f>63803131.25+1182.36</f>
        <v>63804313.609999999</v>
      </c>
      <c r="J12" s="28">
        <v>78950678.840000004</v>
      </c>
      <c r="K12" s="143">
        <v>71899733.519999996</v>
      </c>
      <c r="L12" s="28">
        <v>73139809.680000007</v>
      </c>
      <c r="M12" s="202">
        <v>76495766.50999999</v>
      </c>
      <c r="N12" s="26">
        <f t="shared" si="0"/>
        <v>847930001.55999994</v>
      </c>
    </row>
    <row r="13" spans="1:14" x14ac:dyDescent="0.2">
      <c r="A13" s="8" t="s">
        <v>26</v>
      </c>
      <c r="B13" s="26">
        <v>1347443.31</v>
      </c>
      <c r="C13" s="26">
        <v>1308400.8999999999</v>
      </c>
      <c r="D13" s="28">
        <v>1364963.4</v>
      </c>
      <c r="E13" s="27">
        <v>1200012.32</v>
      </c>
      <c r="F13" s="27">
        <v>1185315.3500000001</v>
      </c>
      <c r="G13" s="27">
        <v>1430213.44</v>
      </c>
      <c r="H13" s="139">
        <v>1087981.74</v>
      </c>
      <c r="I13" s="129">
        <v>1071458.2</v>
      </c>
      <c r="J13" s="28">
        <v>1572126.14</v>
      </c>
      <c r="K13" s="143">
        <v>1261114.1399999999</v>
      </c>
      <c r="L13" s="28">
        <v>1186639.1499999999</v>
      </c>
      <c r="M13" s="202">
        <v>1569603.71</v>
      </c>
      <c r="N13" s="26">
        <f t="shared" si="0"/>
        <v>15585271.800000001</v>
      </c>
    </row>
    <row r="14" spans="1:14" x14ac:dyDescent="0.2">
      <c r="A14" s="8" t="s">
        <v>27</v>
      </c>
      <c r="B14" s="26">
        <v>2378492.23</v>
      </c>
      <c r="C14" s="26">
        <v>2580129.96</v>
      </c>
      <c r="D14" s="28">
        <v>2467396.11</v>
      </c>
      <c r="E14" s="27">
        <v>2555081.65</v>
      </c>
      <c r="F14" s="27">
        <v>2314511.7000000002</v>
      </c>
      <c r="G14" s="27">
        <v>2682695.46</v>
      </c>
      <c r="H14" s="139">
        <v>2144776.5699999998</v>
      </c>
      <c r="I14" s="129">
        <v>2111044.4900000002</v>
      </c>
      <c r="J14" s="28">
        <v>2589093.86</v>
      </c>
      <c r="K14" s="143">
        <v>2515154.02</v>
      </c>
      <c r="L14" s="28">
        <v>2797288.5</v>
      </c>
      <c r="M14" s="202">
        <v>2853112.43</v>
      </c>
      <c r="N14" s="26">
        <f t="shared" si="0"/>
        <v>29988776.98</v>
      </c>
    </row>
    <row r="15" spans="1:14" x14ac:dyDescent="0.2">
      <c r="A15" s="8" t="s">
        <v>28</v>
      </c>
      <c r="B15" s="26">
        <v>22141.5</v>
      </c>
      <c r="C15" s="26">
        <v>32888.81</v>
      </c>
      <c r="D15" s="28">
        <v>29715.26</v>
      </c>
      <c r="E15" s="27">
        <v>24082.68</v>
      </c>
      <c r="F15" s="27">
        <v>22450.32</v>
      </c>
      <c r="G15" s="27">
        <v>20677.04</v>
      </c>
      <c r="H15" s="139">
        <v>14537.36</v>
      </c>
      <c r="I15" s="129">
        <v>20065.099999999999</v>
      </c>
      <c r="J15" s="28">
        <v>19067.47</v>
      </c>
      <c r="K15" s="143">
        <v>24800.47</v>
      </c>
      <c r="L15" s="28">
        <v>16894.09</v>
      </c>
      <c r="M15" s="202">
        <v>27200.85</v>
      </c>
      <c r="N15" s="26">
        <f t="shared" si="0"/>
        <v>274520.95</v>
      </c>
    </row>
    <row r="16" spans="1:14" x14ac:dyDescent="0.2">
      <c r="A16" s="8" t="s">
        <v>29</v>
      </c>
      <c r="B16" s="26">
        <v>456182.67</v>
      </c>
      <c r="C16" s="26">
        <v>551071.39</v>
      </c>
      <c r="D16" s="28">
        <v>400901.83</v>
      </c>
      <c r="E16" s="27">
        <v>447257.91</v>
      </c>
      <c r="F16" s="27">
        <v>660800.16</v>
      </c>
      <c r="G16" s="27">
        <v>444013.32</v>
      </c>
      <c r="H16" s="139">
        <v>465371.19</v>
      </c>
      <c r="I16" s="129">
        <v>539699.82999999996</v>
      </c>
      <c r="J16" s="28">
        <v>563579.71</v>
      </c>
      <c r="K16" s="143">
        <v>548381.97</v>
      </c>
      <c r="L16" s="28">
        <v>511035.15</v>
      </c>
      <c r="M16" s="202">
        <v>627641.47</v>
      </c>
      <c r="N16" s="26">
        <f t="shared" si="0"/>
        <v>6215936.5999999996</v>
      </c>
    </row>
    <row r="17" spans="1:14" x14ac:dyDescent="0.2">
      <c r="A17" s="8" t="s">
        <v>30</v>
      </c>
      <c r="B17" s="26">
        <v>738120.63</v>
      </c>
      <c r="C17" s="26">
        <v>864302.96</v>
      </c>
      <c r="D17" s="28">
        <v>847118.69</v>
      </c>
      <c r="E17" s="27">
        <v>863565.63</v>
      </c>
      <c r="F17" s="27">
        <v>662613.44999999995</v>
      </c>
      <c r="G17" s="27">
        <v>808215.11</v>
      </c>
      <c r="H17" s="139">
        <v>743200.07</v>
      </c>
      <c r="I17" s="129">
        <v>595657.29</v>
      </c>
      <c r="J17" s="28">
        <v>794690.76</v>
      </c>
      <c r="K17" s="143">
        <v>819599.66</v>
      </c>
      <c r="L17" s="28">
        <v>858227.12</v>
      </c>
      <c r="M17" s="202">
        <v>1025235.78</v>
      </c>
      <c r="N17" s="26">
        <f t="shared" si="0"/>
        <v>9620547.1499999985</v>
      </c>
    </row>
    <row r="18" spans="1:14" x14ac:dyDescent="0.2">
      <c r="A18" s="8" t="s">
        <v>31</v>
      </c>
      <c r="B18" s="26">
        <v>460062.7</v>
      </c>
      <c r="C18" s="26">
        <v>482006.96</v>
      </c>
      <c r="D18" s="28">
        <v>360766.74</v>
      </c>
      <c r="E18" s="27">
        <v>474616.59</v>
      </c>
      <c r="F18" s="27">
        <v>413207.02</v>
      </c>
      <c r="G18" s="27">
        <v>533839.57999999996</v>
      </c>
      <c r="H18" s="139">
        <v>388293.93</v>
      </c>
      <c r="I18" s="129">
        <v>417495.37</v>
      </c>
      <c r="J18" s="28">
        <v>498217.05</v>
      </c>
      <c r="K18" s="143">
        <v>503018.27</v>
      </c>
      <c r="L18" s="28">
        <v>463874.29</v>
      </c>
      <c r="M18" s="202">
        <v>535115.81999999995</v>
      </c>
      <c r="N18" s="26">
        <f t="shared" si="0"/>
        <v>5530514.3200000003</v>
      </c>
    </row>
    <row r="19" spans="1:14" x14ac:dyDescent="0.2">
      <c r="A19" s="8" t="s">
        <v>32</v>
      </c>
      <c r="B19" s="26">
        <v>37813.54</v>
      </c>
      <c r="C19" s="26">
        <v>48181.78</v>
      </c>
      <c r="D19" s="28">
        <v>53291.85</v>
      </c>
      <c r="E19" s="27">
        <v>46200.17</v>
      </c>
      <c r="F19" s="27">
        <v>48174.14</v>
      </c>
      <c r="G19" s="27">
        <v>53085.8</v>
      </c>
      <c r="H19" s="139">
        <v>66195.600000000006</v>
      </c>
      <c r="I19" s="129">
        <v>37953.69</v>
      </c>
      <c r="J19" s="28">
        <v>59196.89</v>
      </c>
      <c r="K19" s="143">
        <v>58702.36</v>
      </c>
      <c r="L19" s="28">
        <v>56178.82</v>
      </c>
      <c r="M19" s="202">
        <v>63775.53</v>
      </c>
      <c r="N19" s="26">
        <f t="shared" si="0"/>
        <v>628750.17000000004</v>
      </c>
    </row>
    <row r="20" spans="1:14" x14ac:dyDescent="0.2">
      <c r="A20" s="8" t="s">
        <v>33</v>
      </c>
      <c r="B20" s="26">
        <v>756734.53</v>
      </c>
      <c r="C20" s="26">
        <v>925375.56</v>
      </c>
      <c r="D20" s="28">
        <v>857039.94</v>
      </c>
      <c r="E20" s="27">
        <v>713267.19</v>
      </c>
      <c r="F20" s="27">
        <v>724021.42</v>
      </c>
      <c r="G20" s="27">
        <v>931793.76</v>
      </c>
      <c r="H20" s="139">
        <v>755486.69</v>
      </c>
      <c r="I20" s="129">
        <v>715468.25</v>
      </c>
      <c r="J20" s="28">
        <v>819706.24</v>
      </c>
      <c r="K20" s="143">
        <v>786188.85</v>
      </c>
      <c r="L20" s="28">
        <v>883664.06</v>
      </c>
      <c r="M20" s="202">
        <v>960865.48</v>
      </c>
      <c r="N20" s="26">
        <f t="shared" si="0"/>
        <v>9829611.9700000007</v>
      </c>
    </row>
    <row r="21" spans="1:14" x14ac:dyDescent="0.2">
      <c r="A21" s="8" t="s">
        <v>34</v>
      </c>
      <c r="B21" s="26">
        <v>65154.27</v>
      </c>
      <c r="C21" s="26">
        <v>95843.02</v>
      </c>
      <c r="D21" s="28">
        <v>85275.11</v>
      </c>
      <c r="E21" s="27">
        <v>79932.789999999994</v>
      </c>
      <c r="F21" s="27">
        <v>74127.89</v>
      </c>
      <c r="G21" s="27">
        <v>81344.17</v>
      </c>
      <c r="H21" s="139">
        <v>73747.48</v>
      </c>
      <c r="I21" s="129">
        <v>71187.87</v>
      </c>
      <c r="J21" s="28">
        <v>85311.44</v>
      </c>
      <c r="K21" s="143">
        <v>83114.559999999998</v>
      </c>
      <c r="L21" s="28">
        <v>70476.83</v>
      </c>
      <c r="M21" s="202">
        <v>80520.92</v>
      </c>
      <c r="N21" s="26">
        <f t="shared" si="0"/>
        <v>946036.35000000009</v>
      </c>
    </row>
    <row r="22" spans="1:14" x14ac:dyDescent="0.2">
      <c r="A22" s="8" t="s">
        <v>35</v>
      </c>
      <c r="B22" s="26">
        <v>1949408.47</v>
      </c>
      <c r="C22" s="26">
        <v>1277022.3500000001</v>
      </c>
      <c r="D22" s="28">
        <v>1044699.61</v>
      </c>
      <c r="E22" s="27">
        <v>928602.79</v>
      </c>
      <c r="F22" s="27">
        <v>1071226.77</v>
      </c>
      <c r="G22" s="27">
        <v>1243496.1200000001</v>
      </c>
      <c r="H22" s="139">
        <v>907286.48</v>
      </c>
      <c r="I22" s="129">
        <v>886860.69</v>
      </c>
      <c r="J22" s="28">
        <v>1173705.76</v>
      </c>
      <c r="K22" s="143">
        <v>990090.62</v>
      </c>
      <c r="L22" s="28">
        <v>1182793.45</v>
      </c>
      <c r="M22" s="202">
        <v>1193014.26</v>
      </c>
      <c r="N22" s="26">
        <f t="shared" si="0"/>
        <v>13848207.369999997</v>
      </c>
    </row>
    <row r="23" spans="1:14" x14ac:dyDescent="0.2">
      <c r="A23" s="8" t="s">
        <v>36</v>
      </c>
      <c r="B23" s="26">
        <v>1851629.22</v>
      </c>
      <c r="C23" s="26">
        <v>1879152.45</v>
      </c>
      <c r="D23" s="28">
        <v>1947032.2</v>
      </c>
      <c r="E23" s="27">
        <v>1845832.41</v>
      </c>
      <c r="F23" s="27">
        <v>1858698.97</v>
      </c>
      <c r="G23" s="27">
        <v>2239694.36</v>
      </c>
      <c r="H23" s="139">
        <v>1621948.86</v>
      </c>
      <c r="I23" s="129">
        <v>1560146.67</v>
      </c>
      <c r="J23" s="28">
        <v>1967047.99</v>
      </c>
      <c r="K23" s="143">
        <v>1875338.72</v>
      </c>
      <c r="L23" s="28">
        <v>1999287.4</v>
      </c>
      <c r="M23" s="202">
        <v>2119467.84</v>
      </c>
      <c r="N23" s="26">
        <f t="shared" si="0"/>
        <v>22765277.089999996</v>
      </c>
    </row>
    <row r="24" spans="1:14" x14ac:dyDescent="0.2">
      <c r="A24" s="8" t="s">
        <v>37</v>
      </c>
      <c r="B24" s="26">
        <v>158475.22</v>
      </c>
      <c r="C24" s="26">
        <v>248817.02</v>
      </c>
      <c r="D24" s="28">
        <v>316666.78000000003</v>
      </c>
      <c r="E24" s="27">
        <v>148381.82</v>
      </c>
      <c r="F24" s="27">
        <v>138435.39000000001</v>
      </c>
      <c r="G24" s="27">
        <v>161606.65</v>
      </c>
      <c r="H24" s="139">
        <v>231543.99</v>
      </c>
      <c r="I24" s="129">
        <v>145076.75</v>
      </c>
      <c r="J24" s="28">
        <v>169687.45</v>
      </c>
      <c r="K24" s="143">
        <v>184499.89</v>
      </c>
      <c r="L24" s="28">
        <v>264356.90000000002</v>
      </c>
      <c r="M24" s="202">
        <v>227372.81</v>
      </c>
      <c r="N24" s="26">
        <f t="shared" si="0"/>
        <v>2394920.67</v>
      </c>
    </row>
    <row r="25" spans="1:14" x14ac:dyDescent="0.2">
      <c r="A25" s="8" t="s">
        <v>38</v>
      </c>
      <c r="B25" s="26">
        <v>248850.28</v>
      </c>
      <c r="C25" s="26">
        <v>359844.88</v>
      </c>
      <c r="D25" s="28">
        <v>409561.79</v>
      </c>
      <c r="E25" s="27">
        <v>233071.34</v>
      </c>
      <c r="F25" s="27">
        <v>241759.33</v>
      </c>
      <c r="G25" s="27">
        <v>817051.55</v>
      </c>
      <c r="H25" s="139">
        <v>201039</v>
      </c>
      <c r="I25" s="129">
        <v>174198.33</v>
      </c>
      <c r="J25" s="28">
        <v>460754.42</v>
      </c>
      <c r="K25" s="143">
        <v>240443.17</v>
      </c>
      <c r="L25" s="28">
        <v>232633.43</v>
      </c>
      <c r="M25" s="202">
        <v>217572.82</v>
      </c>
      <c r="N25" s="26">
        <f t="shared" si="0"/>
        <v>3836780.34</v>
      </c>
    </row>
    <row r="26" spans="1:14" x14ac:dyDescent="0.2">
      <c r="A26" s="8" t="s">
        <v>39</v>
      </c>
      <c r="B26" s="26">
        <v>13450268.140000001</v>
      </c>
      <c r="C26" s="26">
        <v>14940529.280000001</v>
      </c>
      <c r="D26" s="28">
        <v>14345095.359999999</v>
      </c>
      <c r="E26" s="27">
        <v>13289376.58</v>
      </c>
      <c r="F26" s="27">
        <v>12991691.02</v>
      </c>
      <c r="G26" s="27">
        <v>16327332.49</v>
      </c>
      <c r="H26" s="139">
        <v>12438028.170000002</v>
      </c>
      <c r="I26" s="129">
        <f>12107748.47+5183.93</f>
        <v>12112932.4</v>
      </c>
      <c r="J26" s="28">
        <v>14029362.699999999</v>
      </c>
      <c r="K26" s="143">
        <v>6493326.3700000001</v>
      </c>
      <c r="L26" s="28">
        <v>13726479.25</v>
      </c>
      <c r="M26" s="202">
        <v>15365987.950000001</v>
      </c>
      <c r="N26" s="26">
        <f t="shared" si="0"/>
        <v>159510409.70999998</v>
      </c>
    </row>
    <row r="27" spans="1:14" x14ac:dyDescent="0.2">
      <c r="A27" s="8" t="s">
        <v>40</v>
      </c>
      <c r="B27" s="26">
        <v>402774.89</v>
      </c>
      <c r="C27" s="26">
        <v>457486.12</v>
      </c>
      <c r="D27" s="28">
        <v>509328.03</v>
      </c>
      <c r="E27" s="27">
        <v>439971.99</v>
      </c>
      <c r="F27" s="27">
        <v>647678.28</v>
      </c>
      <c r="G27" s="27">
        <v>521121.78</v>
      </c>
      <c r="H27" s="139">
        <v>402510.67</v>
      </c>
      <c r="I27" s="129">
        <v>385390.16</v>
      </c>
      <c r="J27" s="28">
        <v>413031.14</v>
      </c>
      <c r="K27" s="143">
        <v>520562.89</v>
      </c>
      <c r="L27" s="28">
        <v>543069.64</v>
      </c>
      <c r="M27" s="202">
        <v>601948.74</v>
      </c>
      <c r="N27" s="26">
        <f>SUM(B27:M27)</f>
        <v>5844874.3300000001</v>
      </c>
    </row>
    <row r="28" spans="1:14" x14ac:dyDescent="0.2">
      <c r="A28" s="8" t="s">
        <v>41</v>
      </c>
      <c r="B28" s="26">
        <v>629.21</v>
      </c>
      <c r="C28" s="26">
        <v>29296.66</v>
      </c>
      <c r="D28" s="28">
        <v>248693.11</v>
      </c>
      <c r="E28" s="27">
        <v>13078.18</v>
      </c>
      <c r="F28" s="27">
        <v>837.46</v>
      </c>
      <c r="G28" s="27">
        <v>575112.95999999996</v>
      </c>
      <c r="H28" s="139">
        <v>20054.86</v>
      </c>
      <c r="I28" s="129">
        <v>1178.76</v>
      </c>
      <c r="J28" s="28">
        <v>144520.62</v>
      </c>
      <c r="K28" s="143">
        <v>20006.310000000001</v>
      </c>
      <c r="L28" s="28">
        <v>12015.8</v>
      </c>
      <c r="M28" s="202">
        <v>242122.56</v>
      </c>
      <c r="N28" s="26">
        <f>SUM(B28:M28)</f>
        <v>1307546.49</v>
      </c>
    </row>
    <row r="29" spans="1:14" x14ac:dyDescent="0.2">
      <c r="A29" s="8" t="s">
        <v>42</v>
      </c>
      <c r="B29" s="26">
        <v>419548</v>
      </c>
      <c r="C29" s="26">
        <v>426204.81</v>
      </c>
      <c r="D29" s="28">
        <v>470066.08</v>
      </c>
      <c r="E29" s="27">
        <v>375867.65</v>
      </c>
      <c r="F29" s="27">
        <v>692255.57</v>
      </c>
      <c r="G29" s="27">
        <v>626823.81000000006</v>
      </c>
      <c r="H29" s="139">
        <v>358474.32</v>
      </c>
      <c r="I29" s="129">
        <v>357421.82</v>
      </c>
      <c r="J29" s="28">
        <v>450066.43</v>
      </c>
      <c r="K29" s="143">
        <v>394490.1</v>
      </c>
      <c r="L29" s="28">
        <v>464413.42</v>
      </c>
      <c r="M29" s="208">
        <v>420931.12</v>
      </c>
      <c r="N29" s="26">
        <f>SUM(B29:M29)</f>
        <v>5456563.1299999999</v>
      </c>
    </row>
    <row r="30" spans="1:14" x14ac:dyDescent="0.2">
      <c r="B30" s="31"/>
      <c r="C30" s="31"/>
      <c r="D30" s="35"/>
      <c r="E30" s="31"/>
      <c r="F30" s="35"/>
      <c r="G30" s="35"/>
      <c r="H30" s="35"/>
      <c r="I30" s="35"/>
      <c r="J30" s="35"/>
      <c r="K30" s="35"/>
      <c r="L30" s="28"/>
      <c r="M30" s="35"/>
      <c r="N30" s="36"/>
    </row>
    <row r="31" spans="1:14" ht="13.5" thickBot="1" x14ac:dyDescent="0.25">
      <c r="A31" s="37" t="s">
        <v>15</v>
      </c>
      <c r="B31" s="38">
        <f>SUM(B11:B29)</f>
        <v>90608209.359999999</v>
      </c>
      <c r="C31" s="38">
        <f>SUM(C11:C29)</f>
        <v>94456971.429999977</v>
      </c>
      <c r="D31" s="39">
        <f>SUM(D11:D30)</f>
        <v>96993605.329999998</v>
      </c>
      <c r="E31" s="38">
        <f>SUM(E11:E29)</f>
        <v>91845718.930000022</v>
      </c>
      <c r="F31" s="39">
        <f>SUM(F11:F29)</f>
        <v>92068805.35999997</v>
      </c>
      <c r="G31" s="39">
        <f>SUM(G11:G29)</f>
        <v>108978334.70999999</v>
      </c>
      <c r="H31" s="39">
        <f t="shared" ref="H31:M31" si="1">SUM(H11:H29)</f>
        <v>88593032.069999978</v>
      </c>
      <c r="I31" s="39">
        <f t="shared" si="1"/>
        <v>85482905.060000002</v>
      </c>
      <c r="J31" s="39">
        <f t="shared" si="1"/>
        <v>105317328.55000001</v>
      </c>
      <c r="K31" s="39">
        <f t="shared" si="1"/>
        <v>89734174.859999985</v>
      </c>
      <c r="L31" s="39">
        <f t="shared" si="1"/>
        <v>98995159.910000056</v>
      </c>
      <c r="M31" s="39">
        <f t="shared" si="1"/>
        <v>105182083.55</v>
      </c>
      <c r="N31" s="38">
        <f>SUM(N11:N29)</f>
        <v>1148256329.1200001</v>
      </c>
    </row>
    <row r="32" spans="1:14" ht="13.5" thickTop="1" x14ac:dyDescent="0.2">
      <c r="K32" s="40"/>
    </row>
    <row r="35" spans="1:1" x14ac:dyDescent="0.2">
      <c r="A35" s="2"/>
    </row>
    <row r="41" spans="1:1" ht="12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N36" sqref="N36"/>
    </sheetView>
  </sheetViews>
  <sheetFormatPr defaultRowHeight="12.75" x14ac:dyDescent="0.2"/>
  <cols>
    <col min="1" max="1" width="20.7109375" style="7" customWidth="1"/>
    <col min="2" max="13" width="15.7109375" style="7" customWidth="1"/>
    <col min="14" max="14" width="17.7109375" style="7" bestFit="1" customWidth="1"/>
    <col min="15" max="256" width="15.7109375" style="7"/>
    <col min="257" max="257" width="20.7109375" style="7" customWidth="1"/>
    <col min="258" max="269" width="15.7109375" style="7" customWidth="1"/>
    <col min="270" max="270" width="17.7109375" style="7" bestFit="1" customWidth="1"/>
    <col min="271" max="512" width="15.7109375" style="7"/>
    <col min="513" max="513" width="20.7109375" style="7" customWidth="1"/>
    <col min="514" max="525" width="15.7109375" style="7" customWidth="1"/>
    <col min="526" max="526" width="17.7109375" style="7" bestFit="1" customWidth="1"/>
    <col min="527" max="768" width="15.7109375" style="7"/>
    <col min="769" max="769" width="20.7109375" style="7" customWidth="1"/>
    <col min="770" max="781" width="15.7109375" style="7" customWidth="1"/>
    <col min="782" max="782" width="17.7109375" style="7" bestFit="1" customWidth="1"/>
    <col min="783" max="1024" width="9.140625" style="7"/>
    <col min="1025" max="1025" width="20.7109375" style="7" customWidth="1"/>
    <col min="1026" max="1037" width="15.7109375" style="7" customWidth="1"/>
    <col min="1038" max="1038" width="17.7109375" style="7" bestFit="1" customWidth="1"/>
    <col min="1039" max="1280" width="15.7109375" style="7"/>
    <col min="1281" max="1281" width="20.7109375" style="7" customWidth="1"/>
    <col min="1282" max="1293" width="15.7109375" style="7" customWidth="1"/>
    <col min="1294" max="1294" width="17.7109375" style="7" bestFit="1" customWidth="1"/>
    <col min="1295" max="1536" width="15.7109375" style="7"/>
    <col min="1537" max="1537" width="20.7109375" style="7" customWidth="1"/>
    <col min="1538" max="1549" width="15.7109375" style="7" customWidth="1"/>
    <col min="1550" max="1550" width="17.7109375" style="7" bestFit="1" customWidth="1"/>
    <col min="1551" max="1792" width="15.7109375" style="7"/>
    <col min="1793" max="1793" width="20.7109375" style="7" customWidth="1"/>
    <col min="1794" max="1805" width="15.7109375" style="7" customWidth="1"/>
    <col min="1806" max="1806" width="17.7109375" style="7" bestFit="1" customWidth="1"/>
    <col min="1807" max="2048" width="9.140625" style="7"/>
    <col min="2049" max="2049" width="20.7109375" style="7" customWidth="1"/>
    <col min="2050" max="2061" width="15.7109375" style="7" customWidth="1"/>
    <col min="2062" max="2062" width="17.7109375" style="7" bestFit="1" customWidth="1"/>
    <col min="2063" max="2304" width="15.7109375" style="7"/>
    <col min="2305" max="2305" width="20.7109375" style="7" customWidth="1"/>
    <col min="2306" max="2317" width="15.7109375" style="7" customWidth="1"/>
    <col min="2318" max="2318" width="17.7109375" style="7" bestFit="1" customWidth="1"/>
    <col min="2319" max="2560" width="15.7109375" style="7"/>
    <col min="2561" max="2561" width="20.7109375" style="7" customWidth="1"/>
    <col min="2562" max="2573" width="15.7109375" style="7" customWidth="1"/>
    <col min="2574" max="2574" width="17.7109375" style="7" bestFit="1" customWidth="1"/>
    <col min="2575" max="2816" width="15.7109375" style="7"/>
    <col min="2817" max="2817" width="20.7109375" style="7" customWidth="1"/>
    <col min="2818" max="2829" width="15.7109375" style="7" customWidth="1"/>
    <col min="2830" max="2830" width="17.7109375" style="7" bestFit="1" customWidth="1"/>
    <col min="2831" max="3072" width="9.140625" style="7"/>
    <col min="3073" max="3073" width="20.7109375" style="7" customWidth="1"/>
    <col min="3074" max="3085" width="15.7109375" style="7" customWidth="1"/>
    <col min="3086" max="3086" width="17.7109375" style="7" bestFit="1" customWidth="1"/>
    <col min="3087" max="3328" width="15.7109375" style="7"/>
    <col min="3329" max="3329" width="20.7109375" style="7" customWidth="1"/>
    <col min="3330" max="3341" width="15.7109375" style="7" customWidth="1"/>
    <col min="3342" max="3342" width="17.7109375" style="7" bestFit="1" customWidth="1"/>
    <col min="3343" max="3584" width="15.7109375" style="7"/>
    <col min="3585" max="3585" width="20.7109375" style="7" customWidth="1"/>
    <col min="3586" max="3597" width="15.7109375" style="7" customWidth="1"/>
    <col min="3598" max="3598" width="17.7109375" style="7" bestFit="1" customWidth="1"/>
    <col min="3599" max="3840" width="15.7109375" style="7"/>
    <col min="3841" max="3841" width="20.7109375" style="7" customWidth="1"/>
    <col min="3842" max="3853" width="15.7109375" style="7" customWidth="1"/>
    <col min="3854" max="3854" width="17.7109375" style="7" bestFit="1" customWidth="1"/>
    <col min="3855" max="4096" width="9.140625" style="7"/>
    <col min="4097" max="4097" width="20.7109375" style="7" customWidth="1"/>
    <col min="4098" max="4109" width="15.7109375" style="7" customWidth="1"/>
    <col min="4110" max="4110" width="17.7109375" style="7" bestFit="1" customWidth="1"/>
    <col min="4111" max="4352" width="15.7109375" style="7"/>
    <col min="4353" max="4353" width="20.7109375" style="7" customWidth="1"/>
    <col min="4354" max="4365" width="15.7109375" style="7" customWidth="1"/>
    <col min="4366" max="4366" width="17.7109375" style="7" bestFit="1" customWidth="1"/>
    <col min="4367" max="4608" width="15.7109375" style="7"/>
    <col min="4609" max="4609" width="20.7109375" style="7" customWidth="1"/>
    <col min="4610" max="4621" width="15.7109375" style="7" customWidth="1"/>
    <col min="4622" max="4622" width="17.7109375" style="7" bestFit="1" customWidth="1"/>
    <col min="4623" max="4864" width="15.7109375" style="7"/>
    <col min="4865" max="4865" width="20.7109375" style="7" customWidth="1"/>
    <col min="4866" max="4877" width="15.7109375" style="7" customWidth="1"/>
    <col min="4878" max="4878" width="17.7109375" style="7" bestFit="1" customWidth="1"/>
    <col min="4879" max="5120" width="9.140625" style="7"/>
    <col min="5121" max="5121" width="20.7109375" style="7" customWidth="1"/>
    <col min="5122" max="5133" width="15.7109375" style="7" customWidth="1"/>
    <col min="5134" max="5134" width="17.7109375" style="7" bestFit="1" customWidth="1"/>
    <col min="5135" max="5376" width="15.7109375" style="7"/>
    <col min="5377" max="5377" width="20.7109375" style="7" customWidth="1"/>
    <col min="5378" max="5389" width="15.7109375" style="7" customWidth="1"/>
    <col min="5390" max="5390" width="17.7109375" style="7" bestFit="1" customWidth="1"/>
    <col min="5391" max="5632" width="15.7109375" style="7"/>
    <col min="5633" max="5633" width="20.7109375" style="7" customWidth="1"/>
    <col min="5634" max="5645" width="15.7109375" style="7" customWidth="1"/>
    <col min="5646" max="5646" width="17.7109375" style="7" bestFit="1" customWidth="1"/>
    <col min="5647" max="5888" width="15.7109375" style="7"/>
    <col min="5889" max="5889" width="20.7109375" style="7" customWidth="1"/>
    <col min="5890" max="5901" width="15.7109375" style="7" customWidth="1"/>
    <col min="5902" max="5902" width="17.7109375" style="7" bestFit="1" customWidth="1"/>
    <col min="5903" max="6144" width="9.140625" style="7"/>
    <col min="6145" max="6145" width="20.7109375" style="7" customWidth="1"/>
    <col min="6146" max="6157" width="15.7109375" style="7" customWidth="1"/>
    <col min="6158" max="6158" width="17.7109375" style="7" bestFit="1" customWidth="1"/>
    <col min="6159" max="6400" width="15.7109375" style="7"/>
    <col min="6401" max="6401" width="20.7109375" style="7" customWidth="1"/>
    <col min="6402" max="6413" width="15.7109375" style="7" customWidth="1"/>
    <col min="6414" max="6414" width="17.7109375" style="7" bestFit="1" customWidth="1"/>
    <col min="6415" max="6656" width="15.7109375" style="7"/>
    <col min="6657" max="6657" width="20.7109375" style="7" customWidth="1"/>
    <col min="6658" max="6669" width="15.7109375" style="7" customWidth="1"/>
    <col min="6670" max="6670" width="17.7109375" style="7" bestFit="1" customWidth="1"/>
    <col min="6671" max="6912" width="15.7109375" style="7"/>
    <col min="6913" max="6913" width="20.7109375" style="7" customWidth="1"/>
    <col min="6914" max="6925" width="15.7109375" style="7" customWidth="1"/>
    <col min="6926" max="6926" width="17.7109375" style="7" bestFit="1" customWidth="1"/>
    <col min="6927" max="7168" width="9.140625" style="7"/>
    <col min="7169" max="7169" width="20.7109375" style="7" customWidth="1"/>
    <col min="7170" max="7181" width="15.7109375" style="7" customWidth="1"/>
    <col min="7182" max="7182" width="17.7109375" style="7" bestFit="1" customWidth="1"/>
    <col min="7183" max="7424" width="15.7109375" style="7"/>
    <col min="7425" max="7425" width="20.7109375" style="7" customWidth="1"/>
    <col min="7426" max="7437" width="15.7109375" style="7" customWidth="1"/>
    <col min="7438" max="7438" width="17.7109375" style="7" bestFit="1" customWidth="1"/>
    <col min="7439" max="7680" width="15.7109375" style="7"/>
    <col min="7681" max="7681" width="20.7109375" style="7" customWidth="1"/>
    <col min="7682" max="7693" width="15.7109375" style="7" customWidth="1"/>
    <col min="7694" max="7694" width="17.7109375" style="7" bestFit="1" customWidth="1"/>
    <col min="7695" max="7936" width="15.7109375" style="7"/>
    <col min="7937" max="7937" width="20.7109375" style="7" customWidth="1"/>
    <col min="7938" max="7949" width="15.7109375" style="7" customWidth="1"/>
    <col min="7950" max="7950" width="17.7109375" style="7" bestFit="1" customWidth="1"/>
    <col min="7951" max="8192" width="9.140625" style="7"/>
    <col min="8193" max="8193" width="20.7109375" style="7" customWidth="1"/>
    <col min="8194" max="8205" width="15.7109375" style="7" customWidth="1"/>
    <col min="8206" max="8206" width="17.7109375" style="7" bestFit="1" customWidth="1"/>
    <col min="8207" max="8448" width="15.7109375" style="7"/>
    <col min="8449" max="8449" width="20.7109375" style="7" customWidth="1"/>
    <col min="8450" max="8461" width="15.7109375" style="7" customWidth="1"/>
    <col min="8462" max="8462" width="17.7109375" style="7" bestFit="1" customWidth="1"/>
    <col min="8463" max="8704" width="15.7109375" style="7"/>
    <col min="8705" max="8705" width="20.7109375" style="7" customWidth="1"/>
    <col min="8706" max="8717" width="15.7109375" style="7" customWidth="1"/>
    <col min="8718" max="8718" width="17.7109375" style="7" bestFit="1" customWidth="1"/>
    <col min="8719" max="8960" width="15.7109375" style="7"/>
    <col min="8961" max="8961" width="20.7109375" style="7" customWidth="1"/>
    <col min="8962" max="8973" width="15.7109375" style="7" customWidth="1"/>
    <col min="8974" max="8974" width="17.7109375" style="7" bestFit="1" customWidth="1"/>
    <col min="8975" max="9216" width="9.140625" style="7"/>
    <col min="9217" max="9217" width="20.7109375" style="7" customWidth="1"/>
    <col min="9218" max="9229" width="15.7109375" style="7" customWidth="1"/>
    <col min="9230" max="9230" width="17.7109375" style="7" bestFit="1" customWidth="1"/>
    <col min="9231" max="9472" width="15.7109375" style="7"/>
    <col min="9473" max="9473" width="20.7109375" style="7" customWidth="1"/>
    <col min="9474" max="9485" width="15.7109375" style="7" customWidth="1"/>
    <col min="9486" max="9486" width="17.7109375" style="7" bestFit="1" customWidth="1"/>
    <col min="9487" max="9728" width="15.7109375" style="7"/>
    <col min="9729" max="9729" width="20.7109375" style="7" customWidth="1"/>
    <col min="9730" max="9741" width="15.7109375" style="7" customWidth="1"/>
    <col min="9742" max="9742" width="17.7109375" style="7" bestFit="1" customWidth="1"/>
    <col min="9743" max="9984" width="15.7109375" style="7"/>
    <col min="9985" max="9985" width="20.7109375" style="7" customWidth="1"/>
    <col min="9986" max="9997" width="15.7109375" style="7" customWidth="1"/>
    <col min="9998" max="9998" width="17.7109375" style="7" bestFit="1" customWidth="1"/>
    <col min="9999" max="10240" width="9.140625" style="7"/>
    <col min="10241" max="10241" width="20.7109375" style="7" customWidth="1"/>
    <col min="10242" max="10253" width="15.7109375" style="7" customWidth="1"/>
    <col min="10254" max="10254" width="17.7109375" style="7" bestFit="1" customWidth="1"/>
    <col min="10255" max="10496" width="15.7109375" style="7"/>
    <col min="10497" max="10497" width="20.7109375" style="7" customWidth="1"/>
    <col min="10498" max="10509" width="15.7109375" style="7" customWidth="1"/>
    <col min="10510" max="10510" width="17.7109375" style="7" bestFit="1" customWidth="1"/>
    <col min="10511" max="10752" width="15.7109375" style="7"/>
    <col min="10753" max="10753" width="20.7109375" style="7" customWidth="1"/>
    <col min="10754" max="10765" width="15.7109375" style="7" customWidth="1"/>
    <col min="10766" max="10766" width="17.7109375" style="7" bestFit="1" customWidth="1"/>
    <col min="10767" max="11008" width="15.7109375" style="7"/>
    <col min="11009" max="11009" width="20.7109375" style="7" customWidth="1"/>
    <col min="11010" max="11021" width="15.7109375" style="7" customWidth="1"/>
    <col min="11022" max="11022" width="17.7109375" style="7" bestFit="1" customWidth="1"/>
    <col min="11023" max="11264" width="9.140625" style="7"/>
    <col min="11265" max="11265" width="20.7109375" style="7" customWidth="1"/>
    <col min="11266" max="11277" width="15.7109375" style="7" customWidth="1"/>
    <col min="11278" max="11278" width="17.7109375" style="7" bestFit="1" customWidth="1"/>
    <col min="11279" max="11520" width="15.7109375" style="7"/>
    <col min="11521" max="11521" width="20.7109375" style="7" customWidth="1"/>
    <col min="11522" max="11533" width="15.7109375" style="7" customWidth="1"/>
    <col min="11534" max="11534" width="17.7109375" style="7" bestFit="1" customWidth="1"/>
    <col min="11535" max="11776" width="15.7109375" style="7"/>
    <col min="11777" max="11777" width="20.7109375" style="7" customWidth="1"/>
    <col min="11778" max="11789" width="15.7109375" style="7" customWidth="1"/>
    <col min="11790" max="11790" width="17.7109375" style="7" bestFit="1" customWidth="1"/>
    <col min="11791" max="12032" width="15.7109375" style="7"/>
    <col min="12033" max="12033" width="20.7109375" style="7" customWidth="1"/>
    <col min="12034" max="12045" width="15.7109375" style="7" customWidth="1"/>
    <col min="12046" max="12046" width="17.7109375" style="7" bestFit="1" customWidth="1"/>
    <col min="12047" max="12288" width="9.140625" style="7"/>
    <col min="12289" max="12289" width="20.7109375" style="7" customWidth="1"/>
    <col min="12290" max="12301" width="15.7109375" style="7" customWidth="1"/>
    <col min="12302" max="12302" width="17.7109375" style="7" bestFit="1" customWidth="1"/>
    <col min="12303" max="12544" width="15.7109375" style="7"/>
    <col min="12545" max="12545" width="20.7109375" style="7" customWidth="1"/>
    <col min="12546" max="12557" width="15.7109375" style="7" customWidth="1"/>
    <col min="12558" max="12558" width="17.7109375" style="7" bestFit="1" customWidth="1"/>
    <col min="12559" max="12800" width="15.7109375" style="7"/>
    <col min="12801" max="12801" width="20.7109375" style="7" customWidth="1"/>
    <col min="12802" max="12813" width="15.7109375" style="7" customWidth="1"/>
    <col min="12814" max="12814" width="17.7109375" style="7" bestFit="1" customWidth="1"/>
    <col min="12815" max="13056" width="15.7109375" style="7"/>
    <col min="13057" max="13057" width="20.7109375" style="7" customWidth="1"/>
    <col min="13058" max="13069" width="15.7109375" style="7" customWidth="1"/>
    <col min="13070" max="13070" width="17.7109375" style="7" bestFit="1" customWidth="1"/>
    <col min="13071" max="13312" width="9.140625" style="7"/>
    <col min="13313" max="13313" width="20.7109375" style="7" customWidth="1"/>
    <col min="13314" max="13325" width="15.7109375" style="7" customWidth="1"/>
    <col min="13326" max="13326" width="17.7109375" style="7" bestFit="1" customWidth="1"/>
    <col min="13327" max="13568" width="15.7109375" style="7"/>
    <col min="13569" max="13569" width="20.7109375" style="7" customWidth="1"/>
    <col min="13570" max="13581" width="15.7109375" style="7" customWidth="1"/>
    <col min="13582" max="13582" width="17.7109375" style="7" bestFit="1" customWidth="1"/>
    <col min="13583" max="13824" width="15.7109375" style="7"/>
    <col min="13825" max="13825" width="20.7109375" style="7" customWidth="1"/>
    <col min="13826" max="13837" width="15.7109375" style="7" customWidth="1"/>
    <col min="13838" max="13838" width="17.7109375" style="7" bestFit="1" customWidth="1"/>
    <col min="13839" max="14080" width="15.7109375" style="7"/>
    <col min="14081" max="14081" width="20.7109375" style="7" customWidth="1"/>
    <col min="14082" max="14093" width="15.7109375" style="7" customWidth="1"/>
    <col min="14094" max="14094" width="17.7109375" style="7" bestFit="1" customWidth="1"/>
    <col min="14095" max="14336" width="9.140625" style="7"/>
    <col min="14337" max="14337" width="20.7109375" style="7" customWidth="1"/>
    <col min="14338" max="14349" width="15.7109375" style="7" customWidth="1"/>
    <col min="14350" max="14350" width="17.7109375" style="7" bestFit="1" customWidth="1"/>
    <col min="14351" max="14592" width="15.7109375" style="7"/>
    <col min="14593" max="14593" width="20.7109375" style="7" customWidth="1"/>
    <col min="14594" max="14605" width="15.7109375" style="7" customWidth="1"/>
    <col min="14606" max="14606" width="17.7109375" style="7" bestFit="1" customWidth="1"/>
    <col min="14607" max="14848" width="15.7109375" style="7"/>
    <col min="14849" max="14849" width="20.7109375" style="7" customWidth="1"/>
    <col min="14850" max="14861" width="15.7109375" style="7" customWidth="1"/>
    <col min="14862" max="14862" width="17.7109375" style="7" bestFit="1" customWidth="1"/>
    <col min="14863" max="15104" width="15.7109375" style="7"/>
    <col min="15105" max="15105" width="20.7109375" style="7" customWidth="1"/>
    <col min="15106" max="15117" width="15.7109375" style="7" customWidth="1"/>
    <col min="15118" max="15118" width="17.7109375" style="7" bestFit="1" customWidth="1"/>
    <col min="15119" max="15360" width="9.140625" style="7"/>
    <col min="15361" max="15361" width="20.7109375" style="7" customWidth="1"/>
    <col min="15362" max="15373" width="15.7109375" style="7" customWidth="1"/>
    <col min="15374" max="15374" width="17.7109375" style="7" bestFit="1" customWidth="1"/>
    <col min="15375" max="15616" width="15.7109375" style="7"/>
    <col min="15617" max="15617" width="20.7109375" style="7" customWidth="1"/>
    <col min="15618" max="15629" width="15.7109375" style="7" customWidth="1"/>
    <col min="15630" max="15630" width="17.7109375" style="7" bestFit="1" customWidth="1"/>
    <col min="15631" max="15872" width="15.7109375" style="7"/>
    <col min="15873" max="15873" width="20.7109375" style="7" customWidth="1"/>
    <col min="15874" max="15885" width="15.7109375" style="7" customWidth="1"/>
    <col min="15886" max="15886" width="17.7109375" style="7" bestFit="1" customWidth="1"/>
    <col min="15887" max="16128" width="15.7109375" style="7"/>
    <col min="16129" max="16129" width="20.7109375" style="7" customWidth="1"/>
    <col min="16130" max="16141" width="15.7109375" style="7" customWidth="1"/>
    <col min="16142" max="16142" width="17.7109375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3" t="s">
        <v>43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5">
      <c r="A4" s="3" t="s">
        <v>101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119"/>
      <c r="B6" s="120"/>
      <c r="D6" s="8"/>
    </row>
    <row r="7" spans="1:14" ht="15" x14ac:dyDescent="0.25">
      <c r="A7"/>
    </row>
    <row r="9" spans="1:14" x14ac:dyDescent="0.2">
      <c r="A9" s="11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20">
        <v>441451.94</v>
      </c>
      <c r="C11" s="20">
        <v>444400.28</v>
      </c>
      <c r="D11" s="20">
        <v>479848.38</v>
      </c>
      <c r="E11" s="27">
        <v>873010.63</v>
      </c>
      <c r="F11" s="27">
        <v>583373.03</v>
      </c>
      <c r="G11" s="28">
        <v>503260.65</v>
      </c>
      <c r="H11" s="130">
        <v>432603.56</v>
      </c>
      <c r="I11" s="130">
        <v>412129.93</v>
      </c>
      <c r="J11" s="34">
        <v>495390.46</v>
      </c>
      <c r="K11" s="146">
        <v>460852.72</v>
      </c>
      <c r="L11" s="158">
        <v>519589.92</v>
      </c>
      <c r="M11" s="205">
        <v>519510.6</v>
      </c>
      <c r="N11" s="41">
        <f t="shared" ref="N11:N26" si="0">SUM(B11:M11)</f>
        <v>6165422.0999999996</v>
      </c>
    </row>
    <row r="12" spans="1:14" x14ac:dyDescent="0.2">
      <c r="A12" s="8" t="s">
        <v>25</v>
      </c>
      <c r="B12" s="20">
        <v>81501134.719999999</v>
      </c>
      <c r="C12" s="20">
        <v>81132293.230000004</v>
      </c>
      <c r="D12" s="20">
        <v>83471955.019999996</v>
      </c>
      <c r="E12" s="27">
        <v>79241649.680000007</v>
      </c>
      <c r="F12" s="28">
        <v>80172241.069999993</v>
      </c>
      <c r="G12" s="28">
        <v>90872888.560000002</v>
      </c>
      <c r="H12" s="129">
        <v>77605742.439999998</v>
      </c>
      <c r="I12" s="129">
        <v>74465404.989999995</v>
      </c>
      <c r="J12" s="28">
        <v>91330636.040000007</v>
      </c>
      <c r="K12" s="145">
        <v>82781354.599999994</v>
      </c>
      <c r="L12" s="157">
        <v>86519493.829999998</v>
      </c>
      <c r="M12" s="204">
        <v>89205235.200000003</v>
      </c>
      <c r="N12" s="26">
        <f t="shared" si="0"/>
        <v>998300029.38000011</v>
      </c>
    </row>
    <row r="13" spans="1:14" x14ac:dyDescent="0.2">
      <c r="A13" s="8" t="s">
        <v>26</v>
      </c>
      <c r="B13" s="20">
        <v>1402218.83</v>
      </c>
      <c r="C13" s="20">
        <v>1296579.05</v>
      </c>
      <c r="D13" s="20">
        <v>1289182.31</v>
      </c>
      <c r="E13" s="27">
        <v>1117639.3600000001</v>
      </c>
      <c r="F13" s="28">
        <v>1180666.27</v>
      </c>
      <c r="G13" s="28">
        <v>1427008</v>
      </c>
      <c r="H13" s="129">
        <v>1076950.77</v>
      </c>
      <c r="I13" s="129">
        <v>1078366.02</v>
      </c>
      <c r="J13" s="28">
        <v>1388085.94</v>
      </c>
      <c r="K13" s="145">
        <v>1256938.25</v>
      </c>
      <c r="L13" s="157">
        <v>1145732.72</v>
      </c>
      <c r="M13" s="204">
        <v>1473634.51</v>
      </c>
      <c r="N13" s="26">
        <f t="shared" si="0"/>
        <v>15133002.029999999</v>
      </c>
    </row>
    <row r="14" spans="1:14" x14ac:dyDescent="0.2">
      <c r="A14" s="8" t="s">
        <v>27</v>
      </c>
      <c r="B14" s="20">
        <v>3225010.59</v>
      </c>
      <c r="C14" s="20">
        <v>3532049.48</v>
      </c>
      <c r="D14" s="20">
        <v>3210557.92</v>
      </c>
      <c r="E14" s="27">
        <v>3342882.49</v>
      </c>
      <c r="F14" s="28">
        <v>3178050.81</v>
      </c>
      <c r="G14" s="28">
        <v>3678840.82</v>
      </c>
      <c r="H14" s="129">
        <v>3051413.47</v>
      </c>
      <c r="I14" s="129">
        <v>2801925.68</v>
      </c>
      <c r="J14" s="28">
        <v>3624850.9</v>
      </c>
      <c r="K14" s="145">
        <v>3368131.5</v>
      </c>
      <c r="L14" s="157">
        <v>3434100.04</v>
      </c>
      <c r="M14" s="204">
        <v>3811365.99</v>
      </c>
      <c r="N14" s="26">
        <f t="shared" si="0"/>
        <v>40259179.689999998</v>
      </c>
    </row>
    <row r="15" spans="1:14" x14ac:dyDescent="0.2">
      <c r="A15" s="8" t="s">
        <v>28</v>
      </c>
      <c r="B15" s="20">
        <v>9238.5300000000007</v>
      </c>
      <c r="C15" s="20">
        <v>4079.45</v>
      </c>
      <c r="D15" s="20">
        <v>6150.49</v>
      </c>
      <c r="E15" s="27">
        <v>12016.06</v>
      </c>
      <c r="F15" s="28">
        <v>5497.18</v>
      </c>
      <c r="G15" s="28">
        <v>7496.67</v>
      </c>
      <c r="H15" s="129">
        <v>3231.91</v>
      </c>
      <c r="I15" s="129">
        <v>2067.77</v>
      </c>
      <c r="J15" s="28">
        <v>6027.72</v>
      </c>
      <c r="K15" s="145">
        <v>9525.2099999999991</v>
      </c>
      <c r="L15" s="157">
        <v>7214.2</v>
      </c>
      <c r="M15" s="204">
        <v>10233.790000000001</v>
      </c>
      <c r="N15" s="26">
        <f t="shared" si="0"/>
        <v>82778.979999999981</v>
      </c>
    </row>
    <row r="16" spans="1:14" x14ac:dyDescent="0.2">
      <c r="A16" s="8" t="s">
        <v>29</v>
      </c>
      <c r="B16" s="20">
        <v>63336.02</v>
      </c>
      <c r="C16" s="20">
        <v>51154.42</v>
      </c>
      <c r="D16" s="20">
        <v>39448.9</v>
      </c>
      <c r="E16" s="27">
        <v>38391.29</v>
      </c>
      <c r="F16" s="28">
        <v>37515.17</v>
      </c>
      <c r="G16" s="28">
        <v>62691.16</v>
      </c>
      <c r="H16" s="129">
        <v>42994.48</v>
      </c>
      <c r="I16" s="129">
        <v>29800.54</v>
      </c>
      <c r="J16" s="28">
        <v>88828.47</v>
      </c>
      <c r="K16" s="145">
        <v>32233.64</v>
      </c>
      <c r="L16" s="157">
        <v>44298.94</v>
      </c>
      <c r="M16" s="204">
        <v>56166.05</v>
      </c>
      <c r="N16" s="26">
        <f t="shared" si="0"/>
        <v>586859.08000000007</v>
      </c>
    </row>
    <row r="17" spans="1:14" x14ac:dyDescent="0.2">
      <c r="A17" s="8" t="s">
        <v>30</v>
      </c>
      <c r="B17" s="20">
        <v>849982.33</v>
      </c>
      <c r="C17" s="20">
        <v>885906.02</v>
      </c>
      <c r="D17" s="20">
        <v>837598.05</v>
      </c>
      <c r="E17" s="27">
        <v>836876.41</v>
      </c>
      <c r="F17" s="28">
        <v>763799.01</v>
      </c>
      <c r="G17" s="28">
        <v>802061.07</v>
      </c>
      <c r="H17" s="129">
        <v>804404.35</v>
      </c>
      <c r="I17" s="129">
        <v>711264.79</v>
      </c>
      <c r="J17" s="28">
        <v>850129.75</v>
      </c>
      <c r="K17" s="145">
        <v>921537.51</v>
      </c>
      <c r="L17" s="157">
        <v>909263.46</v>
      </c>
      <c r="M17" s="204">
        <v>995071.96</v>
      </c>
      <c r="N17" s="26">
        <f t="shared" si="0"/>
        <v>10167894.710000001</v>
      </c>
    </row>
    <row r="18" spans="1:14" x14ac:dyDescent="0.2">
      <c r="A18" s="8" t="s">
        <v>31</v>
      </c>
      <c r="B18" s="20">
        <v>101119.19</v>
      </c>
      <c r="C18" s="20">
        <v>137592.09</v>
      </c>
      <c r="D18" s="20">
        <v>71904.81</v>
      </c>
      <c r="E18" s="27">
        <v>109099.17</v>
      </c>
      <c r="F18" s="28">
        <v>117649.5</v>
      </c>
      <c r="G18" s="28">
        <v>108833.46</v>
      </c>
      <c r="H18" s="129">
        <v>84281.19</v>
      </c>
      <c r="I18" s="129">
        <v>93768.25</v>
      </c>
      <c r="J18" s="28">
        <v>104843.33</v>
      </c>
      <c r="K18" s="145">
        <v>112297.89</v>
      </c>
      <c r="L18" s="157">
        <v>112088.41</v>
      </c>
      <c r="M18" s="204">
        <v>133411.54999999999</v>
      </c>
      <c r="N18" s="26">
        <f t="shared" si="0"/>
        <v>1286888.8399999999</v>
      </c>
    </row>
    <row r="19" spans="1:14" x14ac:dyDescent="0.2">
      <c r="A19" s="8" t="s">
        <v>32</v>
      </c>
      <c r="B19" s="20">
        <v>31419.79</v>
      </c>
      <c r="C19" s="20">
        <v>39237.269999999997</v>
      </c>
      <c r="D19" s="20">
        <v>49678.37</v>
      </c>
      <c r="E19" s="27">
        <v>34172.81</v>
      </c>
      <c r="F19" s="28">
        <v>34871.85</v>
      </c>
      <c r="G19" s="28">
        <v>32954.9</v>
      </c>
      <c r="H19" s="129">
        <v>34850.339999999997</v>
      </c>
      <c r="I19" s="129">
        <v>28922.19</v>
      </c>
      <c r="J19" s="28">
        <v>42269.440000000002</v>
      </c>
      <c r="K19" s="145">
        <v>42779.08</v>
      </c>
      <c r="L19" s="157">
        <v>27972.65</v>
      </c>
      <c r="M19" s="204">
        <v>55044.74</v>
      </c>
      <c r="N19" s="26">
        <f t="shared" si="0"/>
        <v>454173.43</v>
      </c>
    </row>
    <row r="20" spans="1:14" x14ac:dyDescent="0.2">
      <c r="A20" s="8" t="s">
        <v>33</v>
      </c>
      <c r="B20" s="20">
        <v>849775.15</v>
      </c>
      <c r="C20" s="20">
        <v>912241.78</v>
      </c>
      <c r="D20" s="20">
        <v>937335.59</v>
      </c>
      <c r="E20" s="27">
        <v>905337.44</v>
      </c>
      <c r="F20" s="28">
        <v>883293.01</v>
      </c>
      <c r="G20" s="28">
        <v>1017289.37</v>
      </c>
      <c r="H20" s="129">
        <v>832334.74</v>
      </c>
      <c r="I20" s="129">
        <v>800804.62</v>
      </c>
      <c r="J20" s="28">
        <v>998342.9</v>
      </c>
      <c r="K20" s="145">
        <v>943440.14</v>
      </c>
      <c r="L20" s="157">
        <v>930258</v>
      </c>
      <c r="M20" s="204">
        <v>1071368.8400000001</v>
      </c>
      <c r="N20" s="26">
        <f t="shared" si="0"/>
        <v>11081821.58</v>
      </c>
    </row>
    <row r="21" spans="1:14" x14ac:dyDescent="0.2">
      <c r="A21" s="8" t="s">
        <v>34</v>
      </c>
      <c r="B21" s="20">
        <v>36950.53</v>
      </c>
      <c r="C21" s="20">
        <v>37918.269999999997</v>
      </c>
      <c r="D21" s="20">
        <v>35390.36</v>
      </c>
      <c r="E21" s="27">
        <v>40333.21</v>
      </c>
      <c r="F21" s="28">
        <v>31699.5</v>
      </c>
      <c r="G21" s="28">
        <v>40165.22</v>
      </c>
      <c r="H21" s="129">
        <v>37864.300000000003</v>
      </c>
      <c r="I21" s="129">
        <v>41570.559999999998</v>
      </c>
      <c r="J21" s="28">
        <v>36274.51</v>
      </c>
      <c r="K21" s="145">
        <v>31602.94</v>
      </c>
      <c r="L21" s="157">
        <v>58461.440000000002</v>
      </c>
      <c r="M21" s="204">
        <v>46115.69</v>
      </c>
      <c r="N21" s="26">
        <f t="shared" si="0"/>
        <v>474346.53</v>
      </c>
    </row>
    <row r="22" spans="1:14" x14ac:dyDescent="0.2">
      <c r="A22" s="8" t="s">
        <v>35</v>
      </c>
      <c r="B22" s="20">
        <v>858335.28</v>
      </c>
      <c r="C22" s="20">
        <v>801025.87</v>
      </c>
      <c r="D22" s="20">
        <v>794669.86</v>
      </c>
      <c r="E22" s="27">
        <v>816454.39</v>
      </c>
      <c r="F22" s="28">
        <v>763100.94</v>
      </c>
      <c r="G22" s="28">
        <v>978513.17</v>
      </c>
      <c r="H22" s="129">
        <v>706551.57</v>
      </c>
      <c r="I22" s="129">
        <v>809874.2</v>
      </c>
      <c r="J22" s="28">
        <v>1133253.92</v>
      </c>
      <c r="K22" s="145">
        <v>789845.68</v>
      </c>
      <c r="L22" s="157">
        <v>948473.03</v>
      </c>
      <c r="M22" s="204">
        <v>1035925.8</v>
      </c>
      <c r="N22" s="26">
        <f t="shared" si="0"/>
        <v>10436023.710000001</v>
      </c>
    </row>
    <row r="23" spans="1:14" x14ac:dyDescent="0.2">
      <c r="A23" s="8" t="s">
        <v>36</v>
      </c>
      <c r="B23" s="20">
        <v>2087938.43</v>
      </c>
      <c r="C23" s="20">
        <v>2049790.97</v>
      </c>
      <c r="D23" s="20">
        <v>2173995.6800000002</v>
      </c>
      <c r="E23" s="27">
        <v>2062171.23</v>
      </c>
      <c r="F23" s="28">
        <v>2055226.14</v>
      </c>
      <c r="G23" s="28">
        <v>2453655.5</v>
      </c>
      <c r="H23" s="129">
        <v>1842202.05</v>
      </c>
      <c r="I23" s="129">
        <v>1770076.88</v>
      </c>
      <c r="J23" s="28">
        <v>2207967.2999999998</v>
      </c>
      <c r="K23" s="145">
        <v>2115843.02</v>
      </c>
      <c r="L23" s="157">
        <v>2194016.92</v>
      </c>
      <c r="M23" s="204">
        <v>2182009.94</v>
      </c>
      <c r="N23" s="26">
        <f t="shared" si="0"/>
        <v>25194894.060000006</v>
      </c>
    </row>
    <row r="24" spans="1:14" x14ac:dyDescent="0.2">
      <c r="A24" s="8" t="s">
        <v>37</v>
      </c>
      <c r="B24" s="20">
        <v>66309.55</v>
      </c>
      <c r="C24" s="20">
        <v>64272.44</v>
      </c>
      <c r="D24" s="20">
        <v>232154.25</v>
      </c>
      <c r="E24" s="27">
        <v>59573.11</v>
      </c>
      <c r="F24" s="28">
        <v>46590.86</v>
      </c>
      <c r="G24" s="28">
        <v>45209.77</v>
      </c>
      <c r="H24" s="129">
        <v>40793.75</v>
      </c>
      <c r="I24" s="129">
        <v>62459.16</v>
      </c>
      <c r="J24" s="28">
        <v>61610.8</v>
      </c>
      <c r="K24" s="145">
        <v>47023.87</v>
      </c>
      <c r="L24" s="157">
        <v>78931.509999999995</v>
      </c>
      <c r="M24" s="204">
        <v>62948.24</v>
      </c>
      <c r="N24" s="26">
        <f t="shared" si="0"/>
        <v>867877.31</v>
      </c>
    </row>
    <row r="25" spans="1:14" x14ac:dyDescent="0.2">
      <c r="A25" s="8" t="s">
        <v>38</v>
      </c>
      <c r="B25" s="20">
        <v>110202.97</v>
      </c>
      <c r="C25" s="20">
        <v>129005.89</v>
      </c>
      <c r="D25" s="20">
        <v>150520.57</v>
      </c>
      <c r="E25" s="27">
        <v>106680.18</v>
      </c>
      <c r="F25" s="28">
        <v>98781.4</v>
      </c>
      <c r="G25" s="28">
        <v>122720.05</v>
      </c>
      <c r="H25" s="129">
        <v>115763.61</v>
      </c>
      <c r="I25" s="129">
        <v>103711.94</v>
      </c>
      <c r="J25" s="28">
        <v>176356.16</v>
      </c>
      <c r="K25" s="145">
        <v>99620.42</v>
      </c>
      <c r="L25" s="157">
        <v>118866.23</v>
      </c>
      <c r="M25" s="204">
        <v>136962.01999999999</v>
      </c>
      <c r="N25" s="26">
        <f>SUM(B25:M25)</f>
        <v>1469191.44</v>
      </c>
    </row>
    <row r="26" spans="1:14" x14ac:dyDescent="0.2">
      <c r="A26" s="8" t="s">
        <v>39</v>
      </c>
      <c r="B26" s="20">
        <v>15947732.08</v>
      </c>
      <c r="C26" s="20">
        <v>16870555.359999999</v>
      </c>
      <c r="D26" s="20">
        <v>16554748.109999999</v>
      </c>
      <c r="E26" s="27">
        <v>15764228.800000001</v>
      </c>
      <c r="F26" s="28">
        <v>15524866.66</v>
      </c>
      <c r="G26" s="28">
        <v>18491554.719999999</v>
      </c>
      <c r="H26" s="129">
        <v>14775830.550000001</v>
      </c>
      <c r="I26" s="129">
        <v>14446523.26</v>
      </c>
      <c r="J26" s="28">
        <v>17224351.879999999</v>
      </c>
      <c r="K26" s="145">
        <v>7930126.54</v>
      </c>
      <c r="L26" s="157">
        <v>16935640.34</v>
      </c>
      <c r="M26" s="204">
        <v>18666007.280000001</v>
      </c>
      <c r="N26" s="26">
        <f t="shared" si="0"/>
        <v>189132165.57999998</v>
      </c>
    </row>
    <row r="27" spans="1:14" x14ac:dyDescent="0.2">
      <c r="A27" s="8" t="s">
        <v>40</v>
      </c>
      <c r="B27" s="20">
        <v>208662.98</v>
      </c>
      <c r="C27" s="20">
        <v>218966.53</v>
      </c>
      <c r="D27" s="20">
        <v>263276.90000000002</v>
      </c>
      <c r="E27" s="27">
        <v>242258.51</v>
      </c>
      <c r="F27" s="28">
        <v>261260.51</v>
      </c>
      <c r="G27" s="28">
        <v>276448.24</v>
      </c>
      <c r="H27" s="129">
        <v>186441.83</v>
      </c>
      <c r="I27" s="129">
        <v>199800.27</v>
      </c>
      <c r="J27" s="28">
        <v>214036.55</v>
      </c>
      <c r="K27" s="145">
        <v>214114.04</v>
      </c>
      <c r="L27" s="157">
        <v>261139.08</v>
      </c>
      <c r="M27" s="204">
        <v>317728.74</v>
      </c>
      <c r="N27" s="26">
        <f>SUM(B27:M27)</f>
        <v>2864134.1800000006</v>
      </c>
    </row>
    <row r="28" spans="1:14" x14ac:dyDescent="0.2">
      <c r="A28" s="8" t="s">
        <v>42</v>
      </c>
      <c r="B28" s="20">
        <v>391375.39</v>
      </c>
      <c r="C28" s="20">
        <v>408038.07</v>
      </c>
      <c r="D28" s="20">
        <v>440519.73</v>
      </c>
      <c r="E28" s="28">
        <v>334912.02</v>
      </c>
      <c r="F28" s="27">
        <v>604339.66</v>
      </c>
      <c r="G28" s="27">
        <v>668371.06000000006</v>
      </c>
      <c r="H28" s="129">
        <v>327050.51</v>
      </c>
      <c r="I28" s="129">
        <v>300042.63</v>
      </c>
      <c r="J28" s="28">
        <v>368518.66</v>
      </c>
      <c r="K28" s="145">
        <v>440701.92</v>
      </c>
      <c r="L28" s="157">
        <v>429113.27</v>
      </c>
      <c r="M28" s="209">
        <v>467863.56</v>
      </c>
      <c r="N28" s="26">
        <f>SUM(B28:M28)</f>
        <v>5180846.4799999995</v>
      </c>
    </row>
    <row r="29" spans="1:14" x14ac:dyDescent="0.2">
      <c r="A29" s="8" t="s">
        <v>44</v>
      </c>
      <c r="B29" s="20">
        <v>888916.17</v>
      </c>
      <c r="C29" s="20">
        <v>919236.65</v>
      </c>
      <c r="D29" s="20">
        <v>928520.61</v>
      </c>
      <c r="E29" s="27">
        <v>890246.42</v>
      </c>
      <c r="F29" s="28">
        <v>894762.42</v>
      </c>
      <c r="G29" s="28">
        <v>1041119.75</v>
      </c>
      <c r="H29" s="129">
        <v>857413.82</v>
      </c>
      <c r="I29" s="129">
        <v>827779.99</v>
      </c>
      <c r="J29" s="28">
        <v>1004065.31</v>
      </c>
      <c r="K29" s="145">
        <v>862350.88</v>
      </c>
      <c r="L29" s="157">
        <v>964738.66</v>
      </c>
      <c r="M29" s="204">
        <v>1012845.18</v>
      </c>
      <c r="N29" s="26">
        <f>SUM(B29:M29)</f>
        <v>11091995.860000001</v>
      </c>
    </row>
    <row r="30" spans="1:14" x14ac:dyDescent="0.2">
      <c r="A30" s="8" t="s">
        <v>45</v>
      </c>
      <c r="B30" s="20">
        <v>9451045.2400000002</v>
      </c>
      <c r="C30" s="20">
        <v>12630543.49</v>
      </c>
      <c r="D30" s="20">
        <v>11835288.279999999</v>
      </c>
      <c r="E30" s="27">
        <v>11871588.91</v>
      </c>
      <c r="F30" s="28">
        <v>12064069.189999999</v>
      </c>
      <c r="G30" s="28">
        <v>16184882.83</v>
      </c>
      <c r="H30" s="129">
        <v>11463115.57</v>
      </c>
      <c r="I30" s="129">
        <v>11384368.960000001</v>
      </c>
      <c r="J30" s="28">
        <v>12519532.289999999</v>
      </c>
      <c r="K30" s="145">
        <v>12519798.1</v>
      </c>
      <c r="L30" s="157">
        <v>12992430.77</v>
      </c>
      <c r="M30" s="204">
        <v>13786572.859999999</v>
      </c>
      <c r="N30" s="26">
        <f>SUM(B30:M30)</f>
        <v>148703236.49000001</v>
      </c>
    </row>
    <row r="31" spans="1:14" x14ac:dyDescent="0.2">
      <c r="B31" s="31"/>
      <c r="C31" s="31"/>
      <c r="D31" s="42"/>
      <c r="E31" s="31"/>
      <c r="F31" s="35"/>
      <c r="G31" s="35"/>
      <c r="H31" s="35"/>
      <c r="I31" s="35"/>
      <c r="J31" s="35"/>
      <c r="K31" s="35"/>
      <c r="L31" s="35"/>
      <c r="M31" s="35"/>
      <c r="N31" s="31"/>
    </row>
    <row r="32" spans="1:14" ht="13.5" thickBot="1" x14ac:dyDescent="0.25">
      <c r="A32" s="43" t="s">
        <v>15</v>
      </c>
      <c r="B32" s="44">
        <f t="shared" ref="B32:N32" si="1">SUM(B11:B30)</f>
        <v>118522155.71000001</v>
      </c>
      <c r="C32" s="45">
        <f t="shared" si="1"/>
        <v>122564886.61</v>
      </c>
      <c r="D32" s="45">
        <f t="shared" si="1"/>
        <v>123802744.19000001</v>
      </c>
      <c r="E32" s="45">
        <f t="shared" si="1"/>
        <v>118699522.12</v>
      </c>
      <c r="F32" s="46">
        <f>SUM(F11:F30)</f>
        <v>119301654.18000001</v>
      </c>
      <c r="G32" s="46">
        <f t="shared" si="1"/>
        <v>138815964.97</v>
      </c>
      <c r="H32" s="46">
        <f t="shared" si="1"/>
        <v>114321834.80999997</v>
      </c>
      <c r="I32" s="46">
        <f t="shared" si="1"/>
        <v>110370662.63</v>
      </c>
      <c r="J32" s="46">
        <f t="shared" si="1"/>
        <v>133875372.32999998</v>
      </c>
      <c r="K32" s="46">
        <f t="shared" si="1"/>
        <v>114980117.95</v>
      </c>
      <c r="L32" s="46">
        <f t="shared" si="1"/>
        <v>128631823.42</v>
      </c>
      <c r="M32" s="46">
        <f t="shared" si="1"/>
        <v>135046022.53999996</v>
      </c>
      <c r="N32" s="45">
        <f t="shared" si="1"/>
        <v>1478932761.46</v>
      </c>
    </row>
    <row r="33" spans="1:14" ht="13.5" thickTop="1" x14ac:dyDescent="0.2">
      <c r="M33" s="29"/>
    </row>
    <row r="35" spans="1:14" x14ac:dyDescent="0.2">
      <c r="A35" s="2"/>
    </row>
    <row r="36" spans="1:14" x14ac:dyDescent="0.2">
      <c r="K36" s="9"/>
    </row>
    <row r="37" spans="1:14" x14ac:dyDescent="0.2">
      <c r="K37" s="9"/>
    </row>
    <row r="38" spans="1:14" x14ac:dyDescent="0.2">
      <c r="N38" s="9"/>
    </row>
    <row r="39" spans="1:14" x14ac:dyDescent="0.2">
      <c r="N3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zoomScaleNormal="100" workbookViewId="0">
      <selection activeCell="M43" sqref="M43"/>
    </sheetView>
  </sheetViews>
  <sheetFormatPr defaultRowHeight="12.75" x14ac:dyDescent="0.2"/>
  <cols>
    <col min="1" max="1" width="38.5703125" style="7" bestFit="1" customWidth="1"/>
    <col min="2" max="7" width="15.7109375" style="27" customWidth="1"/>
    <col min="8" max="8" width="17.42578125" style="27" customWidth="1"/>
    <col min="9" max="13" width="15.7109375" style="27" customWidth="1"/>
    <col min="14" max="14" width="17.140625" style="27" customWidth="1"/>
    <col min="15" max="256" width="15.7109375" style="7"/>
    <col min="257" max="257" width="38.5703125" style="7" bestFit="1" customWidth="1"/>
    <col min="258" max="263" width="15.7109375" style="7" customWidth="1"/>
    <col min="264" max="264" width="19.140625" style="7" bestFit="1" customWidth="1"/>
    <col min="265" max="269" width="15.7109375" style="7" customWidth="1"/>
    <col min="270" max="270" width="17.140625" style="7" customWidth="1"/>
    <col min="271" max="512" width="15.7109375" style="7"/>
    <col min="513" max="513" width="38.5703125" style="7" bestFit="1" customWidth="1"/>
    <col min="514" max="519" width="15.7109375" style="7" customWidth="1"/>
    <col min="520" max="520" width="19.140625" style="7" bestFit="1" customWidth="1"/>
    <col min="521" max="525" width="15.7109375" style="7" customWidth="1"/>
    <col min="526" max="526" width="17.140625" style="7" customWidth="1"/>
    <col min="527" max="768" width="15.7109375" style="7"/>
    <col min="769" max="769" width="38.5703125" style="7" bestFit="1" customWidth="1"/>
    <col min="770" max="775" width="15.7109375" style="7" customWidth="1"/>
    <col min="776" max="776" width="19.140625" style="7" bestFit="1" customWidth="1"/>
    <col min="777" max="781" width="15.7109375" style="7" customWidth="1"/>
    <col min="782" max="782" width="17.140625" style="7" customWidth="1"/>
    <col min="783" max="1024" width="9.140625" style="7"/>
    <col min="1025" max="1025" width="38.5703125" style="7" bestFit="1" customWidth="1"/>
    <col min="1026" max="1031" width="15.7109375" style="7" customWidth="1"/>
    <col min="1032" max="1032" width="19.140625" style="7" bestFit="1" customWidth="1"/>
    <col min="1033" max="1037" width="15.7109375" style="7" customWidth="1"/>
    <col min="1038" max="1038" width="17.140625" style="7" customWidth="1"/>
    <col min="1039" max="1280" width="15.7109375" style="7"/>
    <col min="1281" max="1281" width="38.5703125" style="7" bestFit="1" customWidth="1"/>
    <col min="1282" max="1287" width="15.7109375" style="7" customWidth="1"/>
    <col min="1288" max="1288" width="19.140625" style="7" bestFit="1" customWidth="1"/>
    <col min="1289" max="1293" width="15.7109375" style="7" customWidth="1"/>
    <col min="1294" max="1294" width="17.140625" style="7" customWidth="1"/>
    <col min="1295" max="1536" width="15.7109375" style="7"/>
    <col min="1537" max="1537" width="38.5703125" style="7" bestFit="1" customWidth="1"/>
    <col min="1538" max="1543" width="15.7109375" style="7" customWidth="1"/>
    <col min="1544" max="1544" width="19.140625" style="7" bestFit="1" customWidth="1"/>
    <col min="1545" max="1549" width="15.7109375" style="7" customWidth="1"/>
    <col min="1550" max="1550" width="17.140625" style="7" customWidth="1"/>
    <col min="1551" max="1792" width="15.7109375" style="7"/>
    <col min="1793" max="1793" width="38.5703125" style="7" bestFit="1" customWidth="1"/>
    <col min="1794" max="1799" width="15.7109375" style="7" customWidth="1"/>
    <col min="1800" max="1800" width="19.140625" style="7" bestFit="1" customWidth="1"/>
    <col min="1801" max="1805" width="15.7109375" style="7" customWidth="1"/>
    <col min="1806" max="1806" width="17.140625" style="7" customWidth="1"/>
    <col min="1807" max="2048" width="9.140625" style="7"/>
    <col min="2049" max="2049" width="38.5703125" style="7" bestFit="1" customWidth="1"/>
    <col min="2050" max="2055" width="15.7109375" style="7" customWidth="1"/>
    <col min="2056" max="2056" width="19.140625" style="7" bestFit="1" customWidth="1"/>
    <col min="2057" max="2061" width="15.7109375" style="7" customWidth="1"/>
    <col min="2062" max="2062" width="17.140625" style="7" customWidth="1"/>
    <col min="2063" max="2304" width="15.7109375" style="7"/>
    <col min="2305" max="2305" width="38.5703125" style="7" bestFit="1" customWidth="1"/>
    <col min="2306" max="2311" width="15.7109375" style="7" customWidth="1"/>
    <col min="2312" max="2312" width="19.140625" style="7" bestFit="1" customWidth="1"/>
    <col min="2313" max="2317" width="15.7109375" style="7" customWidth="1"/>
    <col min="2318" max="2318" width="17.140625" style="7" customWidth="1"/>
    <col min="2319" max="2560" width="15.7109375" style="7"/>
    <col min="2561" max="2561" width="38.5703125" style="7" bestFit="1" customWidth="1"/>
    <col min="2562" max="2567" width="15.7109375" style="7" customWidth="1"/>
    <col min="2568" max="2568" width="19.140625" style="7" bestFit="1" customWidth="1"/>
    <col min="2569" max="2573" width="15.7109375" style="7" customWidth="1"/>
    <col min="2574" max="2574" width="17.140625" style="7" customWidth="1"/>
    <col min="2575" max="2816" width="15.7109375" style="7"/>
    <col min="2817" max="2817" width="38.5703125" style="7" bestFit="1" customWidth="1"/>
    <col min="2818" max="2823" width="15.7109375" style="7" customWidth="1"/>
    <col min="2824" max="2824" width="19.140625" style="7" bestFit="1" customWidth="1"/>
    <col min="2825" max="2829" width="15.7109375" style="7" customWidth="1"/>
    <col min="2830" max="2830" width="17.140625" style="7" customWidth="1"/>
    <col min="2831" max="3072" width="9.140625" style="7"/>
    <col min="3073" max="3073" width="38.5703125" style="7" bestFit="1" customWidth="1"/>
    <col min="3074" max="3079" width="15.7109375" style="7" customWidth="1"/>
    <col min="3080" max="3080" width="19.140625" style="7" bestFit="1" customWidth="1"/>
    <col min="3081" max="3085" width="15.7109375" style="7" customWidth="1"/>
    <col min="3086" max="3086" width="17.140625" style="7" customWidth="1"/>
    <col min="3087" max="3328" width="15.7109375" style="7"/>
    <col min="3329" max="3329" width="38.5703125" style="7" bestFit="1" customWidth="1"/>
    <col min="3330" max="3335" width="15.7109375" style="7" customWidth="1"/>
    <col min="3336" max="3336" width="19.140625" style="7" bestFit="1" customWidth="1"/>
    <col min="3337" max="3341" width="15.7109375" style="7" customWidth="1"/>
    <col min="3342" max="3342" width="17.140625" style="7" customWidth="1"/>
    <col min="3343" max="3584" width="15.7109375" style="7"/>
    <col min="3585" max="3585" width="38.5703125" style="7" bestFit="1" customWidth="1"/>
    <col min="3586" max="3591" width="15.7109375" style="7" customWidth="1"/>
    <col min="3592" max="3592" width="19.140625" style="7" bestFit="1" customWidth="1"/>
    <col min="3593" max="3597" width="15.7109375" style="7" customWidth="1"/>
    <col min="3598" max="3598" width="17.140625" style="7" customWidth="1"/>
    <col min="3599" max="3840" width="15.7109375" style="7"/>
    <col min="3841" max="3841" width="38.5703125" style="7" bestFit="1" customWidth="1"/>
    <col min="3842" max="3847" width="15.7109375" style="7" customWidth="1"/>
    <col min="3848" max="3848" width="19.140625" style="7" bestFit="1" customWidth="1"/>
    <col min="3849" max="3853" width="15.7109375" style="7" customWidth="1"/>
    <col min="3854" max="3854" width="17.140625" style="7" customWidth="1"/>
    <col min="3855" max="4096" width="9.140625" style="7"/>
    <col min="4097" max="4097" width="38.5703125" style="7" bestFit="1" customWidth="1"/>
    <col min="4098" max="4103" width="15.7109375" style="7" customWidth="1"/>
    <col min="4104" max="4104" width="19.140625" style="7" bestFit="1" customWidth="1"/>
    <col min="4105" max="4109" width="15.7109375" style="7" customWidth="1"/>
    <col min="4110" max="4110" width="17.140625" style="7" customWidth="1"/>
    <col min="4111" max="4352" width="15.7109375" style="7"/>
    <col min="4353" max="4353" width="38.5703125" style="7" bestFit="1" customWidth="1"/>
    <col min="4354" max="4359" width="15.7109375" style="7" customWidth="1"/>
    <col min="4360" max="4360" width="19.140625" style="7" bestFit="1" customWidth="1"/>
    <col min="4361" max="4365" width="15.7109375" style="7" customWidth="1"/>
    <col min="4366" max="4366" width="17.140625" style="7" customWidth="1"/>
    <col min="4367" max="4608" width="15.7109375" style="7"/>
    <col min="4609" max="4609" width="38.5703125" style="7" bestFit="1" customWidth="1"/>
    <col min="4610" max="4615" width="15.7109375" style="7" customWidth="1"/>
    <col min="4616" max="4616" width="19.140625" style="7" bestFit="1" customWidth="1"/>
    <col min="4617" max="4621" width="15.7109375" style="7" customWidth="1"/>
    <col min="4622" max="4622" width="17.140625" style="7" customWidth="1"/>
    <col min="4623" max="4864" width="15.7109375" style="7"/>
    <col min="4865" max="4865" width="38.5703125" style="7" bestFit="1" customWidth="1"/>
    <col min="4866" max="4871" width="15.7109375" style="7" customWidth="1"/>
    <col min="4872" max="4872" width="19.140625" style="7" bestFit="1" customWidth="1"/>
    <col min="4873" max="4877" width="15.7109375" style="7" customWidth="1"/>
    <col min="4878" max="4878" width="17.140625" style="7" customWidth="1"/>
    <col min="4879" max="5120" width="9.140625" style="7"/>
    <col min="5121" max="5121" width="38.5703125" style="7" bestFit="1" customWidth="1"/>
    <col min="5122" max="5127" width="15.7109375" style="7" customWidth="1"/>
    <col min="5128" max="5128" width="19.140625" style="7" bestFit="1" customWidth="1"/>
    <col min="5129" max="5133" width="15.7109375" style="7" customWidth="1"/>
    <col min="5134" max="5134" width="17.140625" style="7" customWidth="1"/>
    <col min="5135" max="5376" width="15.7109375" style="7"/>
    <col min="5377" max="5377" width="38.5703125" style="7" bestFit="1" customWidth="1"/>
    <col min="5378" max="5383" width="15.7109375" style="7" customWidth="1"/>
    <col min="5384" max="5384" width="19.140625" style="7" bestFit="1" customWidth="1"/>
    <col min="5385" max="5389" width="15.7109375" style="7" customWidth="1"/>
    <col min="5390" max="5390" width="17.140625" style="7" customWidth="1"/>
    <col min="5391" max="5632" width="15.7109375" style="7"/>
    <col min="5633" max="5633" width="38.5703125" style="7" bestFit="1" customWidth="1"/>
    <col min="5634" max="5639" width="15.7109375" style="7" customWidth="1"/>
    <col min="5640" max="5640" width="19.140625" style="7" bestFit="1" customWidth="1"/>
    <col min="5641" max="5645" width="15.7109375" style="7" customWidth="1"/>
    <col min="5646" max="5646" width="17.140625" style="7" customWidth="1"/>
    <col min="5647" max="5888" width="15.7109375" style="7"/>
    <col min="5889" max="5889" width="38.5703125" style="7" bestFit="1" customWidth="1"/>
    <col min="5890" max="5895" width="15.7109375" style="7" customWidth="1"/>
    <col min="5896" max="5896" width="19.140625" style="7" bestFit="1" customWidth="1"/>
    <col min="5897" max="5901" width="15.7109375" style="7" customWidth="1"/>
    <col min="5902" max="5902" width="17.140625" style="7" customWidth="1"/>
    <col min="5903" max="6144" width="9.140625" style="7"/>
    <col min="6145" max="6145" width="38.5703125" style="7" bestFit="1" customWidth="1"/>
    <col min="6146" max="6151" width="15.7109375" style="7" customWidth="1"/>
    <col min="6152" max="6152" width="19.140625" style="7" bestFit="1" customWidth="1"/>
    <col min="6153" max="6157" width="15.7109375" style="7" customWidth="1"/>
    <col min="6158" max="6158" width="17.140625" style="7" customWidth="1"/>
    <col min="6159" max="6400" width="15.7109375" style="7"/>
    <col min="6401" max="6401" width="38.5703125" style="7" bestFit="1" customWidth="1"/>
    <col min="6402" max="6407" width="15.7109375" style="7" customWidth="1"/>
    <col min="6408" max="6408" width="19.140625" style="7" bestFit="1" customWidth="1"/>
    <col min="6409" max="6413" width="15.7109375" style="7" customWidth="1"/>
    <col min="6414" max="6414" width="17.140625" style="7" customWidth="1"/>
    <col min="6415" max="6656" width="15.7109375" style="7"/>
    <col min="6657" max="6657" width="38.5703125" style="7" bestFit="1" customWidth="1"/>
    <col min="6658" max="6663" width="15.7109375" style="7" customWidth="1"/>
    <col min="6664" max="6664" width="19.140625" style="7" bestFit="1" customWidth="1"/>
    <col min="6665" max="6669" width="15.7109375" style="7" customWidth="1"/>
    <col min="6670" max="6670" width="17.140625" style="7" customWidth="1"/>
    <col min="6671" max="6912" width="15.7109375" style="7"/>
    <col min="6913" max="6913" width="38.5703125" style="7" bestFit="1" customWidth="1"/>
    <col min="6914" max="6919" width="15.7109375" style="7" customWidth="1"/>
    <col min="6920" max="6920" width="19.140625" style="7" bestFit="1" customWidth="1"/>
    <col min="6921" max="6925" width="15.7109375" style="7" customWidth="1"/>
    <col min="6926" max="6926" width="17.140625" style="7" customWidth="1"/>
    <col min="6927" max="7168" width="9.140625" style="7"/>
    <col min="7169" max="7169" width="38.5703125" style="7" bestFit="1" customWidth="1"/>
    <col min="7170" max="7175" width="15.7109375" style="7" customWidth="1"/>
    <col min="7176" max="7176" width="19.140625" style="7" bestFit="1" customWidth="1"/>
    <col min="7177" max="7181" width="15.7109375" style="7" customWidth="1"/>
    <col min="7182" max="7182" width="17.140625" style="7" customWidth="1"/>
    <col min="7183" max="7424" width="15.7109375" style="7"/>
    <col min="7425" max="7425" width="38.5703125" style="7" bestFit="1" customWidth="1"/>
    <col min="7426" max="7431" width="15.7109375" style="7" customWidth="1"/>
    <col min="7432" max="7432" width="19.140625" style="7" bestFit="1" customWidth="1"/>
    <col min="7433" max="7437" width="15.7109375" style="7" customWidth="1"/>
    <col min="7438" max="7438" width="17.140625" style="7" customWidth="1"/>
    <col min="7439" max="7680" width="15.7109375" style="7"/>
    <col min="7681" max="7681" width="38.5703125" style="7" bestFit="1" customWidth="1"/>
    <col min="7682" max="7687" width="15.7109375" style="7" customWidth="1"/>
    <col min="7688" max="7688" width="19.140625" style="7" bestFit="1" customWidth="1"/>
    <col min="7689" max="7693" width="15.7109375" style="7" customWidth="1"/>
    <col min="7694" max="7694" width="17.140625" style="7" customWidth="1"/>
    <col min="7695" max="7936" width="15.7109375" style="7"/>
    <col min="7937" max="7937" width="38.5703125" style="7" bestFit="1" customWidth="1"/>
    <col min="7938" max="7943" width="15.7109375" style="7" customWidth="1"/>
    <col min="7944" max="7944" width="19.140625" style="7" bestFit="1" customWidth="1"/>
    <col min="7945" max="7949" width="15.7109375" style="7" customWidth="1"/>
    <col min="7950" max="7950" width="17.140625" style="7" customWidth="1"/>
    <col min="7951" max="8192" width="9.140625" style="7"/>
    <col min="8193" max="8193" width="38.5703125" style="7" bestFit="1" customWidth="1"/>
    <col min="8194" max="8199" width="15.7109375" style="7" customWidth="1"/>
    <col min="8200" max="8200" width="19.140625" style="7" bestFit="1" customWidth="1"/>
    <col min="8201" max="8205" width="15.7109375" style="7" customWidth="1"/>
    <col min="8206" max="8206" width="17.140625" style="7" customWidth="1"/>
    <col min="8207" max="8448" width="15.7109375" style="7"/>
    <col min="8449" max="8449" width="38.5703125" style="7" bestFit="1" customWidth="1"/>
    <col min="8450" max="8455" width="15.7109375" style="7" customWidth="1"/>
    <col min="8456" max="8456" width="19.140625" style="7" bestFit="1" customWidth="1"/>
    <col min="8457" max="8461" width="15.7109375" style="7" customWidth="1"/>
    <col min="8462" max="8462" width="17.140625" style="7" customWidth="1"/>
    <col min="8463" max="8704" width="15.7109375" style="7"/>
    <col min="8705" max="8705" width="38.5703125" style="7" bestFit="1" customWidth="1"/>
    <col min="8706" max="8711" width="15.7109375" style="7" customWidth="1"/>
    <col min="8712" max="8712" width="19.140625" style="7" bestFit="1" customWidth="1"/>
    <col min="8713" max="8717" width="15.7109375" style="7" customWidth="1"/>
    <col min="8718" max="8718" width="17.140625" style="7" customWidth="1"/>
    <col min="8719" max="8960" width="15.7109375" style="7"/>
    <col min="8961" max="8961" width="38.5703125" style="7" bestFit="1" customWidth="1"/>
    <col min="8962" max="8967" width="15.7109375" style="7" customWidth="1"/>
    <col min="8968" max="8968" width="19.140625" style="7" bestFit="1" customWidth="1"/>
    <col min="8969" max="8973" width="15.7109375" style="7" customWidth="1"/>
    <col min="8974" max="8974" width="17.140625" style="7" customWidth="1"/>
    <col min="8975" max="9216" width="9.140625" style="7"/>
    <col min="9217" max="9217" width="38.5703125" style="7" bestFit="1" customWidth="1"/>
    <col min="9218" max="9223" width="15.7109375" style="7" customWidth="1"/>
    <col min="9224" max="9224" width="19.140625" style="7" bestFit="1" customWidth="1"/>
    <col min="9225" max="9229" width="15.7109375" style="7" customWidth="1"/>
    <col min="9230" max="9230" width="17.140625" style="7" customWidth="1"/>
    <col min="9231" max="9472" width="15.7109375" style="7"/>
    <col min="9473" max="9473" width="38.5703125" style="7" bestFit="1" customWidth="1"/>
    <col min="9474" max="9479" width="15.7109375" style="7" customWidth="1"/>
    <col min="9480" max="9480" width="19.140625" style="7" bestFit="1" customWidth="1"/>
    <col min="9481" max="9485" width="15.7109375" style="7" customWidth="1"/>
    <col min="9486" max="9486" width="17.140625" style="7" customWidth="1"/>
    <col min="9487" max="9728" width="15.7109375" style="7"/>
    <col min="9729" max="9729" width="38.5703125" style="7" bestFit="1" customWidth="1"/>
    <col min="9730" max="9735" width="15.7109375" style="7" customWidth="1"/>
    <col min="9736" max="9736" width="19.140625" style="7" bestFit="1" customWidth="1"/>
    <col min="9737" max="9741" width="15.7109375" style="7" customWidth="1"/>
    <col min="9742" max="9742" width="17.140625" style="7" customWidth="1"/>
    <col min="9743" max="9984" width="15.7109375" style="7"/>
    <col min="9985" max="9985" width="38.5703125" style="7" bestFit="1" customWidth="1"/>
    <col min="9986" max="9991" width="15.7109375" style="7" customWidth="1"/>
    <col min="9992" max="9992" width="19.140625" style="7" bestFit="1" customWidth="1"/>
    <col min="9993" max="9997" width="15.7109375" style="7" customWidth="1"/>
    <col min="9998" max="9998" width="17.140625" style="7" customWidth="1"/>
    <col min="9999" max="10240" width="9.140625" style="7"/>
    <col min="10241" max="10241" width="38.5703125" style="7" bestFit="1" customWidth="1"/>
    <col min="10242" max="10247" width="15.7109375" style="7" customWidth="1"/>
    <col min="10248" max="10248" width="19.140625" style="7" bestFit="1" customWidth="1"/>
    <col min="10249" max="10253" width="15.7109375" style="7" customWidth="1"/>
    <col min="10254" max="10254" width="17.140625" style="7" customWidth="1"/>
    <col min="10255" max="10496" width="15.7109375" style="7"/>
    <col min="10497" max="10497" width="38.5703125" style="7" bestFit="1" customWidth="1"/>
    <col min="10498" max="10503" width="15.7109375" style="7" customWidth="1"/>
    <col min="10504" max="10504" width="19.140625" style="7" bestFit="1" customWidth="1"/>
    <col min="10505" max="10509" width="15.7109375" style="7" customWidth="1"/>
    <col min="10510" max="10510" width="17.140625" style="7" customWidth="1"/>
    <col min="10511" max="10752" width="15.7109375" style="7"/>
    <col min="10753" max="10753" width="38.5703125" style="7" bestFit="1" customWidth="1"/>
    <col min="10754" max="10759" width="15.7109375" style="7" customWidth="1"/>
    <col min="10760" max="10760" width="19.140625" style="7" bestFit="1" customWidth="1"/>
    <col min="10761" max="10765" width="15.7109375" style="7" customWidth="1"/>
    <col min="10766" max="10766" width="17.140625" style="7" customWidth="1"/>
    <col min="10767" max="11008" width="15.7109375" style="7"/>
    <col min="11009" max="11009" width="38.5703125" style="7" bestFit="1" customWidth="1"/>
    <col min="11010" max="11015" width="15.7109375" style="7" customWidth="1"/>
    <col min="11016" max="11016" width="19.140625" style="7" bestFit="1" customWidth="1"/>
    <col min="11017" max="11021" width="15.7109375" style="7" customWidth="1"/>
    <col min="11022" max="11022" width="17.140625" style="7" customWidth="1"/>
    <col min="11023" max="11264" width="9.140625" style="7"/>
    <col min="11265" max="11265" width="38.5703125" style="7" bestFit="1" customWidth="1"/>
    <col min="11266" max="11271" width="15.7109375" style="7" customWidth="1"/>
    <col min="11272" max="11272" width="19.140625" style="7" bestFit="1" customWidth="1"/>
    <col min="11273" max="11277" width="15.7109375" style="7" customWidth="1"/>
    <col min="11278" max="11278" width="17.140625" style="7" customWidth="1"/>
    <col min="11279" max="11520" width="15.7109375" style="7"/>
    <col min="11521" max="11521" width="38.5703125" style="7" bestFit="1" customWidth="1"/>
    <col min="11522" max="11527" width="15.7109375" style="7" customWidth="1"/>
    <col min="11528" max="11528" width="19.140625" style="7" bestFit="1" customWidth="1"/>
    <col min="11529" max="11533" width="15.7109375" style="7" customWidth="1"/>
    <col min="11534" max="11534" width="17.140625" style="7" customWidth="1"/>
    <col min="11535" max="11776" width="15.7109375" style="7"/>
    <col min="11777" max="11777" width="38.5703125" style="7" bestFit="1" customWidth="1"/>
    <col min="11778" max="11783" width="15.7109375" style="7" customWidth="1"/>
    <col min="11784" max="11784" width="19.140625" style="7" bestFit="1" customWidth="1"/>
    <col min="11785" max="11789" width="15.7109375" style="7" customWidth="1"/>
    <col min="11790" max="11790" width="17.140625" style="7" customWidth="1"/>
    <col min="11791" max="12032" width="15.7109375" style="7"/>
    <col min="12033" max="12033" width="38.5703125" style="7" bestFit="1" customWidth="1"/>
    <col min="12034" max="12039" width="15.7109375" style="7" customWidth="1"/>
    <col min="12040" max="12040" width="19.140625" style="7" bestFit="1" customWidth="1"/>
    <col min="12041" max="12045" width="15.7109375" style="7" customWidth="1"/>
    <col min="12046" max="12046" width="17.140625" style="7" customWidth="1"/>
    <col min="12047" max="12288" width="9.140625" style="7"/>
    <col min="12289" max="12289" width="38.5703125" style="7" bestFit="1" customWidth="1"/>
    <col min="12290" max="12295" width="15.7109375" style="7" customWidth="1"/>
    <col min="12296" max="12296" width="19.140625" style="7" bestFit="1" customWidth="1"/>
    <col min="12297" max="12301" width="15.7109375" style="7" customWidth="1"/>
    <col min="12302" max="12302" width="17.140625" style="7" customWidth="1"/>
    <col min="12303" max="12544" width="15.7109375" style="7"/>
    <col min="12545" max="12545" width="38.5703125" style="7" bestFit="1" customWidth="1"/>
    <col min="12546" max="12551" width="15.7109375" style="7" customWidth="1"/>
    <col min="12552" max="12552" width="19.140625" style="7" bestFit="1" customWidth="1"/>
    <col min="12553" max="12557" width="15.7109375" style="7" customWidth="1"/>
    <col min="12558" max="12558" width="17.140625" style="7" customWidth="1"/>
    <col min="12559" max="12800" width="15.7109375" style="7"/>
    <col min="12801" max="12801" width="38.5703125" style="7" bestFit="1" customWidth="1"/>
    <col min="12802" max="12807" width="15.7109375" style="7" customWidth="1"/>
    <col min="12808" max="12808" width="19.140625" style="7" bestFit="1" customWidth="1"/>
    <col min="12809" max="12813" width="15.7109375" style="7" customWidth="1"/>
    <col min="12814" max="12814" width="17.140625" style="7" customWidth="1"/>
    <col min="12815" max="13056" width="15.7109375" style="7"/>
    <col min="13057" max="13057" width="38.5703125" style="7" bestFit="1" customWidth="1"/>
    <col min="13058" max="13063" width="15.7109375" style="7" customWidth="1"/>
    <col min="13064" max="13064" width="19.140625" style="7" bestFit="1" customWidth="1"/>
    <col min="13065" max="13069" width="15.7109375" style="7" customWidth="1"/>
    <col min="13070" max="13070" width="17.140625" style="7" customWidth="1"/>
    <col min="13071" max="13312" width="9.140625" style="7"/>
    <col min="13313" max="13313" width="38.5703125" style="7" bestFit="1" customWidth="1"/>
    <col min="13314" max="13319" width="15.7109375" style="7" customWidth="1"/>
    <col min="13320" max="13320" width="19.140625" style="7" bestFit="1" customWidth="1"/>
    <col min="13321" max="13325" width="15.7109375" style="7" customWidth="1"/>
    <col min="13326" max="13326" width="17.140625" style="7" customWidth="1"/>
    <col min="13327" max="13568" width="15.7109375" style="7"/>
    <col min="13569" max="13569" width="38.5703125" style="7" bestFit="1" customWidth="1"/>
    <col min="13570" max="13575" width="15.7109375" style="7" customWidth="1"/>
    <col min="13576" max="13576" width="19.140625" style="7" bestFit="1" customWidth="1"/>
    <col min="13577" max="13581" width="15.7109375" style="7" customWidth="1"/>
    <col min="13582" max="13582" width="17.140625" style="7" customWidth="1"/>
    <col min="13583" max="13824" width="15.7109375" style="7"/>
    <col min="13825" max="13825" width="38.5703125" style="7" bestFit="1" customWidth="1"/>
    <col min="13826" max="13831" width="15.7109375" style="7" customWidth="1"/>
    <col min="13832" max="13832" width="19.140625" style="7" bestFit="1" customWidth="1"/>
    <col min="13833" max="13837" width="15.7109375" style="7" customWidth="1"/>
    <col min="13838" max="13838" width="17.140625" style="7" customWidth="1"/>
    <col min="13839" max="14080" width="15.7109375" style="7"/>
    <col min="14081" max="14081" width="38.5703125" style="7" bestFit="1" customWidth="1"/>
    <col min="14082" max="14087" width="15.7109375" style="7" customWidth="1"/>
    <col min="14088" max="14088" width="19.140625" style="7" bestFit="1" customWidth="1"/>
    <col min="14089" max="14093" width="15.7109375" style="7" customWidth="1"/>
    <col min="14094" max="14094" width="17.140625" style="7" customWidth="1"/>
    <col min="14095" max="14336" width="9.140625" style="7"/>
    <col min="14337" max="14337" width="38.5703125" style="7" bestFit="1" customWidth="1"/>
    <col min="14338" max="14343" width="15.7109375" style="7" customWidth="1"/>
    <col min="14344" max="14344" width="19.140625" style="7" bestFit="1" customWidth="1"/>
    <col min="14345" max="14349" width="15.7109375" style="7" customWidth="1"/>
    <col min="14350" max="14350" width="17.140625" style="7" customWidth="1"/>
    <col min="14351" max="14592" width="15.7109375" style="7"/>
    <col min="14593" max="14593" width="38.5703125" style="7" bestFit="1" customWidth="1"/>
    <col min="14594" max="14599" width="15.7109375" style="7" customWidth="1"/>
    <col min="14600" max="14600" width="19.140625" style="7" bestFit="1" customWidth="1"/>
    <col min="14601" max="14605" width="15.7109375" style="7" customWidth="1"/>
    <col min="14606" max="14606" width="17.140625" style="7" customWidth="1"/>
    <col min="14607" max="14848" width="15.7109375" style="7"/>
    <col min="14849" max="14849" width="38.5703125" style="7" bestFit="1" customWidth="1"/>
    <col min="14850" max="14855" width="15.7109375" style="7" customWidth="1"/>
    <col min="14856" max="14856" width="19.140625" style="7" bestFit="1" customWidth="1"/>
    <col min="14857" max="14861" width="15.7109375" style="7" customWidth="1"/>
    <col min="14862" max="14862" width="17.140625" style="7" customWidth="1"/>
    <col min="14863" max="15104" width="15.7109375" style="7"/>
    <col min="15105" max="15105" width="38.5703125" style="7" bestFit="1" customWidth="1"/>
    <col min="15106" max="15111" width="15.7109375" style="7" customWidth="1"/>
    <col min="15112" max="15112" width="19.140625" style="7" bestFit="1" customWidth="1"/>
    <col min="15113" max="15117" width="15.7109375" style="7" customWidth="1"/>
    <col min="15118" max="15118" width="17.140625" style="7" customWidth="1"/>
    <col min="15119" max="15360" width="9.140625" style="7"/>
    <col min="15361" max="15361" width="38.5703125" style="7" bestFit="1" customWidth="1"/>
    <col min="15362" max="15367" width="15.7109375" style="7" customWidth="1"/>
    <col min="15368" max="15368" width="19.140625" style="7" bestFit="1" customWidth="1"/>
    <col min="15369" max="15373" width="15.7109375" style="7" customWidth="1"/>
    <col min="15374" max="15374" width="17.140625" style="7" customWidth="1"/>
    <col min="15375" max="15616" width="15.7109375" style="7"/>
    <col min="15617" max="15617" width="38.5703125" style="7" bestFit="1" customWidth="1"/>
    <col min="15618" max="15623" width="15.7109375" style="7" customWidth="1"/>
    <col min="15624" max="15624" width="19.140625" style="7" bestFit="1" customWidth="1"/>
    <col min="15625" max="15629" width="15.7109375" style="7" customWidth="1"/>
    <col min="15630" max="15630" width="17.140625" style="7" customWidth="1"/>
    <col min="15631" max="15872" width="15.7109375" style="7"/>
    <col min="15873" max="15873" width="38.5703125" style="7" bestFit="1" customWidth="1"/>
    <col min="15874" max="15879" width="15.7109375" style="7" customWidth="1"/>
    <col min="15880" max="15880" width="19.140625" style="7" bestFit="1" customWidth="1"/>
    <col min="15881" max="15885" width="15.7109375" style="7" customWidth="1"/>
    <col min="15886" max="15886" width="17.140625" style="7" customWidth="1"/>
    <col min="15887" max="16128" width="15.7109375" style="7"/>
    <col min="16129" max="16129" width="38.5703125" style="7" bestFit="1" customWidth="1"/>
    <col min="16130" max="16135" width="15.7109375" style="7" customWidth="1"/>
    <col min="16136" max="16136" width="19.140625" style="7" bestFit="1" customWidth="1"/>
    <col min="16137" max="16141" width="15.7109375" style="7" customWidth="1"/>
    <col min="16142" max="16142" width="17.140625" style="7" customWidth="1"/>
    <col min="16143" max="16384" width="9.140625" style="7"/>
  </cols>
  <sheetData>
    <row r="1" spans="1:15" x14ac:dyDescent="0.2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5" x14ac:dyDescent="0.2">
      <c r="A2" s="206" t="s">
        <v>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5" x14ac:dyDescent="0.2">
      <c r="A3" s="206" t="s">
        <v>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5" x14ac:dyDescent="0.2">
      <c r="A4" s="206" t="s">
        <v>101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9" spans="1:15" x14ac:dyDescent="0.2">
      <c r="A9" s="47" t="s">
        <v>23</v>
      </c>
      <c r="B9" s="48" t="s">
        <v>2</v>
      </c>
      <c r="C9" s="48" t="s">
        <v>3</v>
      </c>
      <c r="D9" s="48" t="s">
        <v>4</v>
      </c>
      <c r="E9" s="48" t="s">
        <v>5</v>
      </c>
      <c r="F9" s="48" t="s">
        <v>6</v>
      </c>
      <c r="G9" s="48" t="s">
        <v>7</v>
      </c>
      <c r="H9" s="48" t="s">
        <v>8</v>
      </c>
      <c r="I9" s="48" t="s">
        <v>9</v>
      </c>
      <c r="J9" s="48" t="s">
        <v>10</v>
      </c>
      <c r="K9" s="48" t="s">
        <v>11</v>
      </c>
      <c r="L9" s="48" t="s">
        <v>12</v>
      </c>
      <c r="M9" s="48" t="s">
        <v>1</v>
      </c>
      <c r="N9" s="48" t="s">
        <v>15</v>
      </c>
    </row>
    <row r="10" spans="1:15" x14ac:dyDescent="0.2">
      <c r="A10" s="31"/>
    </row>
    <row r="11" spans="1:15" x14ac:dyDescent="0.2">
      <c r="A11" s="8"/>
    </row>
    <row r="12" spans="1:15" x14ac:dyDescent="0.2">
      <c r="A12" s="8" t="s">
        <v>47</v>
      </c>
      <c r="B12" s="1">
        <v>227398.06</v>
      </c>
      <c r="C12" s="1">
        <v>230777.2</v>
      </c>
      <c r="D12" s="1">
        <v>238683.62</v>
      </c>
      <c r="E12" s="1">
        <v>226679.36</v>
      </c>
      <c r="F12" s="1">
        <v>228261.14</v>
      </c>
      <c r="G12" s="1">
        <v>274334.81</v>
      </c>
      <c r="H12" s="132">
        <v>199189.47</v>
      </c>
      <c r="I12" s="1">
        <v>191590.41</v>
      </c>
      <c r="J12" s="1">
        <v>241191.28</v>
      </c>
      <c r="K12" s="147">
        <v>230307.94</v>
      </c>
      <c r="L12" s="159">
        <v>245519.27</v>
      </c>
      <c r="M12" s="50">
        <v>260286.7</v>
      </c>
      <c r="N12" s="1">
        <f t="shared" ref="N12:N43" si="0">SUM(B12:M12)</f>
        <v>2794219.2600000002</v>
      </c>
    </row>
    <row r="13" spans="1:15" x14ac:dyDescent="0.2">
      <c r="A13" s="8" t="s">
        <v>48</v>
      </c>
      <c r="B13" s="21">
        <v>227397.92</v>
      </c>
      <c r="C13" s="21">
        <v>230777.2</v>
      </c>
      <c r="D13" s="27">
        <v>238683.62</v>
      </c>
      <c r="E13" s="27">
        <v>226679.36</v>
      </c>
      <c r="F13" s="27">
        <v>228261.11</v>
      </c>
      <c r="G13" s="27">
        <v>274334.64</v>
      </c>
      <c r="H13" s="133">
        <v>199187.64</v>
      </c>
      <c r="I13" s="27">
        <v>191590.42</v>
      </c>
      <c r="J13" s="27">
        <v>241191.22</v>
      </c>
      <c r="K13" s="148">
        <v>230308.01</v>
      </c>
      <c r="L13" s="160">
        <v>245519</v>
      </c>
      <c r="M13" s="52">
        <v>260286.66</v>
      </c>
      <c r="N13" s="27">
        <f t="shared" si="0"/>
        <v>2794216.8000000003</v>
      </c>
    </row>
    <row r="14" spans="1:15" x14ac:dyDescent="0.2">
      <c r="A14" s="8" t="s">
        <v>49</v>
      </c>
      <c r="B14" s="21">
        <v>113689.52</v>
      </c>
      <c r="C14" s="21">
        <v>115389.16</v>
      </c>
      <c r="D14" s="27">
        <v>119342.88</v>
      </c>
      <c r="E14" s="27">
        <v>113339.73</v>
      </c>
      <c r="F14" s="27">
        <v>114131.23</v>
      </c>
      <c r="G14" s="27">
        <v>137167.57</v>
      </c>
      <c r="H14" s="133">
        <v>99596.1</v>
      </c>
      <c r="I14" s="27">
        <v>95795.94</v>
      </c>
      <c r="J14" s="27">
        <v>120591.9</v>
      </c>
      <c r="K14" s="149">
        <v>115154.43</v>
      </c>
      <c r="L14" s="160">
        <v>122760.4</v>
      </c>
      <c r="M14" s="52">
        <v>130144.78</v>
      </c>
      <c r="N14" s="27">
        <f t="shared" si="0"/>
        <v>1397103.6400000001</v>
      </c>
    </row>
    <row r="15" spans="1:15" x14ac:dyDescent="0.2">
      <c r="A15" s="8" t="s">
        <v>94</v>
      </c>
      <c r="B15" s="21">
        <v>113506.09</v>
      </c>
      <c r="C15" s="21">
        <v>115260.98</v>
      </c>
      <c r="D15" s="27">
        <v>119551.54</v>
      </c>
      <c r="E15" s="27">
        <v>113799.53</v>
      </c>
      <c r="F15" s="27">
        <v>114050.85</v>
      </c>
      <c r="G15" s="27">
        <v>136924.59</v>
      </c>
      <c r="H15" s="133">
        <v>99516.07</v>
      </c>
      <c r="I15" s="27">
        <v>95825.42</v>
      </c>
      <c r="J15" s="27">
        <v>120540.56</v>
      </c>
      <c r="K15" s="148">
        <v>115029.98</v>
      </c>
      <c r="L15" s="160">
        <v>122676.53</v>
      </c>
      <c r="M15" s="52">
        <v>130075.16</v>
      </c>
      <c r="N15" s="27">
        <f t="shared" si="0"/>
        <v>1396757.2999999998</v>
      </c>
    </row>
    <row r="16" spans="1:15" x14ac:dyDescent="0.2">
      <c r="A16" s="8" t="s">
        <v>50</v>
      </c>
      <c r="B16" s="21">
        <v>54140.43</v>
      </c>
      <c r="C16" s="21">
        <v>56132.65</v>
      </c>
      <c r="D16" s="27">
        <v>61528.05</v>
      </c>
      <c r="E16" s="27">
        <v>96005.47</v>
      </c>
      <c r="F16" s="27">
        <v>70083.210000000006</v>
      </c>
      <c r="G16" s="27">
        <v>77902.8</v>
      </c>
      <c r="H16" s="131">
        <v>58648.91</v>
      </c>
      <c r="I16" s="27">
        <v>57468.69</v>
      </c>
      <c r="J16" s="27">
        <v>68610.94</v>
      </c>
      <c r="K16" s="149">
        <v>62786.97</v>
      </c>
      <c r="L16" s="160">
        <v>71728.479999999996</v>
      </c>
      <c r="M16" s="52">
        <v>67531.58</v>
      </c>
      <c r="N16" s="27">
        <f t="shared" si="0"/>
        <v>802568.17999999982</v>
      </c>
    </row>
    <row r="17" spans="1:14" x14ac:dyDescent="0.2">
      <c r="A17" s="8" t="s">
        <v>51</v>
      </c>
      <c r="B17" s="21">
        <v>54139.53</v>
      </c>
      <c r="C17" s="21">
        <v>56131.82</v>
      </c>
      <c r="D17" s="27">
        <v>61469.62</v>
      </c>
      <c r="E17" s="27">
        <v>96003.1</v>
      </c>
      <c r="F17" s="27">
        <v>70067.02</v>
      </c>
      <c r="G17" s="27">
        <v>77901.429999999993</v>
      </c>
      <c r="H17" s="131">
        <v>58650.239999999998</v>
      </c>
      <c r="I17" s="27">
        <v>57467.86</v>
      </c>
      <c r="J17" s="27">
        <v>67724.570000000007</v>
      </c>
      <c r="K17" s="149">
        <v>62786.52</v>
      </c>
      <c r="L17" s="160">
        <v>72086.559999999998</v>
      </c>
      <c r="M17" s="52">
        <v>67519.22</v>
      </c>
      <c r="N17" s="27">
        <f t="shared" si="0"/>
        <v>801947.49</v>
      </c>
    </row>
    <row r="18" spans="1:14" x14ac:dyDescent="0.2">
      <c r="A18" s="8" t="s">
        <v>52</v>
      </c>
      <c r="B18" s="21">
        <v>54138.43</v>
      </c>
      <c r="C18" s="21">
        <v>56131.87</v>
      </c>
      <c r="D18" s="27">
        <v>61490.82</v>
      </c>
      <c r="E18" s="27">
        <v>96003.22</v>
      </c>
      <c r="F18" s="27">
        <v>70067.009999999995</v>
      </c>
      <c r="G18" s="27">
        <v>77901.460000000006</v>
      </c>
      <c r="H18" s="131">
        <v>58650.29</v>
      </c>
      <c r="I18" s="27">
        <v>57467.89</v>
      </c>
      <c r="J18" s="27">
        <v>68122.600000000006</v>
      </c>
      <c r="K18" s="149">
        <v>62786.69</v>
      </c>
      <c r="L18" s="160">
        <v>71688.639999999999</v>
      </c>
      <c r="M18" s="52">
        <v>67519.27</v>
      </c>
      <c r="N18" s="27">
        <f t="shared" si="0"/>
        <v>801968.19000000006</v>
      </c>
    </row>
    <row r="19" spans="1:14" x14ac:dyDescent="0.2">
      <c r="A19" s="53" t="s">
        <v>53</v>
      </c>
      <c r="B19" s="21">
        <v>8094384.8799999999</v>
      </c>
      <c r="C19" s="21">
        <v>8255778.9000000004</v>
      </c>
      <c r="D19" s="27">
        <v>8581751.6099999994</v>
      </c>
      <c r="E19" s="27">
        <v>8237649.8300000001</v>
      </c>
      <c r="F19" s="27">
        <v>8327302.0899999999</v>
      </c>
      <c r="G19" s="27">
        <v>9577458.25</v>
      </c>
      <c r="H19" s="131">
        <v>8094419.8600000003</v>
      </c>
      <c r="I19" s="27">
        <v>7798723.71</v>
      </c>
      <c r="J19" s="27">
        <v>9541162.0399999991</v>
      </c>
      <c r="K19" s="149">
        <v>8679967.0999999996</v>
      </c>
      <c r="L19" s="160">
        <v>8983388.2400000002</v>
      </c>
      <c r="M19" s="52">
        <v>9256067.7599999998</v>
      </c>
      <c r="N19" s="27">
        <f t="shared" si="0"/>
        <v>103428054.27</v>
      </c>
    </row>
    <row r="20" spans="1:14" x14ac:dyDescent="0.2">
      <c r="A20" s="53" t="s">
        <v>54</v>
      </c>
      <c r="B20" s="21">
        <v>16188175.560000001</v>
      </c>
      <c r="C20" s="21">
        <v>16528680.15</v>
      </c>
      <c r="D20" s="27">
        <v>17162185.109999999</v>
      </c>
      <c r="E20" s="27">
        <v>16473103.989999998</v>
      </c>
      <c r="F20" s="27">
        <v>16652512.33</v>
      </c>
      <c r="G20" s="27">
        <v>19152819.18</v>
      </c>
      <c r="H20" s="131">
        <v>16186614.33</v>
      </c>
      <c r="I20" s="27">
        <v>15595315.41</v>
      </c>
      <c r="J20" s="27">
        <v>19080248.43</v>
      </c>
      <c r="K20" s="149">
        <v>17357828.940000001</v>
      </c>
      <c r="L20" s="160">
        <v>17963212.379999999</v>
      </c>
      <c r="M20" s="52">
        <v>18509790.370000001</v>
      </c>
      <c r="N20" s="27">
        <f t="shared" si="0"/>
        <v>206850486.17999998</v>
      </c>
    </row>
    <row r="21" spans="1:14" x14ac:dyDescent="0.2">
      <c r="A21" s="7" t="s">
        <v>55</v>
      </c>
      <c r="B21" s="21">
        <v>8094286.9900000002</v>
      </c>
      <c r="C21" s="21">
        <v>8270085.9800000004</v>
      </c>
      <c r="D21" s="27">
        <v>8579964.9499999993</v>
      </c>
      <c r="E21" s="27">
        <v>8235501.5800000001</v>
      </c>
      <c r="F21" s="27">
        <v>8325334.4199999999</v>
      </c>
      <c r="G21" s="27">
        <v>9575549.4199999999</v>
      </c>
      <c r="H21" s="131">
        <v>8092257.6699999999</v>
      </c>
      <c r="I21" s="27">
        <v>7796660.3099999996</v>
      </c>
      <c r="J21" s="27">
        <v>9539003.0999999996</v>
      </c>
      <c r="K21" s="149">
        <v>8678018.9100000001</v>
      </c>
      <c r="L21" s="160">
        <v>8981714.2799999993</v>
      </c>
      <c r="M21" s="50">
        <v>9253872.5899999999</v>
      </c>
      <c r="N21" s="27">
        <f t="shared" si="0"/>
        <v>103422250.2</v>
      </c>
    </row>
    <row r="22" spans="1:14" x14ac:dyDescent="0.2">
      <c r="A22" s="7" t="s">
        <v>56</v>
      </c>
      <c r="B22" s="21">
        <v>9717992.1699999999</v>
      </c>
      <c r="C22" s="21">
        <v>9934625.6600000001</v>
      </c>
      <c r="D22" s="27">
        <v>10290635.34</v>
      </c>
      <c r="E22" s="27">
        <v>9885629.5600000005</v>
      </c>
      <c r="F22" s="27">
        <v>9988972.1199999992</v>
      </c>
      <c r="G22" s="27">
        <v>11486658.789999999</v>
      </c>
      <c r="H22" s="131">
        <v>9706996.2300000004</v>
      </c>
      <c r="I22" s="27">
        <v>9352129.1199999992</v>
      </c>
      <c r="J22" s="27">
        <v>11442035.810000001</v>
      </c>
      <c r="K22" s="149">
        <v>10414921.07</v>
      </c>
      <c r="L22" s="160">
        <v>10770218.66</v>
      </c>
      <c r="M22" s="52">
        <v>11100317.800000001</v>
      </c>
      <c r="N22" s="27">
        <f t="shared" si="0"/>
        <v>124091132.33</v>
      </c>
    </row>
    <row r="23" spans="1:14" x14ac:dyDescent="0.2">
      <c r="A23" s="7" t="s">
        <v>98</v>
      </c>
      <c r="B23" s="21">
        <v>3251843.47</v>
      </c>
      <c r="C23" s="21">
        <v>3322579.44</v>
      </c>
      <c r="D23" s="27">
        <v>3404162.07</v>
      </c>
      <c r="E23" s="27">
        <v>3291341.24</v>
      </c>
      <c r="F23" s="27">
        <v>3319466.75</v>
      </c>
      <c r="G23" s="27">
        <v>3816607.27</v>
      </c>
      <c r="H23" s="131">
        <v>3212691.33</v>
      </c>
      <c r="I23" s="27">
        <v>3098508.64</v>
      </c>
      <c r="J23" s="27">
        <v>3793327.53</v>
      </c>
      <c r="K23" s="148">
        <v>3483026.72</v>
      </c>
      <c r="L23" s="160">
        <v>3575116.33</v>
      </c>
      <c r="M23" s="52">
        <v>3685705.38</v>
      </c>
      <c r="N23" s="27">
        <f t="shared" si="0"/>
        <v>41254376.170000002</v>
      </c>
    </row>
    <row r="24" spans="1:14" x14ac:dyDescent="0.2">
      <c r="A24" s="7" t="s">
        <v>57</v>
      </c>
      <c r="B24" s="49">
        <v>164483.04</v>
      </c>
      <c r="C24" s="21">
        <v>161009.54999999999</v>
      </c>
      <c r="D24" s="27">
        <v>167894.62</v>
      </c>
      <c r="E24" s="27">
        <v>147767.78</v>
      </c>
      <c r="F24" s="27">
        <v>145961.49</v>
      </c>
      <c r="G24" s="27">
        <v>177754.5</v>
      </c>
      <c r="H24" s="131">
        <v>134004.69</v>
      </c>
      <c r="I24" s="27">
        <v>131996.76999999999</v>
      </c>
      <c r="J24" s="27">
        <v>155483.17000000001</v>
      </c>
      <c r="K24" s="149">
        <v>143274.12</v>
      </c>
      <c r="L24" s="160">
        <v>145726.34</v>
      </c>
      <c r="M24" s="52">
        <v>192753.97</v>
      </c>
      <c r="N24" s="27">
        <f t="shared" si="0"/>
        <v>1868110.04</v>
      </c>
    </row>
    <row r="25" spans="1:14" x14ac:dyDescent="0.2">
      <c r="A25" s="7" t="s">
        <v>96</v>
      </c>
      <c r="B25" s="49">
        <v>291413.95</v>
      </c>
      <c r="C25" s="21">
        <v>313659.37</v>
      </c>
      <c r="D25" s="27">
        <v>304793.62</v>
      </c>
      <c r="E25" s="27">
        <v>307169.26</v>
      </c>
      <c r="F25" s="27">
        <v>284129.11</v>
      </c>
      <c r="G25" s="27">
        <v>329044.53999999998</v>
      </c>
      <c r="H25" s="131">
        <v>263172.61</v>
      </c>
      <c r="I25" s="27">
        <v>258064.64000000001</v>
      </c>
      <c r="J25" s="27">
        <v>317537.7</v>
      </c>
      <c r="K25" s="148">
        <v>308539.94</v>
      </c>
      <c r="L25" s="160">
        <v>342900.67</v>
      </c>
      <c r="M25" s="52">
        <v>350522.71</v>
      </c>
      <c r="N25" s="27">
        <f t="shared" si="0"/>
        <v>3670948.12</v>
      </c>
    </row>
    <row r="26" spans="1:14" x14ac:dyDescent="0.2">
      <c r="A26" s="8" t="s">
        <v>58</v>
      </c>
      <c r="B26" s="27">
        <v>56487.19</v>
      </c>
      <c r="C26" s="21">
        <v>59195.89</v>
      </c>
      <c r="D26" s="27">
        <v>44317.62</v>
      </c>
      <c r="E26" s="27">
        <v>58746.83</v>
      </c>
      <c r="F26" s="27">
        <v>50745.14</v>
      </c>
      <c r="G26" s="27">
        <v>65561.64</v>
      </c>
      <c r="H26" s="133">
        <v>47645.919999999998</v>
      </c>
      <c r="I26" s="27">
        <v>51295.27</v>
      </c>
      <c r="J26" s="27">
        <v>61187.25</v>
      </c>
      <c r="K26" s="149">
        <v>61776.86</v>
      </c>
      <c r="L26" s="160">
        <v>56970.18</v>
      </c>
      <c r="M26" s="52">
        <v>65778.83</v>
      </c>
      <c r="N26" s="27">
        <f t="shared" si="0"/>
        <v>679708.62000000011</v>
      </c>
    </row>
    <row r="27" spans="1:14" x14ac:dyDescent="0.2">
      <c r="A27" s="8" t="s">
        <v>59</v>
      </c>
      <c r="B27" s="27">
        <v>4670.8599999999997</v>
      </c>
      <c r="C27" s="21">
        <v>5916.31</v>
      </c>
      <c r="D27" s="27">
        <v>6543.88</v>
      </c>
      <c r="E27" s="27">
        <v>5673.57</v>
      </c>
      <c r="F27" s="27">
        <v>5916.05</v>
      </c>
      <c r="G27" s="27">
        <v>6518.61</v>
      </c>
      <c r="H27" s="133">
        <v>8129.32</v>
      </c>
      <c r="I27" s="27">
        <v>4660.28</v>
      </c>
      <c r="J27" s="27">
        <v>7269.72</v>
      </c>
      <c r="K27" s="149">
        <v>7208.56</v>
      </c>
      <c r="L27" s="160">
        <v>6899.03</v>
      </c>
      <c r="M27" s="52">
        <v>7832.17</v>
      </c>
      <c r="N27" s="27">
        <f t="shared" si="0"/>
        <v>77238.36</v>
      </c>
    </row>
    <row r="28" spans="1:14" x14ac:dyDescent="0.2">
      <c r="A28" s="8" t="s">
        <v>60</v>
      </c>
      <c r="B28" s="27">
        <v>92705.48</v>
      </c>
      <c r="C28" s="21">
        <v>113565.83</v>
      </c>
      <c r="D28" s="27">
        <v>105225.16</v>
      </c>
      <c r="E28" s="27">
        <v>87546.43</v>
      </c>
      <c r="F28" s="27">
        <v>88597.27</v>
      </c>
      <c r="G28" s="27">
        <v>114311.92</v>
      </c>
      <c r="H28" s="133">
        <v>92772.13</v>
      </c>
      <c r="I28" s="54">
        <v>87718.77</v>
      </c>
      <c r="J28" s="27">
        <v>100471.86</v>
      </c>
      <c r="K28" s="149">
        <v>96499.38</v>
      </c>
      <c r="L28" s="160">
        <v>108507.23</v>
      </c>
      <c r="M28" s="52">
        <v>117910.8</v>
      </c>
      <c r="N28" s="27">
        <f t="shared" si="0"/>
        <v>1205832.26</v>
      </c>
    </row>
    <row r="29" spans="1:14" x14ac:dyDescent="0.2">
      <c r="A29" s="8" t="s">
        <v>61</v>
      </c>
      <c r="B29" s="27">
        <v>467202.61</v>
      </c>
      <c r="C29" s="21">
        <v>403254.43</v>
      </c>
      <c r="D29" s="27">
        <v>256124.78</v>
      </c>
      <c r="E29" s="27">
        <v>227760.72</v>
      </c>
      <c r="F29" s="27">
        <v>262735.86</v>
      </c>
      <c r="G29" s="27">
        <v>304711.02</v>
      </c>
      <c r="H29" s="133">
        <v>222501.17</v>
      </c>
      <c r="I29" s="54">
        <v>217600.69</v>
      </c>
      <c r="J29" s="27">
        <v>287828.19</v>
      </c>
      <c r="K29" s="148">
        <v>243089.63</v>
      </c>
      <c r="L29" s="160">
        <v>290263.14</v>
      </c>
      <c r="M29" s="52">
        <v>292839.75</v>
      </c>
      <c r="N29" s="27">
        <f t="shared" si="0"/>
        <v>3475911.9899999998</v>
      </c>
    </row>
    <row r="30" spans="1:14" x14ac:dyDescent="0.2">
      <c r="A30" s="8" t="s">
        <v>62</v>
      </c>
      <c r="B30" s="27">
        <v>240090.39</v>
      </c>
      <c r="C30" s="27">
        <v>209268.78</v>
      </c>
      <c r="D30" s="27">
        <v>128305.58</v>
      </c>
      <c r="E30" s="27">
        <v>114037.73</v>
      </c>
      <c r="F30" s="27">
        <v>131551.38</v>
      </c>
      <c r="G30" s="27">
        <v>152712.68</v>
      </c>
      <c r="H30" s="131">
        <v>111421.1</v>
      </c>
      <c r="I30" s="27">
        <v>108913.64</v>
      </c>
      <c r="J30" s="21">
        <v>144172.28</v>
      </c>
      <c r="K30" s="148">
        <v>121588.49</v>
      </c>
      <c r="L30" s="156">
        <v>145261.85</v>
      </c>
      <c r="M30" s="52">
        <v>146502.73000000001</v>
      </c>
      <c r="N30" s="27">
        <f t="shared" si="0"/>
        <v>1753826.6300000001</v>
      </c>
    </row>
    <row r="31" spans="1:14" x14ac:dyDescent="0.2">
      <c r="A31" s="8" t="s">
        <v>63</v>
      </c>
      <c r="B31" s="27">
        <v>19581.93</v>
      </c>
      <c r="C31" s="21">
        <v>30563.32</v>
      </c>
      <c r="D31" s="27">
        <v>38776.36</v>
      </c>
      <c r="E31" s="27">
        <v>18222.740000000002</v>
      </c>
      <c r="F31" s="21">
        <v>16998.41</v>
      </c>
      <c r="G31" s="27">
        <v>19845.66</v>
      </c>
      <c r="H31" s="131">
        <v>28434.67</v>
      </c>
      <c r="I31" s="21">
        <v>17770.27</v>
      </c>
      <c r="J31" s="21">
        <v>20823</v>
      </c>
      <c r="K31" s="149">
        <v>22664.799999999999</v>
      </c>
      <c r="L31" s="161">
        <v>32466.06</v>
      </c>
      <c r="M31" s="21">
        <v>27923</v>
      </c>
      <c r="N31" s="27">
        <f t="shared" si="0"/>
        <v>294070.22000000003</v>
      </c>
    </row>
    <row r="32" spans="1:14" x14ac:dyDescent="0.2">
      <c r="A32" s="53" t="s">
        <v>64</v>
      </c>
      <c r="B32" s="21">
        <v>27927.74</v>
      </c>
      <c r="C32" s="21">
        <v>44038.86</v>
      </c>
      <c r="D32" s="21">
        <v>35768.300000000003</v>
      </c>
      <c r="E32" s="21">
        <v>25968.35</v>
      </c>
      <c r="F32" s="27">
        <v>29663.759999999998</v>
      </c>
      <c r="G32" s="21">
        <v>73267.83</v>
      </c>
      <c r="H32" s="131">
        <v>23898.16</v>
      </c>
      <c r="I32" s="21">
        <v>21766.5</v>
      </c>
      <c r="J32" s="27">
        <v>36221.17</v>
      </c>
      <c r="K32" s="149">
        <v>26479.49</v>
      </c>
      <c r="L32" s="160">
        <v>28568.560000000001</v>
      </c>
      <c r="M32" s="52">
        <v>25830.67</v>
      </c>
      <c r="N32" s="27">
        <f t="shared" si="0"/>
        <v>399399.38999999996</v>
      </c>
    </row>
    <row r="33" spans="1:16" x14ac:dyDescent="0.2">
      <c r="A33" s="53" t="s">
        <v>65</v>
      </c>
      <c r="B33" s="27">
        <v>27927.74</v>
      </c>
      <c r="C33" s="21">
        <v>44038.84</v>
      </c>
      <c r="D33" s="27">
        <v>35768.300000000003</v>
      </c>
      <c r="E33" s="27">
        <v>25968.35</v>
      </c>
      <c r="F33" s="27">
        <v>29663.74</v>
      </c>
      <c r="G33" s="27">
        <v>73267.820000000007</v>
      </c>
      <c r="H33" s="131">
        <v>23898.16</v>
      </c>
      <c r="I33" s="54">
        <v>21766.5</v>
      </c>
      <c r="J33" s="27">
        <v>36221.1</v>
      </c>
      <c r="K33" s="149">
        <v>26479.49</v>
      </c>
      <c r="L33" s="160">
        <v>28568.52</v>
      </c>
      <c r="M33" s="52">
        <v>25830.67</v>
      </c>
      <c r="N33" s="27">
        <f t="shared" si="0"/>
        <v>399399.23</v>
      </c>
    </row>
    <row r="34" spans="1:16" x14ac:dyDescent="0.2">
      <c r="A34" s="8" t="s">
        <v>66</v>
      </c>
      <c r="B34" s="27">
        <v>27927.72</v>
      </c>
      <c r="C34" s="21">
        <v>44038.84</v>
      </c>
      <c r="D34" s="27">
        <v>35768.31</v>
      </c>
      <c r="E34" s="27">
        <v>25968.34</v>
      </c>
      <c r="F34" s="27">
        <v>29663.74</v>
      </c>
      <c r="G34" s="27">
        <v>73267.81</v>
      </c>
      <c r="H34" s="133">
        <v>23898.18</v>
      </c>
      <c r="I34" s="54">
        <v>21766.51</v>
      </c>
      <c r="J34" s="27">
        <v>36221.08</v>
      </c>
      <c r="K34" s="149">
        <v>26479.49</v>
      </c>
      <c r="L34" s="160">
        <v>28568.52</v>
      </c>
      <c r="M34" s="52">
        <v>25830.66</v>
      </c>
      <c r="N34" s="27">
        <f>SUM(B34:M34)</f>
        <v>399399.19999999995</v>
      </c>
    </row>
    <row r="35" spans="1:16" x14ac:dyDescent="0.2">
      <c r="A35" s="8" t="s">
        <v>67</v>
      </c>
      <c r="B35" s="27">
        <v>821084.5</v>
      </c>
      <c r="C35" s="21">
        <v>890594.36</v>
      </c>
      <c r="D35" s="27">
        <v>874861.92</v>
      </c>
      <c r="E35" s="27">
        <v>823795.66</v>
      </c>
      <c r="F35" s="27">
        <v>817249.24</v>
      </c>
      <c r="G35" s="27">
        <v>1006330.82</v>
      </c>
      <c r="H35" s="134">
        <v>746529.06</v>
      </c>
      <c r="I35" s="27">
        <v>742920.58</v>
      </c>
      <c r="J35" s="27">
        <v>856671.77</v>
      </c>
      <c r="K35" s="149">
        <v>811930.72</v>
      </c>
      <c r="L35" s="160">
        <v>859446.91</v>
      </c>
      <c r="M35" s="21">
        <v>960595.55</v>
      </c>
      <c r="N35" s="27">
        <f>SUM(B35:M35)</f>
        <v>10212011.090000002</v>
      </c>
    </row>
    <row r="36" spans="1:16" x14ac:dyDescent="0.2">
      <c r="A36" s="8" t="s">
        <v>68</v>
      </c>
      <c r="B36" s="27">
        <v>1642166.52</v>
      </c>
      <c r="C36" s="21">
        <v>1781185.26</v>
      </c>
      <c r="D36" s="27">
        <v>1749773.19</v>
      </c>
      <c r="E36" s="27">
        <v>1647587.97</v>
      </c>
      <c r="F36" s="27">
        <v>1634496.47</v>
      </c>
      <c r="G36" s="27">
        <v>2012655.8</v>
      </c>
      <c r="H36" s="133">
        <v>1493054.51</v>
      </c>
      <c r="I36" s="27">
        <v>1485839.51</v>
      </c>
      <c r="J36" s="27">
        <v>1713337.54</v>
      </c>
      <c r="K36" s="149">
        <v>1623858.58</v>
      </c>
      <c r="L36" s="160">
        <v>1718892.25</v>
      </c>
      <c r="M36" s="27">
        <v>1921185.52</v>
      </c>
      <c r="N36" s="27">
        <f t="shared" si="0"/>
        <v>20424033.120000001</v>
      </c>
    </row>
    <row r="37" spans="1:16" x14ac:dyDescent="0.2">
      <c r="A37" s="8" t="s">
        <v>69</v>
      </c>
      <c r="B37" s="27">
        <v>2463251.2599999998</v>
      </c>
      <c r="C37" s="21">
        <v>2671779.65</v>
      </c>
      <c r="D37" s="27">
        <v>2624436.17</v>
      </c>
      <c r="E37" s="27">
        <v>2471383.0299999998</v>
      </c>
      <c r="F37" s="27">
        <v>2451745.5300000003</v>
      </c>
      <c r="G37" s="27">
        <v>3018986.5</v>
      </c>
      <c r="H37" s="131">
        <v>2239583.66</v>
      </c>
      <c r="I37" s="27">
        <v>2228759.9900000002</v>
      </c>
      <c r="J37" s="27">
        <v>2570009.5699999998</v>
      </c>
      <c r="K37" s="149">
        <v>2435788.9500000002</v>
      </c>
      <c r="L37" s="160">
        <v>2578336.67</v>
      </c>
      <c r="M37" s="27">
        <v>2881779.67</v>
      </c>
      <c r="N37" s="27">
        <f t="shared" si="0"/>
        <v>30635840.649999999</v>
      </c>
    </row>
    <row r="38" spans="1:16" x14ac:dyDescent="0.2">
      <c r="A38" s="8" t="s">
        <v>70</v>
      </c>
      <c r="B38" s="27">
        <v>821084.43</v>
      </c>
      <c r="C38" s="21">
        <v>890594.33</v>
      </c>
      <c r="D38" s="27">
        <v>874813.87</v>
      </c>
      <c r="E38" s="27">
        <v>823795.68</v>
      </c>
      <c r="F38" s="27">
        <v>817249.21</v>
      </c>
      <c r="G38" s="27">
        <v>1006330.73</v>
      </c>
      <c r="H38" s="131">
        <v>746529.23</v>
      </c>
      <c r="I38" s="27">
        <v>742920.6</v>
      </c>
      <c r="J38" s="27">
        <v>856671.67</v>
      </c>
      <c r="K38" s="149">
        <v>811930.62</v>
      </c>
      <c r="L38" s="160">
        <v>859446.82</v>
      </c>
      <c r="M38" s="52">
        <v>960595.5</v>
      </c>
      <c r="N38" s="27">
        <f t="shared" si="0"/>
        <v>10211962.689999999</v>
      </c>
    </row>
    <row r="39" spans="1:16" x14ac:dyDescent="0.2">
      <c r="A39" s="8" t="s">
        <v>99</v>
      </c>
      <c r="B39" s="27">
        <v>3520029.74</v>
      </c>
      <c r="C39" s="21">
        <v>3771804.33</v>
      </c>
      <c r="D39" s="27">
        <v>3743284.31</v>
      </c>
      <c r="E39" s="27">
        <v>3519148.63</v>
      </c>
      <c r="F39" s="27">
        <v>3517491.75</v>
      </c>
      <c r="G39" s="27">
        <v>4324864.67</v>
      </c>
      <c r="H39" s="131">
        <v>3214957.54</v>
      </c>
      <c r="I39" s="27">
        <v>3189976.98</v>
      </c>
      <c r="J39" s="27">
        <v>3681793.92</v>
      </c>
      <c r="K39" s="148">
        <v>3488045.28</v>
      </c>
      <c r="L39" s="160">
        <v>3671759.84</v>
      </c>
      <c r="M39" s="52">
        <v>4138816.15</v>
      </c>
      <c r="N39" s="27">
        <f t="shared" si="0"/>
        <v>43781973.139999993</v>
      </c>
    </row>
    <row r="40" spans="1:16" x14ac:dyDescent="0.2">
      <c r="A40" s="8" t="s">
        <v>71</v>
      </c>
      <c r="B40" s="27">
        <v>49755.1</v>
      </c>
      <c r="C40" s="21">
        <v>56183.86</v>
      </c>
      <c r="D40" s="27">
        <v>62280.21</v>
      </c>
      <c r="E40" s="27">
        <v>54033.45</v>
      </c>
      <c r="F40" s="27">
        <v>79543.59</v>
      </c>
      <c r="G40" s="27">
        <v>63999.75</v>
      </c>
      <c r="H40" s="131">
        <v>49430.57</v>
      </c>
      <c r="I40" s="27">
        <v>47330.53</v>
      </c>
      <c r="J40" s="27">
        <v>50722.62</v>
      </c>
      <c r="K40" s="149">
        <v>63929.61</v>
      </c>
      <c r="L40" s="160">
        <v>66695.11</v>
      </c>
      <c r="M40" s="52">
        <v>72842.11</v>
      </c>
      <c r="N40" s="27">
        <f t="shared" si="0"/>
        <v>716746.50999999989</v>
      </c>
    </row>
    <row r="41" spans="1:16" x14ac:dyDescent="0.2">
      <c r="A41" s="18" t="s">
        <v>72</v>
      </c>
      <c r="B41" s="27">
        <v>24877.82</v>
      </c>
      <c r="C41" s="21">
        <v>28092.13</v>
      </c>
      <c r="D41" s="27">
        <v>31140.54</v>
      </c>
      <c r="E41" s="27">
        <v>27016.82</v>
      </c>
      <c r="F41" s="27">
        <v>39771.910000000003</v>
      </c>
      <c r="G41" s="27">
        <v>31999.95</v>
      </c>
      <c r="H41" s="133">
        <v>24715.62</v>
      </c>
      <c r="I41" s="27">
        <v>23665.42</v>
      </c>
      <c r="J41" s="27">
        <v>25361.85</v>
      </c>
      <c r="K41" s="149">
        <v>31965.03</v>
      </c>
      <c r="L41" s="160">
        <v>33347.769999999997</v>
      </c>
      <c r="M41" s="52">
        <v>36421.14</v>
      </c>
      <c r="N41" s="27">
        <f t="shared" si="0"/>
        <v>358376.00000000006</v>
      </c>
    </row>
    <row r="42" spans="1:16" x14ac:dyDescent="0.2">
      <c r="A42" s="18" t="s">
        <v>73</v>
      </c>
      <c r="B42" s="27">
        <v>49718.55</v>
      </c>
      <c r="C42" s="21">
        <v>56180.45</v>
      </c>
      <c r="D42" s="27">
        <v>62276.800000000003</v>
      </c>
      <c r="E42" s="27">
        <v>54030</v>
      </c>
      <c r="F42" s="27">
        <v>79534.61</v>
      </c>
      <c r="G42" s="27">
        <v>63996.29</v>
      </c>
      <c r="H42" s="135">
        <v>49427.12</v>
      </c>
      <c r="I42" s="27">
        <v>47327.08</v>
      </c>
      <c r="J42" s="27">
        <v>50719.21</v>
      </c>
      <c r="K42" s="149">
        <v>63925.97</v>
      </c>
      <c r="L42" s="160">
        <v>66695.12</v>
      </c>
      <c r="M42" s="52">
        <v>72841.960000000006</v>
      </c>
      <c r="N42" s="55">
        <f t="shared" si="0"/>
        <v>716673.15999999992</v>
      </c>
    </row>
    <row r="43" spans="1:16" s="56" customFormat="1" x14ac:dyDescent="0.2">
      <c r="A43" s="18" t="s">
        <v>74</v>
      </c>
      <c r="B43" s="27">
        <v>3.2</v>
      </c>
      <c r="C43" s="21">
        <v>3.41</v>
      </c>
      <c r="D43" s="27">
        <v>3.41</v>
      </c>
      <c r="E43" s="27">
        <v>3.41</v>
      </c>
      <c r="F43" s="27">
        <v>3.42</v>
      </c>
      <c r="G43" s="27">
        <v>3.42</v>
      </c>
      <c r="H43" s="133">
        <v>3.3</v>
      </c>
      <c r="I43" s="27">
        <v>3.39</v>
      </c>
      <c r="J43" s="55">
        <v>3.42</v>
      </c>
      <c r="K43" s="149">
        <v>3.42</v>
      </c>
      <c r="L43" s="160">
        <v>0.01</v>
      </c>
      <c r="M43" s="52">
        <v>0</v>
      </c>
      <c r="N43" s="55">
        <f t="shared" si="0"/>
        <v>33.81</v>
      </c>
    </row>
    <row r="44" spans="1:16" s="56" customFormat="1" x14ac:dyDescent="0.2">
      <c r="A44" s="18" t="s">
        <v>75</v>
      </c>
      <c r="B44" s="27">
        <v>49755.32</v>
      </c>
      <c r="C44" s="57">
        <v>56183.87</v>
      </c>
      <c r="D44" s="27">
        <v>62280.21</v>
      </c>
      <c r="E44" s="55">
        <v>54033.43</v>
      </c>
      <c r="F44" s="55">
        <v>79543.360000000001</v>
      </c>
      <c r="G44" s="27">
        <v>63999.71</v>
      </c>
      <c r="H44" s="136">
        <v>49430.65</v>
      </c>
      <c r="I44" s="55">
        <v>47330.53</v>
      </c>
      <c r="J44" s="55">
        <v>50722.59</v>
      </c>
      <c r="K44" s="150">
        <v>63929.52</v>
      </c>
      <c r="L44" s="160">
        <v>66695.13</v>
      </c>
      <c r="M44" s="52">
        <v>72842.009999999995</v>
      </c>
      <c r="N44" s="55">
        <f>SUM(B44:M44)</f>
        <v>716746.33000000007</v>
      </c>
    </row>
    <row r="45" spans="1:16" s="56" customFormat="1" x14ac:dyDescent="0.2">
      <c r="A45" s="58"/>
      <c r="B45" s="58"/>
      <c r="C45" s="58"/>
      <c r="D45" s="59"/>
      <c r="E45" s="59"/>
      <c r="F45" s="58"/>
      <c r="G45" s="59"/>
      <c r="H45" s="58"/>
      <c r="I45" s="59"/>
      <c r="J45" s="58"/>
      <c r="K45" s="59"/>
      <c r="L45" s="59"/>
      <c r="M45" s="59"/>
      <c r="N45" s="59"/>
      <c r="O45" s="58"/>
      <c r="P45" s="58"/>
    </row>
    <row r="46" spans="1:16" s="58" customFormat="1" x14ac:dyDescent="0.2">
      <c r="A46" s="8" t="s">
        <v>76</v>
      </c>
      <c r="B46" s="60">
        <f>SUM(B12:B45)</f>
        <v>57053238.140000008</v>
      </c>
      <c r="C46" s="125">
        <f>SUM(C12:C44)</f>
        <v>58803502.679999985</v>
      </c>
      <c r="D46" s="60">
        <f>SUM(D12:D45)</f>
        <v>60163886.389999978</v>
      </c>
      <c r="E46" s="60">
        <f>SUM(E12:E45)</f>
        <v>57611394.149999999</v>
      </c>
      <c r="F46" s="125">
        <f>SUM(F12:F44)</f>
        <v>58100764.320000008</v>
      </c>
      <c r="G46" s="60">
        <f>SUM(G12:G45)</f>
        <v>67648991.879999995</v>
      </c>
      <c r="H46" s="125">
        <f>SUM(H12:H44)</f>
        <v>55659855.50999999</v>
      </c>
      <c r="I46" s="60">
        <f>SUM(I12:I45)</f>
        <v>53887938.270000011</v>
      </c>
      <c r="J46" s="61">
        <f>SUM(J12:J44)</f>
        <v>65383200.660000019</v>
      </c>
      <c r="K46" s="61">
        <f>SUM(K12:K45)</f>
        <v>59972311.230000012</v>
      </c>
      <c r="L46" s="61">
        <f>SUM(L12:L45)</f>
        <v>62361644.500000015</v>
      </c>
      <c r="M46" s="61">
        <f>SUM(M12:M45)</f>
        <v>65186592.839999996</v>
      </c>
      <c r="N46" s="61">
        <f>SUM(N12:N45)</f>
        <v>721833320.56999993</v>
      </c>
      <c r="O46" s="7"/>
      <c r="P46" s="7"/>
    </row>
    <row r="47" spans="1:16" x14ac:dyDescent="0.2">
      <c r="A47" s="18" t="s">
        <v>44</v>
      </c>
      <c r="B47" s="62">
        <v>1016215.44</v>
      </c>
      <c r="C47" s="62">
        <v>1047390.65</v>
      </c>
      <c r="D47" s="63">
        <v>1071621.3899999999</v>
      </c>
      <c r="E47" s="57">
        <v>1026157.22</v>
      </c>
      <c r="F47" s="55">
        <v>1034873.66</v>
      </c>
      <c r="G47" s="57">
        <v>1204943.9099999999</v>
      </c>
      <c r="H47" s="137">
        <v>991396.89</v>
      </c>
      <c r="I47" s="51">
        <v>959836.05</v>
      </c>
      <c r="J47" s="55">
        <v>1164586.25</v>
      </c>
      <c r="K47" s="151">
        <v>1068209.1100000001</v>
      </c>
      <c r="L47" s="162">
        <v>1110767.23</v>
      </c>
      <c r="M47" s="57">
        <v>1161084.3400000001</v>
      </c>
      <c r="N47" s="63">
        <f>SUM(B47:M47)</f>
        <v>12857082.139999999</v>
      </c>
    </row>
    <row r="48" spans="1:16" x14ac:dyDescent="0.2">
      <c r="B48" s="1"/>
      <c r="M48" s="52"/>
    </row>
    <row r="49" spans="1:14" ht="13.5" thickBot="1" x14ac:dyDescent="0.25">
      <c r="A49" s="47" t="s">
        <v>15</v>
      </c>
      <c r="B49" s="64">
        <f>B46+B47</f>
        <v>58069453.580000006</v>
      </c>
      <c r="C49" s="64">
        <f>C46+C47</f>
        <v>59850893.329999983</v>
      </c>
      <c r="D49" s="64">
        <f t="shared" ref="D49:N49" si="1">D46+D47</f>
        <v>61235507.779999979</v>
      </c>
      <c r="E49" s="64">
        <f t="shared" si="1"/>
        <v>58637551.369999997</v>
      </c>
      <c r="F49" s="64">
        <f t="shared" si="1"/>
        <v>59135637.980000004</v>
      </c>
      <c r="G49" s="64">
        <f t="shared" si="1"/>
        <v>68853935.789999992</v>
      </c>
      <c r="H49" s="64">
        <f t="shared" si="1"/>
        <v>56651252.399999991</v>
      </c>
      <c r="I49" s="64">
        <f>I46+I47</f>
        <v>54847774.320000008</v>
      </c>
      <c r="J49" s="64">
        <f>J46+J47</f>
        <v>66547786.910000019</v>
      </c>
      <c r="K49" s="64">
        <f t="shared" si="1"/>
        <v>61040520.340000011</v>
      </c>
      <c r="L49" s="64">
        <f>L46+L47</f>
        <v>63472411.730000012</v>
      </c>
      <c r="M49" s="64">
        <f t="shared" si="1"/>
        <v>66347677.18</v>
      </c>
      <c r="N49" s="64">
        <f t="shared" si="1"/>
        <v>734690402.70999992</v>
      </c>
    </row>
    <row r="50" spans="1:14" ht="13.5" thickTop="1" x14ac:dyDescent="0.2"/>
    <row r="54" spans="1:14" x14ac:dyDescent="0.2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6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G6" sqref="G6"/>
    </sheetView>
  </sheetViews>
  <sheetFormatPr defaultRowHeight="15" x14ac:dyDescent="0.25"/>
  <cols>
    <col min="1" max="1" width="36.42578125" customWidth="1"/>
    <col min="2" max="3" width="13.7109375" style="76" customWidth="1"/>
    <col min="4" max="4" width="14.7109375" style="76" bestFit="1" customWidth="1"/>
    <col min="5" max="7" width="14.28515625" style="76" bestFit="1" customWidth="1"/>
    <col min="8" max="9" width="15.42578125" style="66" customWidth="1"/>
    <col min="10" max="10" width="14" bestFit="1" customWidth="1"/>
    <col min="11" max="11" width="14.28515625" bestFit="1" customWidth="1"/>
    <col min="12" max="12" width="14" customWidth="1"/>
    <col min="13" max="13" width="11.5703125" bestFit="1" customWidth="1"/>
    <col min="259" max="259" width="36.42578125" customWidth="1"/>
    <col min="260" max="261" width="13.7109375" customWidth="1"/>
    <col min="262" max="262" width="14.85546875" bestFit="1" customWidth="1"/>
    <col min="263" max="263" width="13.7109375" customWidth="1"/>
    <col min="264" max="265" width="15.42578125" customWidth="1"/>
    <col min="266" max="266" width="14" bestFit="1" customWidth="1"/>
    <col min="268" max="268" width="14" customWidth="1"/>
    <col min="515" max="515" width="36.42578125" customWidth="1"/>
    <col min="516" max="517" width="13.7109375" customWidth="1"/>
    <col min="518" max="518" width="14.85546875" bestFit="1" customWidth="1"/>
    <col min="519" max="519" width="13.7109375" customWidth="1"/>
    <col min="520" max="521" width="15.42578125" customWidth="1"/>
    <col min="522" max="522" width="14" bestFit="1" customWidth="1"/>
    <col min="524" max="524" width="14" customWidth="1"/>
    <col min="771" max="771" width="36.42578125" customWidth="1"/>
    <col min="772" max="773" width="13.7109375" customWidth="1"/>
    <col min="774" max="774" width="14.85546875" bestFit="1" customWidth="1"/>
    <col min="775" max="775" width="13.7109375" customWidth="1"/>
    <col min="776" max="777" width="15.42578125" customWidth="1"/>
    <col min="778" max="778" width="14" bestFit="1" customWidth="1"/>
    <col min="780" max="780" width="14" customWidth="1"/>
    <col min="1027" max="1027" width="36.42578125" customWidth="1"/>
    <col min="1028" max="1029" width="13.7109375" customWidth="1"/>
    <col min="1030" max="1030" width="14.85546875" bestFit="1" customWidth="1"/>
    <col min="1031" max="1031" width="13.7109375" customWidth="1"/>
    <col min="1032" max="1033" width="15.42578125" customWidth="1"/>
    <col min="1034" max="1034" width="14" bestFit="1" customWidth="1"/>
    <col min="1036" max="1036" width="14" customWidth="1"/>
    <col min="1283" max="1283" width="36.42578125" customWidth="1"/>
    <col min="1284" max="1285" width="13.7109375" customWidth="1"/>
    <col min="1286" max="1286" width="14.85546875" bestFit="1" customWidth="1"/>
    <col min="1287" max="1287" width="13.7109375" customWidth="1"/>
    <col min="1288" max="1289" width="15.42578125" customWidth="1"/>
    <col min="1290" max="1290" width="14" bestFit="1" customWidth="1"/>
    <col min="1292" max="1292" width="14" customWidth="1"/>
    <col min="1539" max="1539" width="36.42578125" customWidth="1"/>
    <col min="1540" max="1541" width="13.7109375" customWidth="1"/>
    <col min="1542" max="1542" width="14.85546875" bestFit="1" customWidth="1"/>
    <col min="1543" max="1543" width="13.7109375" customWidth="1"/>
    <col min="1544" max="1545" width="15.42578125" customWidth="1"/>
    <col min="1546" max="1546" width="14" bestFit="1" customWidth="1"/>
    <col min="1548" max="1548" width="14" customWidth="1"/>
    <col min="1795" max="1795" width="36.42578125" customWidth="1"/>
    <col min="1796" max="1797" width="13.7109375" customWidth="1"/>
    <col min="1798" max="1798" width="14.85546875" bestFit="1" customWidth="1"/>
    <col min="1799" max="1799" width="13.7109375" customWidth="1"/>
    <col min="1800" max="1801" width="15.42578125" customWidth="1"/>
    <col min="1802" max="1802" width="14" bestFit="1" customWidth="1"/>
    <col min="1804" max="1804" width="14" customWidth="1"/>
    <col min="2051" max="2051" width="36.42578125" customWidth="1"/>
    <col min="2052" max="2053" width="13.7109375" customWidth="1"/>
    <col min="2054" max="2054" width="14.85546875" bestFit="1" customWidth="1"/>
    <col min="2055" max="2055" width="13.7109375" customWidth="1"/>
    <col min="2056" max="2057" width="15.42578125" customWidth="1"/>
    <col min="2058" max="2058" width="14" bestFit="1" customWidth="1"/>
    <col min="2060" max="2060" width="14" customWidth="1"/>
    <col min="2307" max="2307" width="36.42578125" customWidth="1"/>
    <col min="2308" max="2309" width="13.7109375" customWidth="1"/>
    <col min="2310" max="2310" width="14.85546875" bestFit="1" customWidth="1"/>
    <col min="2311" max="2311" width="13.7109375" customWidth="1"/>
    <col min="2312" max="2313" width="15.42578125" customWidth="1"/>
    <col min="2314" max="2314" width="14" bestFit="1" customWidth="1"/>
    <col min="2316" max="2316" width="14" customWidth="1"/>
    <col min="2563" max="2563" width="36.42578125" customWidth="1"/>
    <col min="2564" max="2565" width="13.7109375" customWidth="1"/>
    <col min="2566" max="2566" width="14.85546875" bestFit="1" customWidth="1"/>
    <col min="2567" max="2567" width="13.7109375" customWidth="1"/>
    <col min="2568" max="2569" width="15.42578125" customWidth="1"/>
    <col min="2570" max="2570" width="14" bestFit="1" customWidth="1"/>
    <col min="2572" max="2572" width="14" customWidth="1"/>
    <col min="2819" max="2819" width="36.42578125" customWidth="1"/>
    <col min="2820" max="2821" width="13.7109375" customWidth="1"/>
    <col min="2822" max="2822" width="14.85546875" bestFit="1" customWidth="1"/>
    <col min="2823" max="2823" width="13.7109375" customWidth="1"/>
    <col min="2824" max="2825" width="15.42578125" customWidth="1"/>
    <col min="2826" max="2826" width="14" bestFit="1" customWidth="1"/>
    <col min="2828" max="2828" width="14" customWidth="1"/>
    <col min="3075" max="3075" width="36.42578125" customWidth="1"/>
    <col min="3076" max="3077" width="13.7109375" customWidth="1"/>
    <col min="3078" max="3078" width="14.85546875" bestFit="1" customWidth="1"/>
    <col min="3079" max="3079" width="13.7109375" customWidth="1"/>
    <col min="3080" max="3081" width="15.42578125" customWidth="1"/>
    <col min="3082" max="3082" width="14" bestFit="1" customWidth="1"/>
    <col min="3084" max="3084" width="14" customWidth="1"/>
    <col min="3331" max="3331" width="36.42578125" customWidth="1"/>
    <col min="3332" max="3333" width="13.7109375" customWidth="1"/>
    <col min="3334" max="3334" width="14.85546875" bestFit="1" customWidth="1"/>
    <col min="3335" max="3335" width="13.7109375" customWidth="1"/>
    <col min="3336" max="3337" width="15.42578125" customWidth="1"/>
    <col min="3338" max="3338" width="14" bestFit="1" customWidth="1"/>
    <col min="3340" max="3340" width="14" customWidth="1"/>
    <col min="3587" max="3587" width="36.42578125" customWidth="1"/>
    <col min="3588" max="3589" width="13.7109375" customWidth="1"/>
    <col min="3590" max="3590" width="14.85546875" bestFit="1" customWidth="1"/>
    <col min="3591" max="3591" width="13.7109375" customWidth="1"/>
    <col min="3592" max="3593" width="15.42578125" customWidth="1"/>
    <col min="3594" max="3594" width="14" bestFit="1" customWidth="1"/>
    <col min="3596" max="3596" width="14" customWidth="1"/>
    <col min="3843" max="3843" width="36.42578125" customWidth="1"/>
    <col min="3844" max="3845" width="13.7109375" customWidth="1"/>
    <col min="3846" max="3846" width="14.85546875" bestFit="1" customWidth="1"/>
    <col min="3847" max="3847" width="13.7109375" customWidth="1"/>
    <col min="3848" max="3849" width="15.42578125" customWidth="1"/>
    <col min="3850" max="3850" width="14" bestFit="1" customWidth="1"/>
    <col min="3852" max="3852" width="14" customWidth="1"/>
    <col min="4099" max="4099" width="36.42578125" customWidth="1"/>
    <col min="4100" max="4101" width="13.7109375" customWidth="1"/>
    <col min="4102" max="4102" width="14.85546875" bestFit="1" customWidth="1"/>
    <col min="4103" max="4103" width="13.7109375" customWidth="1"/>
    <col min="4104" max="4105" width="15.42578125" customWidth="1"/>
    <col min="4106" max="4106" width="14" bestFit="1" customWidth="1"/>
    <col min="4108" max="4108" width="14" customWidth="1"/>
    <col min="4355" max="4355" width="36.42578125" customWidth="1"/>
    <col min="4356" max="4357" width="13.7109375" customWidth="1"/>
    <col min="4358" max="4358" width="14.85546875" bestFit="1" customWidth="1"/>
    <col min="4359" max="4359" width="13.7109375" customWidth="1"/>
    <col min="4360" max="4361" width="15.42578125" customWidth="1"/>
    <col min="4362" max="4362" width="14" bestFit="1" customWidth="1"/>
    <col min="4364" max="4364" width="14" customWidth="1"/>
    <col min="4611" max="4611" width="36.42578125" customWidth="1"/>
    <col min="4612" max="4613" width="13.7109375" customWidth="1"/>
    <col min="4614" max="4614" width="14.85546875" bestFit="1" customWidth="1"/>
    <col min="4615" max="4615" width="13.7109375" customWidth="1"/>
    <col min="4616" max="4617" width="15.42578125" customWidth="1"/>
    <col min="4618" max="4618" width="14" bestFit="1" customWidth="1"/>
    <col min="4620" max="4620" width="14" customWidth="1"/>
    <col min="4867" max="4867" width="36.42578125" customWidth="1"/>
    <col min="4868" max="4869" width="13.7109375" customWidth="1"/>
    <col min="4870" max="4870" width="14.85546875" bestFit="1" customWidth="1"/>
    <col min="4871" max="4871" width="13.7109375" customWidth="1"/>
    <col min="4872" max="4873" width="15.42578125" customWidth="1"/>
    <col min="4874" max="4874" width="14" bestFit="1" customWidth="1"/>
    <col min="4876" max="4876" width="14" customWidth="1"/>
    <col min="5123" max="5123" width="36.42578125" customWidth="1"/>
    <col min="5124" max="5125" width="13.7109375" customWidth="1"/>
    <col min="5126" max="5126" width="14.85546875" bestFit="1" customWidth="1"/>
    <col min="5127" max="5127" width="13.7109375" customWidth="1"/>
    <col min="5128" max="5129" width="15.42578125" customWidth="1"/>
    <col min="5130" max="5130" width="14" bestFit="1" customWidth="1"/>
    <col min="5132" max="5132" width="14" customWidth="1"/>
    <col min="5379" max="5379" width="36.42578125" customWidth="1"/>
    <col min="5380" max="5381" width="13.7109375" customWidth="1"/>
    <col min="5382" max="5382" width="14.85546875" bestFit="1" customWidth="1"/>
    <col min="5383" max="5383" width="13.7109375" customWidth="1"/>
    <col min="5384" max="5385" width="15.42578125" customWidth="1"/>
    <col min="5386" max="5386" width="14" bestFit="1" customWidth="1"/>
    <col min="5388" max="5388" width="14" customWidth="1"/>
    <col min="5635" max="5635" width="36.42578125" customWidth="1"/>
    <col min="5636" max="5637" width="13.7109375" customWidth="1"/>
    <col min="5638" max="5638" width="14.85546875" bestFit="1" customWidth="1"/>
    <col min="5639" max="5639" width="13.7109375" customWidth="1"/>
    <col min="5640" max="5641" width="15.42578125" customWidth="1"/>
    <col min="5642" max="5642" width="14" bestFit="1" customWidth="1"/>
    <col min="5644" max="5644" width="14" customWidth="1"/>
    <col min="5891" max="5891" width="36.42578125" customWidth="1"/>
    <col min="5892" max="5893" width="13.7109375" customWidth="1"/>
    <col min="5894" max="5894" width="14.85546875" bestFit="1" customWidth="1"/>
    <col min="5895" max="5895" width="13.7109375" customWidth="1"/>
    <col min="5896" max="5897" width="15.42578125" customWidth="1"/>
    <col min="5898" max="5898" width="14" bestFit="1" customWidth="1"/>
    <col min="5900" max="5900" width="14" customWidth="1"/>
    <col min="6147" max="6147" width="36.42578125" customWidth="1"/>
    <col min="6148" max="6149" width="13.7109375" customWidth="1"/>
    <col min="6150" max="6150" width="14.85546875" bestFit="1" customWidth="1"/>
    <col min="6151" max="6151" width="13.7109375" customWidth="1"/>
    <col min="6152" max="6153" width="15.42578125" customWidth="1"/>
    <col min="6154" max="6154" width="14" bestFit="1" customWidth="1"/>
    <col min="6156" max="6156" width="14" customWidth="1"/>
    <col min="6403" max="6403" width="36.42578125" customWidth="1"/>
    <col min="6404" max="6405" width="13.7109375" customWidth="1"/>
    <col min="6406" max="6406" width="14.85546875" bestFit="1" customWidth="1"/>
    <col min="6407" max="6407" width="13.7109375" customWidth="1"/>
    <col min="6408" max="6409" width="15.42578125" customWidth="1"/>
    <col min="6410" max="6410" width="14" bestFit="1" customWidth="1"/>
    <col min="6412" max="6412" width="14" customWidth="1"/>
    <col min="6659" max="6659" width="36.42578125" customWidth="1"/>
    <col min="6660" max="6661" width="13.7109375" customWidth="1"/>
    <col min="6662" max="6662" width="14.85546875" bestFit="1" customWidth="1"/>
    <col min="6663" max="6663" width="13.7109375" customWidth="1"/>
    <col min="6664" max="6665" width="15.42578125" customWidth="1"/>
    <col min="6666" max="6666" width="14" bestFit="1" customWidth="1"/>
    <col min="6668" max="6668" width="14" customWidth="1"/>
    <col min="6915" max="6915" width="36.42578125" customWidth="1"/>
    <col min="6916" max="6917" width="13.7109375" customWidth="1"/>
    <col min="6918" max="6918" width="14.85546875" bestFit="1" customWidth="1"/>
    <col min="6919" max="6919" width="13.7109375" customWidth="1"/>
    <col min="6920" max="6921" width="15.42578125" customWidth="1"/>
    <col min="6922" max="6922" width="14" bestFit="1" customWidth="1"/>
    <col min="6924" max="6924" width="14" customWidth="1"/>
    <col min="7171" max="7171" width="36.42578125" customWidth="1"/>
    <col min="7172" max="7173" width="13.7109375" customWidth="1"/>
    <col min="7174" max="7174" width="14.85546875" bestFit="1" customWidth="1"/>
    <col min="7175" max="7175" width="13.7109375" customWidth="1"/>
    <col min="7176" max="7177" width="15.42578125" customWidth="1"/>
    <col min="7178" max="7178" width="14" bestFit="1" customWidth="1"/>
    <col min="7180" max="7180" width="14" customWidth="1"/>
    <col min="7427" max="7427" width="36.42578125" customWidth="1"/>
    <col min="7428" max="7429" width="13.7109375" customWidth="1"/>
    <col min="7430" max="7430" width="14.85546875" bestFit="1" customWidth="1"/>
    <col min="7431" max="7431" width="13.7109375" customWidth="1"/>
    <col min="7432" max="7433" width="15.42578125" customWidth="1"/>
    <col min="7434" max="7434" width="14" bestFit="1" customWidth="1"/>
    <col min="7436" max="7436" width="14" customWidth="1"/>
    <col min="7683" max="7683" width="36.42578125" customWidth="1"/>
    <col min="7684" max="7685" width="13.7109375" customWidth="1"/>
    <col min="7686" max="7686" width="14.85546875" bestFit="1" customWidth="1"/>
    <col min="7687" max="7687" width="13.7109375" customWidth="1"/>
    <col min="7688" max="7689" width="15.42578125" customWidth="1"/>
    <col min="7690" max="7690" width="14" bestFit="1" customWidth="1"/>
    <col min="7692" max="7692" width="14" customWidth="1"/>
    <col min="7939" max="7939" width="36.42578125" customWidth="1"/>
    <col min="7940" max="7941" width="13.7109375" customWidth="1"/>
    <col min="7942" max="7942" width="14.85546875" bestFit="1" customWidth="1"/>
    <col min="7943" max="7943" width="13.7109375" customWidth="1"/>
    <col min="7944" max="7945" width="15.42578125" customWidth="1"/>
    <col min="7946" max="7946" width="14" bestFit="1" customWidth="1"/>
    <col min="7948" max="7948" width="14" customWidth="1"/>
    <col min="8195" max="8195" width="36.42578125" customWidth="1"/>
    <col min="8196" max="8197" width="13.7109375" customWidth="1"/>
    <col min="8198" max="8198" width="14.85546875" bestFit="1" customWidth="1"/>
    <col min="8199" max="8199" width="13.7109375" customWidth="1"/>
    <col min="8200" max="8201" width="15.42578125" customWidth="1"/>
    <col min="8202" max="8202" width="14" bestFit="1" customWidth="1"/>
    <col min="8204" max="8204" width="14" customWidth="1"/>
    <col min="8451" max="8451" width="36.42578125" customWidth="1"/>
    <col min="8452" max="8453" width="13.7109375" customWidth="1"/>
    <col min="8454" max="8454" width="14.85546875" bestFit="1" customWidth="1"/>
    <col min="8455" max="8455" width="13.7109375" customWidth="1"/>
    <col min="8456" max="8457" width="15.42578125" customWidth="1"/>
    <col min="8458" max="8458" width="14" bestFit="1" customWidth="1"/>
    <col min="8460" max="8460" width="14" customWidth="1"/>
    <col min="8707" max="8707" width="36.42578125" customWidth="1"/>
    <col min="8708" max="8709" width="13.7109375" customWidth="1"/>
    <col min="8710" max="8710" width="14.85546875" bestFit="1" customWidth="1"/>
    <col min="8711" max="8711" width="13.7109375" customWidth="1"/>
    <col min="8712" max="8713" width="15.42578125" customWidth="1"/>
    <col min="8714" max="8714" width="14" bestFit="1" customWidth="1"/>
    <col min="8716" max="8716" width="14" customWidth="1"/>
    <col min="8963" max="8963" width="36.42578125" customWidth="1"/>
    <col min="8964" max="8965" width="13.7109375" customWidth="1"/>
    <col min="8966" max="8966" width="14.85546875" bestFit="1" customWidth="1"/>
    <col min="8967" max="8967" width="13.7109375" customWidth="1"/>
    <col min="8968" max="8969" width="15.42578125" customWidth="1"/>
    <col min="8970" max="8970" width="14" bestFit="1" customWidth="1"/>
    <col min="8972" max="8972" width="14" customWidth="1"/>
    <col min="9219" max="9219" width="36.42578125" customWidth="1"/>
    <col min="9220" max="9221" width="13.7109375" customWidth="1"/>
    <col min="9222" max="9222" width="14.85546875" bestFit="1" customWidth="1"/>
    <col min="9223" max="9223" width="13.7109375" customWidth="1"/>
    <col min="9224" max="9225" width="15.42578125" customWidth="1"/>
    <col min="9226" max="9226" width="14" bestFit="1" customWidth="1"/>
    <col min="9228" max="9228" width="14" customWidth="1"/>
    <col min="9475" max="9475" width="36.42578125" customWidth="1"/>
    <col min="9476" max="9477" width="13.7109375" customWidth="1"/>
    <col min="9478" max="9478" width="14.85546875" bestFit="1" customWidth="1"/>
    <col min="9479" max="9479" width="13.7109375" customWidth="1"/>
    <col min="9480" max="9481" width="15.42578125" customWidth="1"/>
    <col min="9482" max="9482" width="14" bestFit="1" customWidth="1"/>
    <col min="9484" max="9484" width="14" customWidth="1"/>
    <col min="9731" max="9731" width="36.42578125" customWidth="1"/>
    <col min="9732" max="9733" width="13.7109375" customWidth="1"/>
    <col min="9734" max="9734" width="14.85546875" bestFit="1" customWidth="1"/>
    <col min="9735" max="9735" width="13.7109375" customWidth="1"/>
    <col min="9736" max="9737" width="15.42578125" customWidth="1"/>
    <col min="9738" max="9738" width="14" bestFit="1" customWidth="1"/>
    <col min="9740" max="9740" width="14" customWidth="1"/>
    <col min="9987" max="9987" width="36.42578125" customWidth="1"/>
    <col min="9988" max="9989" width="13.7109375" customWidth="1"/>
    <col min="9990" max="9990" width="14.85546875" bestFit="1" customWidth="1"/>
    <col min="9991" max="9991" width="13.7109375" customWidth="1"/>
    <col min="9992" max="9993" width="15.42578125" customWidth="1"/>
    <col min="9994" max="9994" width="14" bestFit="1" customWidth="1"/>
    <col min="9996" max="9996" width="14" customWidth="1"/>
    <col min="10243" max="10243" width="36.42578125" customWidth="1"/>
    <col min="10244" max="10245" width="13.7109375" customWidth="1"/>
    <col min="10246" max="10246" width="14.85546875" bestFit="1" customWidth="1"/>
    <col min="10247" max="10247" width="13.7109375" customWidth="1"/>
    <col min="10248" max="10249" width="15.42578125" customWidth="1"/>
    <col min="10250" max="10250" width="14" bestFit="1" customWidth="1"/>
    <col min="10252" max="10252" width="14" customWidth="1"/>
    <col min="10499" max="10499" width="36.42578125" customWidth="1"/>
    <col min="10500" max="10501" width="13.7109375" customWidth="1"/>
    <col min="10502" max="10502" width="14.85546875" bestFit="1" customWidth="1"/>
    <col min="10503" max="10503" width="13.7109375" customWidth="1"/>
    <col min="10504" max="10505" width="15.42578125" customWidth="1"/>
    <col min="10506" max="10506" width="14" bestFit="1" customWidth="1"/>
    <col min="10508" max="10508" width="14" customWidth="1"/>
    <col min="10755" max="10755" width="36.42578125" customWidth="1"/>
    <col min="10756" max="10757" width="13.7109375" customWidth="1"/>
    <col min="10758" max="10758" width="14.85546875" bestFit="1" customWidth="1"/>
    <col min="10759" max="10759" width="13.7109375" customWidth="1"/>
    <col min="10760" max="10761" width="15.42578125" customWidth="1"/>
    <col min="10762" max="10762" width="14" bestFit="1" customWidth="1"/>
    <col min="10764" max="10764" width="14" customWidth="1"/>
    <col min="11011" max="11011" width="36.42578125" customWidth="1"/>
    <col min="11012" max="11013" width="13.7109375" customWidth="1"/>
    <col min="11014" max="11014" width="14.85546875" bestFit="1" customWidth="1"/>
    <col min="11015" max="11015" width="13.7109375" customWidth="1"/>
    <col min="11016" max="11017" width="15.42578125" customWidth="1"/>
    <col min="11018" max="11018" width="14" bestFit="1" customWidth="1"/>
    <col min="11020" max="11020" width="14" customWidth="1"/>
    <col min="11267" max="11267" width="36.42578125" customWidth="1"/>
    <col min="11268" max="11269" width="13.7109375" customWidth="1"/>
    <col min="11270" max="11270" width="14.85546875" bestFit="1" customWidth="1"/>
    <col min="11271" max="11271" width="13.7109375" customWidth="1"/>
    <col min="11272" max="11273" width="15.42578125" customWidth="1"/>
    <col min="11274" max="11274" width="14" bestFit="1" customWidth="1"/>
    <col min="11276" max="11276" width="14" customWidth="1"/>
    <col min="11523" max="11523" width="36.42578125" customWidth="1"/>
    <col min="11524" max="11525" width="13.7109375" customWidth="1"/>
    <col min="11526" max="11526" width="14.85546875" bestFit="1" customWidth="1"/>
    <col min="11527" max="11527" width="13.7109375" customWidth="1"/>
    <col min="11528" max="11529" width="15.42578125" customWidth="1"/>
    <col min="11530" max="11530" width="14" bestFit="1" customWidth="1"/>
    <col min="11532" max="11532" width="14" customWidth="1"/>
    <col min="11779" max="11779" width="36.42578125" customWidth="1"/>
    <col min="11780" max="11781" width="13.7109375" customWidth="1"/>
    <col min="11782" max="11782" width="14.85546875" bestFit="1" customWidth="1"/>
    <col min="11783" max="11783" width="13.7109375" customWidth="1"/>
    <col min="11784" max="11785" width="15.42578125" customWidth="1"/>
    <col min="11786" max="11786" width="14" bestFit="1" customWidth="1"/>
    <col min="11788" max="11788" width="14" customWidth="1"/>
    <col min="12035" max="12035" width="36.42578125" customWidth="1"/>
    <col min="12036" max="12037" width="13.7109375" customWidth="1"/>
    <col min="12038" max="12038" width="14.85546875" bestFit="1" customWidth="1"/>
    <col min="12039" max="12039" width="13.7109375" customWidth="1"/>
    <col min="12040" max="12041" width="15.42578125" customWidth="1"/>
    <col min="12042" max="12042" width="14" bestFit="1" customWidth="1"/>
    <col min="12044" max="12044" width="14" customWidth="1"/>
    <col min="12291" max="12291" width="36.42578125" customWidth="1"/>
    <col min="12292" max="12293" width="13.7109375" customWidth="1"/>
    <col min="12294" max="12294" width="14.85546875" bestFit="1" customWidth="1"/>
    <col min="12295" max="12295" width="13.7109375" customWidth="1"/>
    <col min="12296" max="12297" width="15.42578125" customWidth="1"/>
    <col min="12298" max="12298" width="14" bestFit="1" customWidth="1"/>
    <col min="12300" max="12300" width="14" customWidth="1"/>
    <col min="12547" max="12547" width="36.42578125" customWidth="1"/>
    <col min="12548" max="12549" width="13.7109375" customWidth="1"/>
    <col min="12550" max="12550" width="14.85546875" bestFit="1" customWidth="1"/>
    <col min="12551" max="12551" width="13.7109375" customWidth="1"/>
    <col min="12552" max="12553" width="15.42578125" customWidth="1"/>
    <col min="12554" max="12554" width="14" bestFit="1" customWidth="1"/>
    <col min="12556" max="12556" width="14" customWidth="1"/>
    <col min="12803" max="12803" width="36.42578125" customWidth="1"/>
    <col min="12804" max="12805" width="13.7109375" customWidth="1"/>
    <col min="12806" max="12806" width="14.85546875" bestFit="1" customWidth="1"/>
    <col min="12807" max="12807" width="13.7109375" customWidth="1"/>
    <col min="12808" max="12809" width="15.42578125" customWidth="1"/>
    <col min="12810" max="12810" width="14" bestFit="1" customWidth="1"/>
    <col min="12812" max="12812" width="14" customWidth="1"/>
    <col min="13059" max="13059" width="36.42578125" customWidth="1"/>
    <col min="13060" max="13061" width="13.7109375" customWidth="1"/>
    <col min="13062" max="13062" width="14.85546875" bestFit="1" customWidth="1"/>
    <col min="13063" max="13063" width="13.7109375" customWidth="1"/>
    <col min="13064" max="13065" width="15.42578125" customWidth="1"/>
    <col min="13066" max="13066" width="14" bestFit="1" customWidth="1"/>
    <col min="13068" max="13068" width="14" customWidth="1"/>
    <col min="13315" max="13315" width="36.42578125" customWidth="1"/>
    <col min="13316" max="13317" width="13.7109375" customWidth="1"/>
    <col min="13318" max="13318" width="14.85546875" bestFit="1" customWidth="1"/>
    <col min="13319" max="13319" width="13.7109375" customWidth="1"/>
    <col min="13320" max="13321" width="15.42578125" customWidth="1"/>
    <col min="13322" max="13322" width="14" bestFit="1" customWidth="1"/>
    <col min="13324" max="13324" width="14" customWidth="1"/>
    <col min="13571" max="13571" width="36.42578125" customWidth="1"/>
    <col min="13572" max="13573" width="13.7109375" customWidth="1"/>
    <col min="13574" max="13574" width="14.85546875" bestFit="1" customWidth="1"/>
    <col min="13575" max="13575" width="13.7109375" customWidth="1"/>
    <col min="13576" max="13577" width="15.42578125" customWidth="1"/>
    <col min="13578" max="13578" width="14" bestFit="1" customWidth="1"/>
    <col min="13580" max="13580" width="14" customWidth="1"/>
    <col min="13827" max="13827" width="36.42578125" customWidth="1"/>
    <col min="13828" max="13829" width="13.7109375" customWidth="1"/>
    <col min="13830" max="13830" width="14.85546875" bestFit="1" customWidth="1"/>
    <col min="13831" max="13831" width="13.7109375" customWidth="1"/>
    <col min="13832" max="13833" width="15.42578125" customWidth="1"/>
    <col min="13834" max="13834" width="14" bestFit="1" customWidth="1"/>
    <col min="13836" max="13836" width="14" customWidth="1"/>
    <col min="14083" max="14083" width="36.42578125" customWidth="1"/>
    <col min="14084" max="14085" width="13.7109375" customWidth="1"/>
    <col min="14086" max="14086" width="14.85546875" bestFit="1" customWidth="1"/>
    <col min="14087" max="14087" width="13.7109375" customWidth="1"/>
    <col min="14088" max="14089" width="15.42578125" customWidth="1"/>
    <col min="14090" max="14090" width="14" bestFit="1" customWidth="1"/>
    <col min="14092" max="14092" width="14" customWidth="1"/>
    <col min="14339" max="14339" width="36.42578125" customWidth="1"/>
    <col min="14340" max="14341" width="13.7109375" customWidth="1"/>
    <col min="14342" max="14342" width="14.85546875" bestFit="1" customWidth="1"/>
    <col min="14343" max="14343" width="13.7109375" customWidth="1"/>
    <col min="14344" max="14345" width="15.42578125" customWidth="1"/>
    <col min="14346" max="14346" width="14" bestFit="1" customWidth="1"/>
    <col min="14348" max="14348" width="14" customWidth="1"/>
    <col min="14595" max="14595" width="36.42578125" customWidth="1"/>
    <col min="14596" max="14597" width="13.7109375" customWidth="1"/>
    <col min="14598" max="14598" width="14.85546875" bestFit="1" customWidth="1"/>
    <col min="14599" max="14599" width="13.7109375" customWidth="1"/>
    <col min="14600" max="14601" width="15.42578125" customWidth="1"/>
    <col min="14602" max="14602" width="14" bestFit="1" customWidth="1"/>
    <col min="14604" max="14604" width="14" customWidth="1"/>
    <col min="14851" max="14851" width="36.42578125" customWidth="1"/>
    <col min="14852" max="14853" width="13.7109375" customWidth="1"/>
    <col min="14854" max="14854" width="14.85546875" bestFit="1" customWidth="1"/>
    <col min="14855" max="14855" width="13.7109375" customWidth="1"/>
    <col min="14856" max="14857" width="15.42578125" customWidth="1"/>
    <col min="14858" max="14858" width="14" bestFit="1" customWidth="1"/>
    <col min="14860" max="14860" width="14" customWidth="1"/>
    <col min="15107" max="15107" width="36.42578125" customWidth="1"/>
    <col min="15108" max="15109" width="13.7109375" customWidth="1"/>
    <col min="15110" max="15110" width="14.85546875" bestFit="1" customWidth="1"/>
    <col min="15111" max="15111" width="13.7109375" customWidth="1"/>
    <col min="15112" max="15113" width="15.42578125" customWidth="1"/>
    <col min="15114" max="15114" width="14" bestFit="1" customWidth="1"/>
    <col min="15116" max="15116" width="14" customWidth="1"/>
    <col min="15363" max="15363" width="36.42578125" customWidth="1"/>
    <col min="15364" max="15365" width="13.7109375" customWidth="1"/>
    <col min="15366" max="15366" width="14.85546875" bestFit="1" customWidth="1"/>
    <col min="15367" max="15367" width="13.7109375" customWidth="1"/>
    <col min="15368" max="15369" width="15.42578125" customWidth="1"/>
    <col min="15370" max="15370" width="14" bestFit="1" customWidth="1"/>
    <col min="15372" max="15372" width="14" customWidth="1"/>
    <col min="15619" max="15619" width="36.42578125" customWidth="1"/>
    <col min="15620" max="15621" width="13.7109375" customWidth="1"/>
    <col min="15622" max="15622" width="14.85546875" bestFit="1" customWidth="1"/>
    <col min="15623" max="15623" width="13.7109375" customWidth="1"/>
    <col min="15624" max="15625" width="15.42578125" customWidth="1"/>
    <col min="15626" max="15626" width="14" bestFit="1" customWidth="1"/>
    <col min="15628" max="15628" width="14" customWidth="1"/>
    <col min="15875" max="15875" width="36.42578125" customWidth="1"/>
    <col min="15876" max="15877" width="13.7109375" customWidth="1"/>
    <col min="15878" max="15878" width="14.85546875" bestFit="1" customWidth="1"/>
    <col min="15879" max="15879" width="13.7109375" customWidth="1"/>
    <col min="15880" max="15881" width="15.42578125" customWidth="1"/>
    <col min="15882" max="15882" width="14" bestFit="1" customWidth="1"/>
    <col min="15884" max="15884" width="14" customWidth="1"/>
    <col min="16131" max="16131" width="36.42578125" customWidth="1"/>
    <col min="16132" max="16133" width="13.7109375" customWidth="1"/>
    <col min="16134" max="16134" width="14.85546875" bestFit="1" customWidth="1"/>
    <col min="16135" max="16135" width="13.7109375" customWidth="1"/>
    <col min="16136" max="16137" width="15.42578125" customWidth="1"/>
    <col min="16138" max="16138" width="14" bestFit="1" customWidth="1"/>
    <col min="16140" max="16140" width="14" customWidth="1"/>
  </cols>
  <sheetData>
    <row r="1" spans="1:11" ht="15.75" x14ac:dyDescent="0.25">
      <c r="B1" s="207"/>
      <c r="C1" s="207"/>
      <c r="D1" s="207"/>
      <c r="E1" s="207"/>
      <c r="F1" s="207"/>
      <c r="G1" s="207"/>
      <c r="H1" s="207"/>
      <c r="I1" s="124"/>
    </row>
    <row r="2" spans="1:11" ht="15.75" x14ac:dyDescent="0.25">
      <c r="B2" s="207"/>
      <c r="C2" s="207"/>
      <c r="D2" s="207"/>
      <c r="E2" s="207"/>
      <c r="F2" s="207"/>
      <c r="G2" s="207"/>
      <c r="H2" s="207"/>
      <c r="I2" s="124"/>
    </row>
    <row r="3" spans="1:11" x14ac:dyDescent="0.25">
      <c r="B3"/>
      <c r="C3"/>
      <c r="D3"/>
      <c r="E3"/>
      <c r="F3"/>
      <c r="G3"/>
    </row>
    <row r="4" spans="1:11" ht="15.75" x14ac:dyDescent="0.25">
      <c r="A4" s="124" t="s">
        <v>77</v>
      </c>
      <c r="B4" s="67"/>
      <c r="C4" s="67"/>
      <c r="D4" s="67"/>
      <c r="E4" s="67"/>
      <c r="F4" s="67"/>
      <c r="G4" s="67"/>
      <c r="H4" s="67"/>
      <c r="I4" s="67"/>
      <c r="J4" s="124"/>
    </row>
    <row r="5" spans="1:11" s="68" customFormat="1" ht="15.75" thickBot="1" x14ac:dyDescent="0.3">
      <c r="B5" s="69"/>
      <c r="C5" s="69"/>
      <c r="D5" s="69"/>
      <c r="E5" s="69"/>
      <c r="F5" s="70"/>
      <c r="G5" s="70"/>
      <c r="H5" s="69"/>
      <c r="I5" s="69"/>
      <c r="J5" s="71"/>
    </row>
    <row r="6" spans="1:11" s="74" customFormat="1" ht="52.5" thickBot="1" x14ac:dyDescent="0.3">
      <c r="A6" s="114" t="s">
        <v>23</v>
      </c>
      <c r="B6" s="72" t="s">
        <v>103</v>
      </c>
      <c r="C6" s="72" t="s">
        <v>106</v>
      </c>
      <c r="D6" s="72" t="s">
        <v>107</v>
      </c>
      <c r="E6" s="72" t="s">
        <v>110</v>
      </c>
      <c r="F6" s="164" t="s">
        <v>113</v>
      </c>
      <c r="G6" s="175" t="s">
        <v>114</v>
      </c>
      <c r="H6" s="72"/>
      <c r="I6" s="72"/>
      <c r="J6" s="72"/>
      <c r="K6" s="73" t="s">
        <v>15</v>
      </c>
    </row>
    <row r="7" spans="1:11" x14ac:dyDescent="0.25">
      <c r="B7" s="75"/>
      <c r="C7" s="75"/>
      <c r="D7" s="75"/>
      <c r="E7" s="75"/>
      <c r="F7" s="165"/>
      <c r="G7" s="174"/>
      <c r="H7"/>
      <c r="I7"/>
      <c r="K7" s="76"/>
    </row>
    <row r="8" spans="1:11" x14ac:dyDescent="0.25">
      <c r="A8" t="s">
        <v>78</v>
      </c>
      <c r="B8" s="100">
        <v>286405.37</v>
      </c>
      <c r="C8" s="100">
        <v>263814.48</v>
      </c>
      <c r="D8" s="100">
        <v>264375.38</v>
      </c>
      <c r="E8" s="110">
        <v>285609.68</v>
      </c>
      <c r="F8" s="171"/>
      <c r="G8" s="180"/>
      <c r="H8" s="110"/>
      <c r="I8" s="100"/>
      <c r="J8" s="100"/>
      <c r="K8" s="77">
        <f t="shared" ref="K8:K24" si="0">SUM(B8:J8)</f>
        <v>1100204.9099999999</v>
      </c>
    </row>
    <row r="9" spans="1:11" x14ac:dyDescent="0.25">
      <c r="A9" t="s">
        <v>24</v>
      </c>
      <c r="B9" s="100">
        <v>537496.43000000005</v>
      </c>
      <c r="C9" s="100">
        <v>506568.74</v>
      </c>
      <c r="D9" s="100">
        <v>503402.73</v>
      </c>
      <c r="E9" s="110">
        <v>518858.33</v>
      </c>
      <c r="F9" s="171"/>
      <c r="G9" s="180"/>
      <c r="H9" s="110"/>
      <c r="I9" s="100"/>
      <c r="J9" s="100"/>
      <c r="K9" s="77">
        <f t="shared" si="0"/>
        <v>2066326.23</v>
      </c>
    </row>
    <row r="10" spans="1:11" x14ac:dyDescent="0.25">
      <c r="A10" t="s">
        <v>25</v>
      </c>
      <c r="B10" s="100">
        <v>14327127.630000001</v>
      </c>
      <c r="C10" s="100">
        <v>11849504.539999999</v>
      </c>
      <c r="D10" s="100">
        <v>11867308.970000001</v>
      </c>
      <c r="E10" s="110">
        <v>11706553.08</v>
      </c>
      <c r="F10" s="171">
        <v>8586.8799999999992</v>
      </c>
      <c r="G10" s="180"/>
      <c r="H10" s="110"/>
      <c r="I10" s="100"/>
      <c r="J10" s="100"/>
      <c r="K10" s="77">
        <f t="shared" si="0"/>
        <v>49759081.100000001</v>
      </c>
    </row>
    <row r="11" spans="1:11" x14ac:dyDescent="0.25">
      <c r="A11" t="s">
        <v>26</v>
      </c>
      <c r="B11" s="100">
        <v>378173.52</v>
      </c>
      <c r="C11" s="100">
        <v>220578.65</v>
      </c>
      <c r="D11" s="100">
        <v>371029.13</v>
      </c>
      <c r="E11" s="110">
        <v>267231.78999999998</v>
      </c>
      <c r="F11" s="171"/>
      <c r="G11" s="180"/>
      <c r="H11" s="110"/>
      <c r="I11" s="100"/>
      <c r="J11" s="100"/>
      <c r="K11" s="77">
        <f t="shared" si="0"/>
        <v>1237013.0900000001</v>
      </c>
    </row>
    <row r="12" spans="1:11" x14ac:dyDescent="0.25">
      <c r="A12" t="s">
        <v>27</v>
      </c>
      <c r="B12" s="100">
        <v>2502886.09</v>
      </c>
      <c r="C12" s="100">
        <v>2139243.73</v>
      </c>
      <c r="D12" s="100">
        <v>2565618.69</v>
      </c>
      <c r="E12" s="110">
        <v>2141037.38</v>
      </c>
      <c r="F12" s="171"/>
      <c r="G12" s="180"/>
      <c r="H12" s="110"/>
      <c r="I12" s="100"/>
      <c r="J12" s="100"/>
      <c r="K12" s="77">
        <f t="shared" si="0"/>
        <v>9348785.8900000006</v>
      </c>
    </row>
    <row r="13" spans="1:11" x14ac:dyDescent="0.25">
      <c r="A13" t="s">
        <v>28</v>
      </c>
      <c r="B13" s="100">
        <v>255486.03</v>
      </c>
      <c r="C13" s="100">
        <v>202361.36</v>
      </c>
      <c r="D13" s="100">
        <v>236887.86</v>
      </c>
      <c r="E13" s="110">
        <v>202576.56</v>
      </c>
      <c r="F13" s="171"/>
      <c r="G13" s="180"/>
      <c r="H13" s="110"/>
      <c r="I13" s="100"/>
      <c r="J13" s="100"/>
      <c r="K13" s="77">
        <f t="shared" si="0"/>
        <v>897311.81</v>
      </c>
    </row>
    <row r="14" spans="1:11" x14ac:dyDescent="0.25">
      <c r="A14" t="s">
        <v>29</v>
      </c>
      <c r="B14" s="100">
        <v>171069.69</v>
      </c>
      <c r="C14" s="100">
        <v>159999.91</v>
      </c>
      <c r="D14" s="100">
        <v>172514.04</v>
      </c>
      <c r="E14" s="110">
        <v>164198.76</v>
      </c>
      <c r="F14" s="171"/>
      <c r="G14" s="180"/>
      <c r="H14" s="110"/>
      <c r="I14" s="100"/>
      <c r="J14" s="100"/>
      <c r="K14" s="77">
        <f t="shared" si="0"/>
        <v>667782.40000000002</v>
      </c>
    </row>
    <row r="15" spans="1:11" x14ac:dyDescent="0.25">
      <c r="A15" t="s">
        <v>30</v>
      </c>
      <c r="B15" s="100">
        <v>1703657.45</v>
      </c>
      <c r="C15" s="100">
        <v>1594841.38</v>
      </c>
      <c r="D15" s="100">
        <v>1743722.46</v>
      </c>
      <c r="E15" s="110">
        <v>1445992.73</v>
      </c>
      <c r="F15" s="171"/>
      <c r="G15" s="180"/>
      <c r="H15" s="110"/>
      <c r="I15" s="100"/>
      <c r="J15" s="100"/>
      <c r="K15" s="77">
        <f t="shared" si="0"/>
        <v>6488214.0199999996</v>
      </c>
    </row>
    <row r="16" spans="1:11" x14ac:dyDescent="0.25">
      <c r="A16" t="s">
        <v>31</v>
      </c>
      <c r="B16" s="100">
        <v>527830.54</v>
      </c>
      <c r="C16" s="100">
        <v>408304.94</v>
      </c>
      <c r="D16" s="100">
        <v>408655.45</v>
      </c>
      <c r="E16" s="110">
        <v>408180.28</v>
      </c>
      <c r="F16" s="171"/>
      <c r="G16" s="180"/>
      <c r="H16" s="110"/>
      <c r="I16" s="100"/>
      <c r="J16" s="100"/>
      <c r="K16" s="77">
        <f t="shared" si="0"/>
        <v>1752971.21</v>
      </c>
    </row>
    <row r="17" spans="1:14" x14ac:dyDescent="0.25">
      <c r="A17" t="s">
        <v>32</v>
      </c>
      <c r="B17" s="100">
        <v>648967.32999999996</v>
      </c>
      <c r="C17" s="100">
        <v>506060.59</v>
      </c>
      <c r="D17" s="100">
        <v>506397.85</v>
      </c>
      <c r="E17" s="110">
        <v>505511.86</v>
      </c>
      <c r="F17" s="171"/>
      <c r="G17" s="180"/>
      <c r="H17" s="110"/>
      <c r="I17" s="100"/>
      <c r="J17" s="100"/>
      <c r="K17" s="77">
        <f t="shared" si="0"/>
        <v>2166937.63</v>
      </c>
    </row>
    <row r="18" spans="1:14" x14ac:dyDescent="0.25">
      <c r="A18" t="s">
        <v>33</v>
      </c>
      <c r="B18" s="100">
        <v>793019.97</v>
      </c>
      <c r="C18" s="100">
        <v>715740.96</v>
      </c>
      <c r="D18" s="100">
        <v>755282.45</v>
      </c>
      <c r="E18" s="110">
        <v>727480.65</v>
      </c>
      <c r="F18" s="171"/>
      <c r="G18" s="180"/>
      <c r="H18" s="110"/>
      <c r="I18" s="100"/>
      <c r="J18" s="100"/>
      <c r="K18" s="77">
        <f t="shared" si="0"/>
        <v>2991524.03</v>
      </c>
    </row>
    <row r="19" spans="1:14" x14ac:dyDescent="0.25">
      <c r="A19" t="s">
        <v>34</v>
      </c>
      <c r="B19" s="100">
        <v>338633.38</v>
      </c>
      <c r="C19" s="100">
        <v>504758.28</v>
      </c>
      <c r="D19" s="100">
        <v>425455.32</v>
      </c>
      <c r="E19" s="110">
        <v>380404.81</v>
      </c>
      <c r="F19" s="171"/>
      <c r="G19" s="180"/>
      <c r="H19" s="110"/>
      <c r="I19" s="100"/>
      <c r="J19" s="100"/>
      <c r="K19" s="77">
        <f t="shared" si="0"/>
        <v>1649251.79</v>
      </c>
    </row>
    <row r="20" spans="1:14" x14ac:dyDescent="0.25">
      <c r="A20" t="s">
        <v>35</v>
      </c>
      <c r="B20" s="100">
        <v>920894.09</v>
      </c>
      <c r="C20" s="100">
        <v>614746.31999999995</v>
      </c>
      <c r="D20" s="100">
        <v>687699.01</v>
      </c>
      <c r="E20" s="110">
        <v>615424.61</v>
      </c>
      <c r="F20" s="171"/>
      <c r="G20" s="180"/>
      <c r="H20" s="110"/>
      <c r="I20" s="100"/>
      <c r="J20" s="100"/>
      <c r="K20" s="77">
        <f t="shared" si="0"/>
        <v>2838764.03</v>
      </c>
    </row>
    <row r="21" spans="1:14" x14ac:dyDescent="0.25">
      <c r="A21" t="s">
        <v>37</v>
      </c>
      <c r="B21" s="100">
        <v>632756.28</v>
      </c>
      <c r="C21" s="100">
        <v>525015.69999999995</v>
      </c>
      <c r="D21" s="100">
        <v>525106.18999999994</v>
      </c>
      <c r="E21" s="110">
        <v>525015.16</v>
      </c>
      <c r="F21" s="171"/>
      <c r="G21" s="180"/>
      <c r="H21" s="110"/>
      <c r="I21" s="100"/>
      <c r="J21" s="100"/>
      <c r="K21" s="77">
        <f t="shared" si="0"/>
        <v>2207893.33</v>
      </c>
      <c r="M21" s="76"/>
      <c r="N21" s="76"/>
    </row>
    <row r="22" spans="1:14" x14ac:dyDescent="0.25">
      <c r="A22" t="s">
        <v>38</v>
      </c>
      <c r="B22" s="100">
        <v>801849.75</v>
      </c>
      <c r="C22" s="100">
        <v>796388.41</v>
      </c>
      <c r="D22" s="100">
        <v>796443.88</v>
      </c>
      <c r="E22" s="110">
        <v>796496.49</v>
      </c>
      <c r="F22" s="171"/>
      <c r="G22" s="180"/>
      <c r="H22" s="110"/>
      <c r="I22" s="100"/>
      <c r="J22" s="100"/>
      <c r="K22" s="77">
        <f t="shared" si="0"/>
        <v>3191178.5300000003</v>
      </c>
    </row>
    <row r="23" spans="1:14" x14ac:dyDescent="0.25">
      <c r="A23" t="s">
        <v>39</v>
      </c>
      <c r="B23" s="100">
        <v>3409112.45</v>
      </c>
      <c r="C23" s="100">
        <v>2716167.77</v>
      </c>
      <c r="D23" s="100">
        <v>2787641.97</v>
      </c>
      <c r="E23" s="110">
        <v>2747902.54</v>
      </c>
      <c r="F23" s="171"/>
      <c r="G23" s="180"/>
      <c r="H23" s="110"/>
      <c r="I23" s="100"/>
      <c r="J23" s="100"/>
      <c r="K23" s="77">
        <f t="shared" si="0"/>
        <v>11660824.73</v>
      </c>
    </row>
    <row r="24" spans="1:14" x14ac:dyDescent="0.25">
      <c r="A24" s="78" t="s">
        <v>40</v>
      </c>
      <c r="B24" s="101">
        <v>231183.31</v>
      </c>
      <c r="C24" s="100">
        <v>188727.38</v>
      </c>
      <c r="D24" s="101">
        <v>189128.62</v>
      </c>
      <c r="E24" s="111">
        <v>189060.16</v>
      </c>
      <c r="F24" s="172"/>
      <c r="G24" s="181"/>
      <c r="H24" s="111"/>
      <c r="I24" s="101"/>
      <c r="J24" s="101"/>
      <c r="K24" s="117">
        <f t="shared" si="0"/>
        <v>798099.47000000009</v>
      </c>
    </row>
    <row r="25" spans="1:14" x14ac:dyDescent="0.25">
      <c r="B25"/>
      <c r="C25" s="79"/>
      <c r="D25" s="80"/>
      <c r="E25" s="110"/>
      <c r="F25" s="163"/>
      <c r="G25" s="174"/>
      <c r="H25"/>
      <c r="I25"/>
      <c r="K25" s="77"/>
    </row>
    <row r="26" spans="1:14" x14ac:dyDescent="0.25">
      <c r="A26" s="115" t="s">
        <v>76</v>
      </c>
      <c r="B26" s="101">
        <f t="shared" ref="B26:J26" si="1">SUM(B8:B24)</f>
        <v>28466549.309999995</v>
      </c>
      <c r="C26" s="101">
        <f t="shared" si="1"/>
        <v>23912823.140000001</v>
      </c>
      <c r="D26" s="101">
        <v>24806670</v>
      </c>
      <c r="E26" s="111">
        <f t="shared" si="1"/>
        <v>23627534.869999994</v>
      </c>
      <c r="F26" s="172">
        <f t="shared" si="1"/>
        <v>8586.8799999999992</v>
      </c>
      <c r="G26" s="181">
        <f t="shared" si="1"/>
        <v>0</v>
      </c>
      <c r="H26" s="101">
        <f t="shared" si="1"/>
        <v>0</v>
      </c>
      <c r="I26" s="101">
        <f t="shared" si="1"/>
        <v>0</v>
      </c>
      <c r="J26" s="101">
        <f t="shared" si="1"/>
        <v>0</v>
      </c>
      <c r="K26" s="101">
        <f>SUM(B26:J26)</f>
        <v>100822164.19999997</v>
      </c>
      <c r="L26" s="7"/>
    </row>
    <row r="27" spans="1:14" x14ac:dyDescent="0.25">
      <c r="B27" s="100"/>
      <c r="C27" s="100"/>
      <c r="D27" s="100"/>
      <c r="E27"/>
      <c r="F27" s="166"/>
      <c r="G27" s="176"/>
      <c r="H27" s="100"/>
      <c r="I27" s="100"/>
      <c r="J27" s="100"/>
      <c r="K27" s="109"/>
    </row>
    <row r="28" spans="1:14" x14ac:dyDescent="0.25">
      <c r="A28" s="80" t="s">
        <v>79</v>
      </c>
      <c r="B28" s="100">
        <v>1748035.88</v>
      </c>
      <c r="C28" s="100">
        <v>1454809.97</v>
      </c>
      <c r="D28" s="100">
        <f>1510392.14+183858.12</f>
        <v>1694250.2599999998</v>
      </c>
      <c r="E28" s="112">
        <v>1435425.93</v>
      </c>
      <c r="F28" s="170">
        <v>577.75</v>
      </c>
      <c r="G28" s="182"/>
      <c r="H28" s="112"/>
      <c r="I28" s="100"/>
      <c r="J28" s="100"/>
      <c r="K28" s="103">
        <f>SUM(B28:J28)</f>
        <v>6333099.7899999991</v>
      </c>
      <c r="L28" s="7"/>
    </row>
    <row r="29" spans="1:14" x14ac:dyDescent="0.25">
      <c r="A29" s="80" t="s">
        <v>80</v>
      </c>
      <c r="B29" s="103"/>
      <c r="C29" s="103"/>
      <c r="D29" s="103"/>
      <c r="E29" s="112"/>
      <c r="F29" s="169"/>
      <c r="G29" s="179">
        <v>0.38</v>
      </c>
      <c r="H29" s="105"/>
      <c r="I29" s="105"/>
      <c r="J29" s="105"/>
      <c r="K29" s="103">
        <f>SUM(B29:J29)</f>
        <v>0.38</v>
      </c>
    </row>
    <row r="30" spans="1:14" x14ac:dyDescent="0.25">
      <c r="A30" s="82" t="s">
        <v>81</v>
      </c>
      <c r="B30" s="103">
        <v>84263.65</v>
      </c>
      <c r="C30" s="103">
        <v>84263.65</v>
      </c>
      <c r="D30" s="103">
        <v>64732.57</v>
      </c>
      <c r="E30" s="112">
        <v>105349.6</v>
      </c>
      <c r="F30" s="168"/>
      <c r="G30" s="178"/>
      <c r="H30" s="103"/>
      <c r="I30" s="103"/>
      <c r="J30" s="105"/>
      <c r="K30" s="103">
        <f>SUM(B30:J30)</f>
        <v>338609.47</v>
      </c>
    </row>
    <row r="31" spans="1:14" s="80" customFormat="1" x14ac:dyDescent="0.25">
      <c r="A31" s="83" t="s">
        <v>82</v>
      </c>
      <c r="B31" s="101"/>
      <c r="C31" s="101"/>
      <c r="D31" s="101"/>
      <c r="E31" s="111"/>
      <c r="F31" s="167"/>
      <c r="G31" s="177"/>
      <c r="H31" s="101"/>
      <c r="I31" s="106"/>
      <c r="J31" s="106"/>
      <c r="K31" s="101">
        <f>SUM(B31:J31)</f>
        <v>0</v>
      </c>
    </row>
    <row r="32" spans="1:14" s="80" customFormat="1" x14ac:dyDescent="0.25">
      <c r="B32" s="103"/>
      <c r="C32" s="103"/>
      <c r="D32" s="103"/>
      <c r="E32"/>
      <c r="F32" s="168"/>
      <c r="G32" s="178"/>
      <c r="H32" s="103"/>
      <c r="I32" s="103"/>
      <c r="J32" s="103"/>
      <c r="K32" s="107"/>
    </row>
    <row r="33" spans="1:11" ht="15.75" thickBot="1" x14ac:dyDescent="0.3">
      <c r="A33" s="97" t="s">
        <v>83</v>
      </c>
      <c r="B33" s="108">
        <f t="shared" ref="B33:J33" si="2">SUM(B26:B31)</f>
        <v>30298848.839999992</v>
      </c>
      <c r="C33" s="108">
        <f t="shared" si="2"/>
        <v>25451896.759999998</v>
      </c>
      <c r="D33" s="108">
        <v>26569909.739999998</v>
      </c>
      <c r="E33" s="123">
        <f>SUM(E26:E31)</f>
        <v>25168310.399999995</v>
      </c>
      <c r="F33" s="173">
        <f>SUM(F26:F31)</f>
        <v>9164.6299999999992</v>
      </c>
      <c r="G33" s="183">
        <f>SUM(G26:G31)</f>
        <v>0.38</v>
      </c>
      <c r="H33" s="108">
        <f>SUM(H26:H31)</f>
        <v>0</v>
      </c>
      <c r="I33" s="108">
        <f t="shared" si="2"/>
        <v>0</v>
      </c>
      <c r="J33" s="108">
        <f t="shared" si="2"/>
        <v>0</v>
      </c>
      <c r="K33" s="108">
        <f>SUM(K26:K31)</f>
        <v>107493873.83999997</v>
      </c>
    </row>
    <row r="34" spans="1:11" s="84" customFormat="1" ht="9" thickTop="1" x14ac:dyDescent="0.15">
      <c r="B34" s="85"/>
      <c r="C34" s="85"/>
      <c r="D34" s="85"/>
      <c r="E34" s="85"/>
      <c r="F34" s="85"/>
      <c r="G34" s="85"/>
      <c r="H34" s="85"/>
      <c r="I34" s="85"/>
      <c r="J34" s="85"/>
    </row>
    <row r="35" spans="1:11" x14ac:dyDescent="0.25">
      <c r="B35" s="66"/>
      <c r="C35" s="66"/>
      <c r="D35" s="66"/>
      <c r="E35" s="66"/>
      <c r="F35" s="66"/>
      <c r="G35" s="66"/>
    </row>
    <row r="36" spans="1:11" x14ac:dyDescent="0.25">
      <c r="E36" s="66"/>
      <c r="F36" s="66"/>
      <c r="G36" s="66"/>
    </row>
    <row r="39" spans="1:11" x14ac:dyDescent="0.25">
      <c r="A39" s="2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workbookViewId="0">
      <selection activeCell="G33" sqref="G33"/>
    </sheetView>
  </sheetViews>
  <sheetFormatPr defaultRowHeight="15" x14ac:dyDescent="0.25"/>
  <cols>
    <col min="1" max="1" width="36" customWidth="1"/>
    <col min="2" max="3" width="13.85546875" customWidth="1"/>
    <col min="4" max="6" width="15.140625" bestFit="1" customWidth="1"/>
    <col min="7" max="9" width="15.140625" customWidth="1"/>
    <col min="10" max="10" width="15.7109375" customWidth="1"/>
    <col min="259" max="259" width="36" customWidth="1"/>
    <col min="260" max="261" width="13.85546875" customWidth="1"/>
    <col min="262" max="264" width="15.140625" bestFit="1" customWidth="1"/>
    <col min="265" max="265" width="15.140625" customWidth="1"/>
    <col min="266" max="266" width="15.7109375" customWidth="1"/>
    <col min="515" max="515" width="36" customWidth="1"/>
    <col min="516" max="517" width="13.85546875" customWidth="1"/>
    <col min="518" max="520" width="15.140625" bestFit="1" customWidth="1"/>
    <col min="521" max="521" width="15.140625" customWidth="1"/>
    <col min="522" max="522" width="15.7109375" customWidth="1"/>
    <col min="771" max="771" width="36" customWidth="1"/>
    <col min="772" max="773" width="13.85546875" customWidth="1"/>
    <col min="774" max="776" width="15.140625" bestFit="1" customWidth="1"/>
    <col min="777" max="777" width="15.140625" customWidth="1"/>
    <col min="778" max="778" width="15.7109375" customWidth="1"/>
    <col min="1027" max="1027" width="36" customWidth="1"/>
    <col min="1028" max="1029" width="13.85546875" customWidth="1"/>
    <col min="1030" max="1032" width="15.140625" bestFit="1" customWidth="1"/>
    <col min="1033" max="1033" width="15.140625" customWidth="1"/>
    <col min="1034" max="1034" width="15.7109375" customWidth="1"/>
    <col min="1283" max="1283" width="36" customWidth="1"/>
    <col min="1284" max="1285" width="13.85546875" customWidth="1"/>
    <col min="1286" max="1288" width="15.140625" bestFit="1" customWidth="1"/>
    <col min="1289" max="1289" width="15.140625" customWidth="1"/>
    <col min="1290" max="1290" width="15.7109375" customWidth="1"/>
    <col min="1539" max="1539" width="36" customWidth="1"/>
    <col min="1540" max="1541" width="13.85546875" customWidth="1"/>
    <col min="1542" max="1544" width="15.140625" bestFit="1" customWidth="1"/>
    <col min="1545" max="1545" width="15.140625" customWidth="1"/>
    <col min="1546" max="1546" width="15.7109375" customWidth="1"/>
    <col min="1795" max="1795" width="36" customWidth="1"/>
    <col min="1796" max="1797" width="13.85546875" customWidth="1"/>
    <col min="1798" max="1800" width="15.140625" bestFit="1" customWidth="1"/>
    <col min="1801" max="1801" width="15.140625" customWidth="1"/>
    <col min="1802" max="1802" width="15.7109375" customWidth="1"/>
    <col min="2051" max="2051" width="36" customWidth="1"/>
    <col min="2052" max="2053" width="13.85546875" customWidth="1"/>
    <col min="2054" max="2056" width="15.140625" bestFit="1" customWidth="1"/>
    <col min="2057" max="2057" width="15.140625" customWidth="1"/>
    <col min="2058" max="2058" width="15.7109375" customWidth="1"/>
    <col min="2307" max="2307" width="36" customWidth="1"/>
    <col min="2308" max="2309" width="13.85546875" customWidth="1"/>
    <col min="2310" max="2312" width="15.140625" bestFit="1" customWidth="1"/>
    <col min="2313" max="2313" width="15.140625" customWidth="1"/>
    <col min="2314" max="2314" width="15.7109375" customWidth="1"/>
    <col min="2563" max="2563" width="36" customWidth="1"/>
    <col min="2564" max="2565" width="13.85546875" customWidth="1"/>
    <col min="2566" max="2568" width="15.140625" bestFit="1" customWidth="1"/>
    <col min="2569" max="2569" width="15.140625" customWidth="1"/>
    <col min="2570" max="2570" width="15.7109375" customWidth="1"/>
    <col min="2819" max="2819" width="36" customWidth="1"/>
    <col min="2820" max="2821" width="13.85546875" customWidth="1"/>
    <col min="2822" max="2824" width="15.140625" bestFit="1" customWidth="1"/>
    <col min="2825" max="2825" width="15.140625" customWidth="1"/>
    <col min="2826" max="2826" width="15.7109375" customWidth="1"/>
    <col min="3075" max="3075" width="36" customWidth="1"/>
    <col min="3076" max="3077" width="13.85546875" customWidth="1"/>
    <col min="3078" max="3080" width="15.140625" bestFit="1" customWidth="1"/>
    <col min="3081" max="3081" width="15.140625" customWidth="1"/>
    <col min="3082" max="3082" width="15.7109375" customWidth="1"/>
    <col min="3331" max="3331" width="36" customWidth="1"/>
    <col min="3332" max="3333" width="13.85546875" customWidth="1"/>
    <col min="3334" max="3336" width="15.140625" bestFit="1" customWidth="1"/>
    <col min="3337" max="3337" width="15.140625" customWidth="1"/>
    <col min="3338" max="3338" width="15.7109375" customWidth="1"/>
    <col min="3587" max="3587" width="36" customWidth="1"/>
    <col min="3588" max="3589" width="13.85546875" customWidth="1"/>
    <col min="3590" max="3592" width="15.140625" bestFit="1" customWidth="1"/>
    <col min="3593" max="3593" width="15.140625" customWidth="1"/>
    <col min="3594" max="3594" width="15.7109375" customWidth="1"/>
    <col min="3843" max="3843" width="36" customWidth="1"/>
    <col min="3844" max="3845" width="13.85546875" customWidth="1"/>
    <col min="3846" max="3848" width="15.140625" bestFit="1" customWidth="1"/>
    <col min="3849" max="3849" width="15.140625" customWidth="1"/>
    <col min="3850" max="3850" width="15.7109375" customWidth="1"/>
    <col min="4099" max="4099" width="36" customWidth="1"/>
    <col min="4100" max="4101" width="13.85546875" customWidth="1"/>
    <col min="4102" max="4104" width="15.140625" bestFit="1" customWidth="1"/>
    <col min="4105" max="4105" width="15.140625" customWidth="1"/>
    <col min="4106" max="4106" width="15.7109375" customWidth="1"/>
    <col min="4355" max="4355" width="36" customWidth="1"/>
    <col min="4356" max="4357" width="13.85546875" customWidth="1"/>
    <col min="4358" max="4360" width="15.140625" bestFit="1" customWidth="1"/>
    <col min="4361" max="4361" width="15.140625" customWidth="1"/>
    <col min="4362" max="4362" width="15.7109375" customWidth="1"/>
    <col min="4611" max="4611" width="36" customWidth="1"/>
    <col min="4612" max="4613" width="13.85546875" customWidth="1"/>
    <col min="4614" max="4616" width="15.140625" bestFit="1" customWidth="1"/>
    <col min="4617" max="4617" width="15.140625" customWidth="1"/>
    <col min="4618" max="4618" width="15.7109375" customWidth="1"/>
    <col min="4867" max="4867" width="36" customWidth="1"/>
    <col min="4868" max="4869" width="13.85546875" customWidth="1"/>
    <col min="4870" max="4872" width="15.140625" bestFit="1" customWidth="1"/>
    <col min="4873" max="4873" width="15.140625" customWidth="1"/>
    <col min="4874" max="4874" width="15.7109375" customWidth="1"/>
    <col min="5123" max="5123" width="36" customWidth="1"/>
    <col min="5124" max="5125" width="13.85546875" customWidth="1"/>
    <col min="5126" max="5128" width="15.140625" bestFit="1" customWidth="1"/>
    <col min="5129" max="5129" width="15.140625" customWidth="1"/>
    <col min="5130" max="5130" width="15.7109375" customWidth="1"/>
    <col min="5379" max="5379" width="36" customWidth="1"/>
    <col min="5380" max="5381" width="13.85546875" customWidth="1"/>
    <col min="5382" max="5384" width="15.140625" bestFit="1" customWidth="1"/>
    <col min="5385" max="5385" width="15.140625" customWidth="1"/>
    <col min="5386" max="5386" width="15.7109375" customWidth="1"/>
    <col min="5635" max="5635" width="36" customWidth="1"/>
    <col min="5636" max="5637" width="13.85546875" customWidth="1"/>
    <col min="5638" max="5640" width="15.140625" bestFit="1" customWidth="1"/>
    <col min="5641" max="5641" width="15.140625" customWidth="1"/>
    <col min="5642" max="5642" width="15.7109375" customWidth="1"/>
    <col min="5891" max="5891" width="36" customWidth="1"/>
    <col min="5892" max="5893" width="13.85546875" customWidth="1"/>
    <col min="5894" max="5896" width="15.140625" bestFit="1" customWidth="1"/>
    <col min="5897" max="5897" width="15.140625" customWidth="1"/>
    <col min="5898" max="5898" width="15.7109375" customWidth="1"/>
    <col min="6147" max="6147" width="36" customWidth="1"/>
    <col min="6148" max="6149" width="13.85546875" customWidth="1"/>
    <col min="6150" max="6152" width="15.140625" bestFit="1" customWidth="1"/>
    <col min="6153" max="6153" width="15.140625" customWidth="1"/>
    <col min="6154" max="6154" width="15.7109375" customWidth="1"/>
    <col min="6403" max="6403" width="36" customWidth="1"/>
    <col min="6404" max="6405" width="13.85546875" customWidth="1"/>
    <col min="6406" max="6408" width="15.140625" bestFit="1" customWidth="1"/>
    <col min="6409" max="6409" width="15.140625" customWidth="1"/>
    <col min="6410" max="6410" width="15.7109375" customWidth="1"/>
    <col min="6659" max="6659" width="36" customWidth="1"/>
    <col min="6660" max="6661" width="13.85546875" customWidth="1"/>
    <col min="6662" max="6664" width="15.140625" bestFit="1" customWidth="1"/>
    <col min="6665" max="6665" width="15.140625" customWidth="1"/>
    <col min="6666" max="6666" width="15.7109375" customWidth="1"/>
    <col min="6915" max="6915" width="36" customWidth="1"/>
    <col min="6916" max="6917" width="13.85546875" customWidth="1"/>
    <col min="6918" max="6920" width="15.140625" bestFit="1" customWidth="1"/>
    <col min="6921" max="6921" width="15.140625" customWidth="1"/>
    <col min="6922" max="6922" width="15.7109375" customWidth="1"/>
    <col min="7171" max="7171" width="36" customWidth="1"/>
    <col min="7172" max="7173" width="13.85546875" customWidth="1"/>
    <col min="7174" max="7176" width="15.140625" bestFit="1" customWidth="1"/>
    <col min="7177" max="7177" width="15.140625" customWidth="1"/>
    <col min="7178" max="7178" width="15.7109375" customWidth="1"/>
    <col min="7427" max="7427" width="36" customWidth="1"/>
    <col min="7428" max="7429" width="13.85546875" customWidth="1"/>
    <col min="7430" max="7432" width="15.140625" bestFit="1" customWidth="1"/>
    <col min="7433" max="7433" width="15.140625" customWidth="1"/>
    <col min="7434" max="7434" width="15.7109375" customWidth="1"/>
    <col min="7683" max="7683" width="36" customWidth="1"/>
    <col min="7684" max="7685" width="13.85546875" customWidth="1"/>
    <col min="7686" max="7688" width="15.140625" bestFit="1" customWidth="1"/>
    <col min="7689" max="7689" width="15.140625" customWidth="1"/>
    <col min="7690" max="7690" width="15.7109375" customWidth="1"/>
    <col min="7939" max="7939" width="36" customWidth="1"/>
    <col min="7940" max="7941" width="13.85546875" customWidth="1"/>
    <col min="7942" max="7944" width="15.140625" bestFit="1" customWidth="1"/>
    <col min="7945" max="7945" width="15.140625" customWidth="1"/>
    <col min="7946" max="7946" width="15.7109375" customWidth="1"/>
    <col min="8195" max="8195" width="36" customWidth="1"/>
    <col min="8196" max="8197" width="13.85546875" customWidth="1"/>
    <col min="8198" max="8200" width="15.140625" bestFit="1" customWidth="1"/>
    <col min="8201" max="8201" width="15.140625" customWidth="1"/>
    <col min="8202" max="8202" width="15.7109375" customWidth="1"/>
    <col min="8451" max="8451" width="36" customWidth="1"/>
    <col min="8452" max="8453" width="13.85546875" customWidth="1"/>
    <col min="8454" max="8456" width="15.140625" bestFit="1" customWidth="1"/>
    <col min="8457" max="8457" width="15.140625" customWidth="1"/>
    <col min="8458" max="8458" width="15.7109375" customWidth="1"/>
    <col min="8707" max="8707" width="36" customWidth="1"/>
    <col min="8708" max="8709" width="13.85546875" customWidth="1"/>
    <col min="8710" max="8712" width="15.140625" bestFit="1" customWidth="1"/>
    <col min="8713" max="8713" width="15.140625" customWidth="1"/>
    <col min="8714" max="8714" width="15.7109375" customWidth="1"/>
    <col min="8963" max="8963" width="36" customWidth="1"/>
    <col min="8964" max="8965" width="13.85546875" customWidth="1"/>
    <col min="8966" max="8968" width="15.140625" bestFit="1" customWidth="1"/>
    <col min="8969" max="8969" width="15.140625" customWidth="1"/>
    <col min="8970" max="8970" width="15.7109375" customWidth="1"/>
    <col min="9219" max="9219" width="36" customWidth="1"/>
    <col min="9220" max="9221" width="13.85546875" customWidth="1"/>
    <col min="9222" max="9224" width="15.140625" bestFit="1" customWidth="1"/>
    <col min="9225" max="9225" width="15.140625" customWidth="1"/>
    <col min="9226" max="9226" width="15.7109375" customWidth="1"/>
    <col min="9475" max="9475" width="36" customWidth="1"/>
    <col min="9476" max="9477" width="13.85546875" customWidth="1"/>
    <col min="9478" max="9480" width="15.140625" bestFit="1" customWidth="1"/>
    <col min="9481" max="9481" width="15.140625" customWidth="1"/>
    <col min="9482" max="9482" width="15.7109375" customWidth="1"/>
    <col min="9731" max="9731" width="36" customWidth="1"/>
    <col min="9732" max="9733" width="13.85546875" customWidth="1"/>
    <col min="9734" max="9736" width="15.140625" bestFit="1" customWidth="1"/>
    <col min="9737" max="9737" width="15.140625" customWidth="1"/>
    <col min="9738" max="9738" width="15.7109375" customWidth="1"/>
    <col min="9987" max="9987" width="36" customWidth="1"/>
    <col min="9988" max="9989" width="13.85546875" customWidth="1"/>
    <col min="9990" max="9992" width="15.140625" bestFit="1" customWidth="1"/>
    <col min="9993" max="9993" width="15.140625" customWidth="1"/>
    <col min="9994" max="9994" width="15.7109375" customWidth="1"/>
    <col min="10243" max="10243" width="36" customWidth="1"/>
    <col min="10244" max="10245" width="13.85546875" customWidth="1"/>
    <col min="10246" max="10248" width="15.140625" bestFit="1" customWidth="1"/>
    <col min="10249" max="10249" width="15.140625" customWidth="1"/>
    <col min="10250" max="10250" width="15.7109375" customWidth="1"/>
    <col min="10499" max="10499" width="36" customWidth="1"/>
    <col min="10500" max="10501" width="13.85546875" customWidth="1"/>
    <col min="10502" max="10504" width="15.140625" bestFit="1" customWidth="1"/>
    <col min="10505" max="10505" width="15.140625" customWidth="1"/>
    <col min="10506" max="10506" width="15.7109375" customWidth="1"/>
    <col min="10755" max="10755" width="36" customWidth="1"/>
    <col min="10756" max="10757" width="13.85546875" customWidth="1"/>
    <col min="10758" max="10760" width="15.140625" bestFit="1" customWidth="1"/>
    <col min="10761" max="10761" width="15.140625" customWidth="1"/>
    <col min="10762" max="10762" width="15.7109375" customWidth="1"/>
    <col min="11011" max="11011" width="36" customWidth="1"/>
    <col min="11012" max="11013" width="13.85546875" customWidth="1"/>
    <col min="11014" max="11016" width="15.140625" bestFit="1" customWidth="1"/>
    <col min="11017" max="11017" width="15.140625" customWidth="1"/>
    <col min="11018" max="11018" width="15.7109375" customWidth="1"/>
    <col min="11267" max="11267" width="36" customWidth="1"/>
    <col min="11268" max="11269" width="13.85546875" customWidth="1"/>
    <col min="11270" max="11272" width="15.140625" bestFit="1" customWidth="1"/>
    <col min="11273" max="11273" width="15.140625" customWidth="1"/>
    <col min="11274" max="11274" width="15.7109375" customWidth="1"/>
    <col min="11523" max="11523" width="36" customWidth="1"/>
    <col min="11524" max="11525" width="13.85546875" customWidth="1"/>
    <col min="11526" max="11528" width="15.140625" bestFit="1" customWidth="1"/>
    <col min="11529" max="11529" width="15.140625" customWidth="1"/>
    <col min="11530" max="11530" width="15.7109375" customWidth="1"/>
    <col min="11779" max="11779" width="36" customWidth="1"/>
    <col min="11780" max="11781" width="13.85546875" customWidth="1"/>
    <col min="11782" max="11784" width="15.140625" bestFit="1" customWidth="1"/>
    <col min="11785" max="11785" width="15.140625" customWidth="1"/>
    <col min="11786" max="11786" width="15.7109375" customWidth="1"/>
    <col min="12035" max="12035" width="36" customWidth="1"/>
    <col min="12036" max="12037" width="13.85546875" customWidth="1"/>
    <col min="12038" max="12040" width="15.140625" bestFit="1" customWidth="1"/>
    <col min="12041" max="12041" width="15.140625" customWidth="1"/>
    <col min="12042" max="12042" width="15.7109375" customWidth="1"/>
    <col min="12291" max="12291" width="36" customWidth="1"/>
    <col min="12292" max="12293" width="13.85546875" customWidth="1"/>
    <col min="12294" max="12296" width="15.140625" bestFit="1" customWidth="1"/>
    <col min="12297" max="12297" width="15.140625" customWidth="1"/>
    <col min="12298" max="12298" width="15.7109375" customWidth="1"/>
    <col min="12547" max="12547" width="36" customWidth="1"/>
    <col min="12548" max="12549" width="13.85546875" customWidth="1"/>
    <col min="12550" max="12552" width="15.140625" bestFit="1" customWidth="1"/>
    <col min="12553" max="12553" width="15.140625" customWidth="1"/>
    <col min="12554" max="12554" width="15.7109375" customWidth="1"/>
    <col min="12803" max="12803" width="36" customWidth="1"/>
    <col min="12804" max="12805" width="13.85546875" customWidth="1"/>
    <col min="12806" max="12808" width="15.140625" bestFit="1" customWidth="1"/>
    <col min="12809" max="12809" width="15.140625" customWidth="1"/>
    <col min="12810" max="12810" width="15.7109375" customWidth="1"/>
    <col min="13059" max="13059" width="36" customWidth="1"/>
    <col min="13060" max="13061" width="13.85546875" customWidth="1"/>
    <col min="13062" max="13064" width="15.140625" bestFit="1" customWidth="1"/>
    <col min="13065" max="13065" width="15.140625" customWidth="1"/>
    <col min="13066" max="13066" width="15.7109375" customWidth="1"/>
    <col min="13315" max="13315" width="36" customWidth="1"/>
    <col min="13316" max="13317" width="13.85546875" customWidth="1"/>
    <col min="13318" max="13320" width="15.140625" bestFit="1" customWidth="1"/>
    <col min="13321" max="13321" width="15.140625" customWidth="1"/>
    <col min="13322" max="13322" width="15.7109375" customWidth="1"/>
    <col min="13571" max="13571" width="36" customWidth="1"/>
    <col min="13572" max="13573" width="13.85546875" customWidth="1"/>
    <col min="13574" max="13576" width="15.140625" bestFit="1" customWidth="1"/>
    <col min="13577" max="13577" width="15.140625" customWidth="1"/>
    <col min="13578" max="13578" width="15.7109375" customWidth="1"/>
    <col min="13827" max="13827" width="36" customWidth="1"/>
    <col min="13828" max="13829" width="13.85546875" customWidth="1"/>
    <col min="13830" max="13832" width="15.140625" bestFit="1" customWidth="1"/>
    <col min="13833" max="13833" width="15.140625" customWidth="1"/>
    <col min="13834" max="13834" width="15.7109375" customWidth="1"/>
    <col min="14083" max="14083" width="36" customWidth="1"/>
    <col min="14084" max="14085" width="13.85546875" customWidth="1"/>
    <col min="14086" max="14088" width="15.140625" bestFit="1" customWidth="1"/>
    <col min="14089" max="14089" width="15.140625" customWidth="1"/>
    <col min="14090" max="14090" width="15.7109375" customWidth="1"/>
    <col min="14339" max="14339" width="36" customWidth="1"/>
    <col min="14340" max="14341" width="13.85546875" customWidth="1"/>
    <col min="14342" max="14344" width="15.140625" bestFit="1" customWidth="1"/>
    <col min="14345" max="14345" width="15.140625" customWidth="1"/>
    <col min="14346" max="14346" width="15.7109375" customWidth="1"/>
    <col min="14595" max="14595" width="36" customWidth="1"/>
    <col min="14596" max="14597" width="13.85546875" customWidth="1"/>
    <col min="14598" max="14600" width="15.140625" bestFit="1" customWidth="1"/>
    <col min="14601" max="14601" width="15.140625" customWidth="1"/>
    <col min="14602" max="14602" width="15.7109375" customWidth="1"/>
    <col min="14851" max="14851" width="36" customWidth="1"/>
    <col min="14852" max="14853" width="13.85546875" customWidth="1"/>
    <col min="14854" max="14856" width="15.140625" bestFit="1" customWidth="1"/>
    <col min="14857" max="14857" width="15.140625" customWidth="1"/>
    <col min="14858" max="14858" width="15.7109375" customWidth="1"/>
    <col min="15107" max="15107" width="36" customWidth="1"/>
    <col min="15108" max="15109" width="13.85546875" customWidth="1"/>
    <col min="15110" max="15112" width="15.140625" bestFit="1" customWidth="1"/>
    <col min="15113" max="15113" width="15.140625" customWidth="1"/>
    <col min="15114" max="15114" width="15.7109375" customWidth="1"/>
    <col min="15363" max="15363" width="36" customWidth="1"/>
    <col min="15364" max="15365" width="13.85546875" customWidth="1"/>
    <col min="15366" max="15368" width="15.140625" bestFit="1" customWidth="1"/>
    <col min="15369" max="15369" width="15.140625" customWidth="1"/>
    <col min="15370" max="15370" width="15.7109375" customWidth="1"/>
    <col min="15619" max="15619" width="36" customWidth="1"/>
    <col min="15620" max="15621" width="13.85546875" customWidth="1"/>
    <col min="15622" max="15624" width="15.140625" bestFit="1" customWidth="1"/>
    <col min="15625" max="15625" width="15.140625" customWidth="1"/>
    <col min="15626" max="15626" width="15.7109375" customWidth="1"/>
    <col min="15875" max="15875" width="36" customWidth="1"/>
    <col min="15876" max="15877" width="13.85546875" customWidth="1"/>
    <col min="15878" max="15880" width="15.140625" bestFit="1" customWidth="1"/>
    <col min="15881" max="15881" width="15.140625" customWidth="1"/>
    <col min="15882" max="15882" width="15.7109375" customWidth="1"/>
    <col min="16131" max="16131" width="36" customWidth="1"/>
    <col min="16132" max="16133" width="13.85546875" customWidth="1"/>
    <col min="16134" max="16136" width="15.140625" bestFit="1" customWidth="1"/>
    <col min="16137" max="16137" width="15.140625" customWidth="1"/>
    <col min="16138" max="16138" width="15.7109375" customWidth="1"/>
  </cols>
  <sheetData>
    <row r="1" spans="1:11" ht="15.75" x14ac:dyDescent="0.25">
      <c r="A1" s="207" t="s">
        <v>84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1" ht="15.75" x14ac:dyDescent="0.25">
      <c r="A2" s="207" t="s">
        <v>100</v>
      </c>
      <c r="B2" s="207"/>
      <c r="C2" s="207"/>
      <c r="D2" s="207"/>
      <c r="E2" s="207"/>
      <c r="F2" s="207"/>
      <c r="G2" s="207"/>
      <c r="H2" s="207"/>
      <c r="I2" s="207"/>
      <c r="J2" s="207"/>
    </row>
    <row r="4" spans="1:11" x14ac:dyDescent="0.25">
      <c r="B4" s="67"/>
      <c r="C4" s="67"/>
      <c r="D4" s="43"/>
      <c r="E4" s="43"/>
      <c r="F4" s="43"/>
      <c r="G4" s="43"/>
      <c r="H4" s="86"/>
      <c r="I4" s="86"/>
    </row>
    <row r="5" spans="1:11" ht="21" customHeight="1" thickBot="1" x14ac:dyDescent="0.3">
      <c r="B5" s="87"/>
      <c r="C5" s="88"/>
      <c r="D5" s="87"/>
      <c r="E5" s="87"/>
      <c r="F5" s="87"/>
      <c r="G5" s="87"/>
      <c r="H5" s="43"/>
      <c r="I5" s="43"/>
    </row>
    <row r="6" spans="1:11" s="75" customFormat="1" ht="57.75" customHeight="1" thickBot="1" x14ac:dyDescent="0.3">
      <c r="A6" s="116" t="s">
        <v>23</v>
      </c>
      <c r="B6" s="72" t="s">
        <v>104</v>
      </c>
      <c r="C6" s="72" t="s">
        <v>109</v>
      </c>
      <c r="D6" s="72" t="s">
        <v>108</v>
      </c>
      <c r="E6" s="72" t="s">
        <v>111</v>
      </c>
      <c r="F6" s="185" t="s">
        <v>115</v>
      </c>
      <c r="G6" s="72" t="s">
        <v>15</v>
      </c>
    </row>
    <row r="7" spans="1:11" s="75" customFormat="1" x14ac:dyDescent="0.25">
      <c r="F7" s="186"/>
    </row>
    <row r="8" spans="1:11" x14ac:dyDescent="0.25">
      <c r="A8" t="s">
        <v>78</v>
      </c>
      <c r="B8" s="110">
        <v>0</v>
      </c>
      <c r="C8" s="110">
        <v>0</v>
      </c>
      <c r="D8" s="110">
        <v>54964.639999999999</v>
      </c>
      <c r="E8" s="110"/>
      <c r="F8" s="187"/>
      <c r="G8" s="110">
        <f t="shared" ref="G8:G24" si="0">SUM(B8:F8)</f>
        <v>54964.639999999999</v>
      </c>
    </row>
    <row r="9" spans="1:11" x14ac:dyDescent="0.25">
      <c r="A9" t="s">
        <v>24</v>
      </c>
      <c r="B9" s="110">
        <v>117.91</v>
      </c>
      <c r="C9" s="110">
        <v>6569</v>
      </c>
      <c r="D9" s="110">
        <v>44591.62</v>
      </c>
      <c r="E9" s="110">
        <v>70018.55</v>
      </c>
      <c r="F9" s="187"/>
      <c r="G9" s="110">
        <f t="shared" si="0"/>
        <v>121297.08</v>
      </c>
    </row>
    <row r="10" spans="1:11" x14ac:dyDescent="0.25">
      <c r="A10" t="s">
        <v>25</v>
      </c>
      <c r="B10" s="110">
        <v>231.57</v>
      </c>
      <c r="C10" s="110">
        <v>14424.3</v>
      </c>
      <c r="D10" s="110">
        <v>1850520.23</v>
      </c>
      <c r="E10" s="110"/>
      <c r="F10" s="187"/>
      <c r="G10" s="110">
        <f t="shared" si="0"/>
        <v>1865176.1</v>
      </c>
    </row>
    <row r="11" spans="1:11" x14ac:dyDescent="0.25">
      <c r="A11" t="s">
        <v>26</v>
      </c>
      <c r="B11" s="110">
        <v>0</v>
      </c>
      <c r="C11" s="110">
        <v>0</v>
      </c>
      <c r="D11" s="110">
        <v>42068.13</v>
      </c>
      <c r="E11" s="110"/>
      <c r="F11" s="187"/>
      <c r="G11" s="110">
        <f t="shared" si="0"/>
        <v>42068.13</v>
      </c>
    </row>
    <row r="12" spans="1:11" x14ac:dyDescent="0.25">
      <c r="A12" t="s">
        <v>27</v>
      </c>
      <c r="B12" s="110">
        <v>532.66</v>
      </c>
      <c r="C12" s="110">
        <v>27517.62</v>
      </c>
      <c r="D12" s="110">
        <v>140195.49</v>
      </c>
      <c r="E12" s="110"/>
      <c r="F12" s="187"/>
      <c r="G12" s="110">
        <f t="shared" si="0"/>
        <v>168245.77</v>
      </c>
    </row>
    <row r="13" spans="1:11" x14ac:dyDescent="0.25">
      <c r="A13" t="s">
        <v>28</v>
      </c>
      <c r="B13" s="110">
        <v>0</v>
      </c>
      <c r="C13" s="110">
        <v>0</v>
      </c>
      <c r="D13" s="110">
        <v>28083.11</v>
      </c>
      <c r="E13" s="110"/>
      <c r="F13" s="187"/>
      <c r="G13" s="110">
        <f t="shared" si="0"/>
        <v>28083.11</v>
      </c>
    </row>
    <row r="14" spans="1:11" x14ac:dyDescent="0.25">
      <c r="A14" t="s">
        <v>29</v>
      </c>
      <c r="B14" s="110">
        <v>71.040000000000006</v>
      </c>
      <c r="C14" s="110">
        <v>3633.43</v>
      </c>
      <c r="D14" s="110">
        <v>12752.23</v>
      </c>
      <c r="E14" s="110"/>
      <c r="F14" s="187"/>
      <c r="G14" s="110">
        <f t="shared" si="0"/>
        <v>16456.7</v>
      </c>
    </row>
    <row r="15" spans="1:11" x14ac:dyDescent="0.25">
      <c r="A15" t="s">
        <v>30</v>
      </c>
      <c r="B15" s="110">
        <v>249.48</v>
      </c>
      <c r="C15" s="110">
        <v>12767.66</v>
      </c>
      <c r="D15" s="110">
        <v>50189.07</v>
      </c>
      <c r="E15" s="110"/>
      <c r="F15" s="187"/>
      <c r="G15" s="110">
        <f t="shared" si="0"/>
        <v>63206.21</v>
      </c>
    </row>
    <row r="16" spans="1:11" x14ac:dyDescent="0.25">
      <c r="A16" t="s">
        <v>31</v>
      </c>
      <c r="B16" s="110">
        <v>108.91</v>
      </c>
      <c r="C16" s="110">
        <v>5518.55</v>
      </c>
      <c r="D16" s="110">
        <v>53154.93</v>
      </c>
      <c r="E16" s="110"/>
      <c r="F16" s="187"/>
      <c r="G16" s="110">
        <f t="shared" si="0"/>
        <v>58782.39</v>
      </c>
    </row>
    <row r="17" spans="1:9" x14ac:dyDescent="0.25">
      <c r="A17" t="s">
        <v>32</v>
      </c>
      <c r="B17" s="110">
        <v>185.53</v>
      </c>
      <c r="C17" s="110">
        <v>11576.65</v>
      </c>
      <c r="D17" s="110">
        <v>19565.099999999999</v>
      </c>
      <c r="E17" s="110"/>
      <c r="F17" s="187"/>
      <c r="G17" s="110">
        <f t="shared" si="0"/>
        <v>31327.279999999999</v>
      </c>
    </row>
    <row r="18" spans="1:9" x14ac:dyDescent="0.25">
      <c r="A18" t="s">
        <v>33</v>
      </c>
      <c r="B18" s="110">
        <v>85.2</v>
      </c>
      <c r="C18" s="110">
        <v>5125.12</v>
      </c>
      <c r="D18" s="110">
        <v>88532.39</v>
      </c>
      <c r="E18" s="110">
        <v>67545.3</v>
      </c>
      <c r="F18" s="187"/>
      <c r="G18" s="110">
        <f t="shared" si="0"/>
        <v>161288.01</v>
      </c>
    </row>
    <row r="19" spans="1:9" x14ac:dyDescent="0.25">
      <c r="A19" t="s">
        <v>34</v>
      </c>
      <c r="B19" s="110">
        <v>0</v>
      </c>
      <c r="C19" s="110">
        <v>0</v>
      </c>
      <c r="D19" s="110">
        <v>30671.360000000001</v>
      </c>
      <c r="E19" s="110"/>
      <c r="F19" s="187"/>
      <c r="G19" s="110">
        <f t="shared" si="0"/>
        <v>30671.360000000001</v>
      </c>
    </row>
    <row r="20" spans="1:9" x14ac:dyDescent="0.25">
      <c r="A20" t="s">
        <v>35</v>
      </c>
      <c r="B20" s="110">
        <v>0</v>
      </c>
      <c r="C20" s="110">
        <v>0</v>
      </c>
      <c r="D20" s="110">
        <v>243873.46</v>
      </c>
      <c r="E20" s="110"/>
      <c r="F20" s="187"/>
      <c r="G20" s="110">
        <f t="shared" si="0"/>
        <v>243873.46</v>
      </c>
    </row>
    <row r="21" spans="1:9" x14ac:dyDescent="0.25">
      <c r="A21" t="s">
        <v>37</v>
      </c>
      <c r="B21" s="110">
        <v>209.76</v>
      </c>
      <c r="C21" s="110">
        <v>10678.4</v>
      </c>
      <c r="D21" s="110">
        <v>53640.3</v>
      </c>
      <c r="E21" s="110"/>
      <c r="F21" s="187"/>
      <c r="G21" s="110">
        <f t="shared" si="0"/>
        <v>64528.460000000006</v>
      </c>
      <c r="I21" t="s">
        <v>85</v>
      </c>
    </row>
    <row r="22" spans="1:9" x14ac:dyDescent="0.25">
      <c r="A22" t="s">
        <v>38</v>
      </c>
      <c r="B22" s="110">
        <v>24.9</v>
      </c>
      <c r="C22" s="110">
        <v>1274.8900000000001</v>
      </c>
      <c r="D22" s="110">
        <v>101715.52</v>
      </c>
      <c r="E22" s="110"/>
      <c r="F22" s="187"/>
      <c r="G22" s="110">
        <f t="shared" si="0"/>
        <v>103015.31</v>
      </c>
    </row>
    <row r="23" spans="1:9" x14ac:dyDescent="0.25">
      <c r="A23" t="s">
        <v>39</v>
      </c>
      <c r="B23" s="110">
        <v>270.94</v>
      </c>
      <c r="C23" s="110">
        <v>14890.35</v>
      </c>
      <c r="D23" s="110">
        <v>305207.13</v>
      </c>
      <c r="E23" s="110"/>
      <c r="F23" s="187"/>
      <c r="G23" s="110">
        <f t="shared" si="0"/>
        <v>320368.42</v>
      </c>
    </row>
    <row r="24" spans="1:9" x14ac:dyDescent="0.25">
      <c r="A24" s="78" t="s">
        <v>40</v>
      </c>
      <c r="B24" s="111">
        <v>0</v>
      </c>
      <c r="C24" s="111">
        <v>0</v>
      </c>
      <c r="D24" s="111">
        <v>22729.23</v>
      </c>
      <c r="E24" s="111"/>
      <c r="F24" s="188"/>
      <c r="G24" s="110">
        <f t="shared" si="0"/>
        <v>22729.23</v>
      </c>
    </row>
    <row r="25" spans="1:9" x14ac:dyDescent="0.25">
      <c r="B25" s="110"/>
      <c r="F25" s="184"/>
      <c r="G25" s="79"/>
    </row>
    <row r="26" spans="1:9" x14ac:dyDescent="0.25">
      <c r="A26" s="115" t="s">
        <v>76</v>
      </c>
      <c r="B26" s="111">
        <f>SUM(B8:B24)</f>
        <v>2087.9</v>
      </c>
      <c r="C26" s="111">
        <v>113975.96999999999</v>
      </c>
      <c r="D26" s="111">
        <v>3142453.9399999995</v>
      </c>
      <c r="E26" s="113">
        <f>SUM(E8:E24)</f>
        <v>137563.85</v>
      </c>
      <c r="F26" s="190">
        <f>SUM(F8:F24)</f>
        <v>0</v>
      </c>
      <c r="G26" s="111">
        <f>SUM(B26:F26)</f>
        <v>3396081.6599999997</v>
      </c>
      <c r="H26" s="7"/>
    </row>
    <row r="27" spans="1:9" x14ac:dyDescent="0.25">
      <c r="F27" s="174"/>
    </row>
    <row r="28" spans="1:9" x14ac:dyDescent="0.25">
      <c r="A28" s="80" t="s">
        <v>79</v>
      </c>
      <c r="B28" s="112">
        <v>136.91</v>
      </c>
      <c r="C28" s="112">
        <v>7404.5</v>
      </c>
      <c r="D28" s="112">
        <v>0</v>
      </c>
      <c r="E28" s="112">
        <v>7759.65</v>
      </c>
      <c r="F28" s="189"/>
      <c r="G28" s="110">
        <f>SUM(B28:F28)</f>
        <v>15301.06</v>
      </c>
      <c r="H28" s="7"/>
    </row>
    <row r="29" spans="1:9" s="80" customFormat="1" x14ac:dyDescent="0.25">
      <c r="A29" s="80" t="s">
        <v>80</v>
      </c>
      <c r="B29" s="112"/>
      <c r="C29" s="112"/>
      <c r="D29" s="112"/>
      <c r="E29" s="112"/>
      <c r="F29" s="189">
        <v>0.35</v>
      </c>
      <c r="G29" s="110">
        <f>SUM(B29:D29)</f>
        <v>0</v>
      </c>
      <c r="H29" s="56"/>
    </row>
    <row r="30" spans="1:9" x14ac:dyDescent="0.25">
      <c r="A30" s="82" t="s">
        <v>81</v>
      </c>
      <c r="B30" s="112"/>
      <c r="C30" s="112"/>
      <c r="D30" s="112">
        <v>4256.91</v>
      </c>
      <c r="E30" s="112"/>
      <c r="F30" s="189"/>
      <c r="G30" s="110">
        <f>SUM(B30:D30)</f>
        <v>4256.91</v>
      </c>
    </row>
    <row r="31" spans="1:9" s="80" customFormat="1" x14ac:dyDescent="0.25">
      <c r="A31" s="78" t="s">
        <v>82</v>
      </c>
      <c r="B31" s="111"/>
      <c r="C31" s="111"/>
      <c r="D31" s="111"/>
      <c r="E31" s="111"/>
      <c r="F31" s="188"/>
      <c r="G31" s="113">
        <f>SUM(B31:F31)</f>
        <v>0</v>
      </c>
      <c r="H31" s="56"/>
    </row>
    <row r="32" spans="1:9" x14ac:dyDescent="0.25">
      <c r="A32" s="80"/>
      <c r="F32" s="184"/>
    </row>
    <row r="33" spans="1:11" ht="15.75" thickBot="1" x14ac:dyDescent="0.3">
      <c r="A33" s="97" t="s">
        <v>83</v>
      </c>
      <c r="B33" s="123">
        <f>SUM(B26:B31)</f>
        <v>2224.81</v>
      </c>
      <c r="C33" s="123">
        <v>121380.46999999999</v>
      </c>
      <c r="D33" s="123">
        <f>SUM(D26:D31)</f>
        <v>3146710.8499999996</v>
      </c>
      <c r="E33" s="123">
        <f>SUM(E26:E31)</f>
        <v>145323.5</v>
      </c>
      <c r="F33" s="191">
        <f>SUM(F26:F31)</f>
        <v>0.35</v>
      </c>
      <c r="G33" s="123">
        <f>SUM(B33:F33)</f>
        <v>3415639.9799999995</v>
      </c>
    </row>
    <row r="34" spans="1:11" s="84" customFormat="1" ht="9" thickTop="1" x14ac:dyDescent="0.15"/>
    <row r="35" spans="1:11" x14ac:dyDescent="0.25">
      <c r="J35" s="81"/>
    </row>
    <row r="36" spans="1:11" x14ac:dyDescent="0.25">
      <c r="K36" s="7"/>
    </row>
    <row r="37" spans="1:11" x14ac:dyDescent="0.25">
      <c r="K37" s="7"/>
    </row>
    <row r="39" spans="1:11" x14ac:dyDescent="0.25">
      <c r="A39" s="2"/>
      <c r="K39" s="7"/>
    </row>
  </sheetData>
  <mergeCells count="2">
    <mergeCell ref="A1:J1"/>
    <mergeCell ref="A2:J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>
      <selection activeCell="G5" sqref="G5"/>
    </sheetView>
  </sheetViews>
  <sheetFormatPr defaultRowHeight="15" x14ac:dyDescent="0.25"/>
  <cols>
    <col min="1" max="1" width="5.42578125" customWidth="1"/>
    <col min="2" max="2" width="30.85546875" bestFit="1" customWidth="1"/>
    <col min="3" max="3" width="14" customWidth="1"/>
    <col min="4" max="7" width="14.140625" customWidth="1"/>
    <col min="8" max="9" width="16.42578125" customWidth="1"/>
    <col min="256" max="256" width="5.42578125" customWidth="1"/>
    <col min="257" max="257" width="30.85546875" bestFit="1" customWidth="1"/>
    <col min="258" max="258" width="14" customWidth="1"/>
    <col min="259" max="261" width="14.140625" customWidth="1"/>
    <col min="262" max="265" width="16.42578125" customWidth="1"/>
    <col min="512" max="512" width="5.42578125" customWidth="1"/>
    <col min="513" max="513" width="30.85546875" bestFit="1" customWidth="1"/>
    <col min="514" max="514" width="14" customWidth="1"/>
    <col min="515" max="517" width="14.140625" customWidth="1"/>
    <col min="518" max="521" width="16.42578125" customWidth="1"/>
    <col min="768" max="768" width="5.42578125" customWidth="1"/>
    <col min="769" max="769" width="30.85546875" bestFit="1" customWidth="1"/>
    <col min="770" max="770" width="14" customWidth="1"/>
    <col min="771" max="773" width="14.140625" customWidth="1"/>
    <col min="774" max="777" width="16.42578125" customWidth="1"/>
    <col min="1024" max="1024" width="5.42578125" customWidth="1"/>
    <col min="1025" max="1025" width="30.85546875" bestFit="1" customWidth="1"/>
    <col min="1026" max="1026" width="14" customWidth="1"/>
    <col min="1027" max="1029" width="14.140625" customWidth="1"/>
    <col min="1030" max="1033" width="16.42578125" customWidth="1"/>
    <col min="1280" max="1280" width="5.42578125" customWidth="1"/>
    <col min="1281" max="1281" width="30.85546875" bestFit="1" customWidth="1"/>
    <col min="1282" max="1282" width="14" customWidth="1"/>
    <col min="1283" max="1285" width="14.140625" customWidth="1"/>
    <col min="1286" max="1289" width="16.42578125" customWidth="1"/>
    <col min="1536" max="1536" width="5.42578125" customWidth="1"/>
    <col min="1537" max="1537" width="30.85546875" bestFit="1" customWidth="1"/>
    <col min="1538" max="1538" width="14" customWidth="1"/>
    <col min="1539" max="1541" width="14.140625" customWidth="1"/>
    <col min="1542" max="1545" width="16.42578125" customWidth="1"/>
    <col min="1792" max="1792" width="5.42578125" customWidth="1"/>
    <col min="1793" max="1793" width="30.85546875" bestFit="1" customWidth="1"/>
    <col min="1794" max="1794" width="14" customWidth="1"/>
    <col min="1795" max="1797" width="14.140625" customWidth="1"/>
    <col min="1798" max="1801" width="16.42578125" customWidth="1"/>
    <col min="2048" max="2048" width="5.42578125" customWidth="1"/>
    <col min="2049" max="2049" width="30.85546875" bestFit="1" customWidth="1"/>
    <col min="2050" max="2050" width="14" customWidth="1"/>
    <col min="2051" max="2053" width="14.140625" customWidth="1"/>
    <col min="2054" max="2057" width="16.42578125" customWidth="1"/>
    <col min="2304" max="2304" width="5.42578125" customWidth="1"/>
    <col min="2305" max="2305" width="30.85546875" bestFit="1" customWidth="1"/>
    <col min="2306" max="2306" width="14" customWidth="1"/>
    <col min="2307" max="2309" width="14.140625" customWidth="1"/>
    <col min="2310" max="2313" width="16.42578125" customWidth="1"/>
    <col min="2560" max="2560" width="5.42578125" customWidth="1"/>
    <col min="2561" max="2561" width="30.85546875" bestFit="1" customWidth="1"/>
    <col min="2562" max="2562" width="14" customWidth="1"/>
    <col min="2563" max="2565" width="14.140625" customWidth="1"/>
    <col min="2566" max="2569" width="16.42578125" customWidth="1"/>
    <col min="2816" max="2816" width="5.42578125" customWidth="1"/>
    <col min="2817" max="2817" width="30.85546875" bestFit="1" customWidth="1"/>
    <col min="2818" max="2818" width="14" customWidth="1"/>
    <col min="2819" max="2821" width="14.140625" customWidth="1"/>
    <col min="2822" max="2825" width="16.42578125" customWidth="1"/>
    <col min="3072" max="3072" width="5.42578125" customWidth="1"/>
    <col min="3073" max="3073" width="30.85546875" bestFit="1" customWidth="1"/>
    <col min="3074" max="3074" width="14" customWidth="1"/>
    <col min="3075" max="3077" width="14.140625" customWidth="1"/>
    <col min="3078" max="3081" width="16.42578125" customWidth="1"/>
    <col min="3328" max="3328" width="5.42578125" customWidth="1"/>
    <col min="3329" max="3329" width="30.85546875" bestFit="1" customWidth="1"/>
    <col min="3330" max="3330" width="14" customWidth="1"/>
    <col min="3331" max="3333" width="14.140625" customWidth="1"/>
    <col min="3334" max="3337" width="16.42578125" customWidth="1"/>
    <col min="3584" max="3584" width="5.42578125" customWidth="1"/>
    <col min="3585" max="3585" width="30.85546875" bestFit="1" customWidth="1"/>
    <col min="3586" max="3586" width="14" customWidth="1"/>
    <col min="3587" max="3589" width="14.140625" customWidth="1"/>
    <col min="3590" max="3593" width="16.42578125" customWidth="1"/>
    <col min="3840" max="3840" width="5.42578125" customWidth="1"/>
    <col min="3841" max="3841" width="30.85546875" bestFit="1" customWidth="1"/>
    <col min="3842" max="3842" width="14" customWidth="1"/>
    <col min="3843" max="3845" width="14.140625" customWidth="1"/>
    <col min="3846" max="3849" width="16.42578125" customWidth="1"/>
    <col min="4096" max="4096" width="5.42578125" customWidth="1"/>
    <col min="4097" max="4097" width="30.85546875" bestFit="1" customWidth="1"/>
    <col min="4098" max="4098" width="14" customWidth="1"/>
    <col min="4099" max="4101" width="14.140625" customWidth="1"/>
    <col min="4102" max="4105" width="16.42578125" customWidth="1"/>
    <col min="4352" max="4352" width="5.42578125" customWidth="1"/>
    <col min="4353" max="4353" width="30.85546875" bestFit="1" customWidth="1"/>
    <col min="4354" max="4354" width="14" customWidth="1"/>
    <col min="4355" max="4357" width="14.140625" customWidth="1"/>
    <col min="4358" max="4361" width="16.42578125" customWidth="1"/>
    <col min="4608" max="4608" width="5.42578125" customWidth="1"/>
    <col min="4609" max="4609" width="30.85546875" bestFit="1" customWidth="1"/>
    <col min="4610" max="4610" width="14" customWidth="1"/>
    <col min="4611" max="4613" width="14.140625" customWidth="1"/>
    <col min="4614" max="4617" width="16.42578125" customWidth="1"/>
    <col min="4864" max="4864" width="5.42578125" customWidth="1"/>
    <col min="4865" max="4865" width="30.85546875" bestFit="1" customWidth="1"/>
    <col min="4866" max="4866" width="14" customWidth="1"/>
    <col min="4867" max="4869" width="14.140625" customWidth="1"/>
    <col min="4870" max="4873" width="16.42578125" customWidth="1"/>
    <col min="5120" max="5120" width="5.42578125" customWidth="1"/>
    <col min="5121" max="5121" width="30.85546875" bestFit="1" customWidth="1"/>
    <col min="5122" max="5122" width="14" customWidth="1"/>
    <col min="5123" max="5125" width="14.140625" customWidth="1"/>
    <col min="5126" max="5129" width="16.42578125" customWidth="1"/>
    <col min="5376" max="5376" width="5.42578125" customWidth="1"/>
    <col min="5377" max="5377" width="30.85546875" bestFit="1" customWidth="1"/>
    <col min="5378" max="5378" width="14" customWidth="1"/>
    <col min="5379" max="5381" width="14.140625" customWidth="1"/>
    <col min="5382" max="5385" width="16.42578125" customWidth="1"/>
    <col min="5632" max="5632" width="5.42578125" customWidth="1"/>
    <col min="5633" max="5633" width="30.85546875" bestFit="1" customWidth="1"/>
    <col min="5634" max="5634" width="14" customWidth="1"/>
    <col min="5635" max="5637" width="14.140625" customWidth="1"/>
    <col min="5638" max="5641" width="16.42578125" customWidth="1"/>
    <col min="5888" max="5888" width="5.42578125" customWidth="1"/>
    <col min="5889" max="5889" width="30.85546875" bestFit="1" customWidth="1"/>
    <col min="5890" max="5890" width="14" customWidth="1"/>
    <col min="5891" max="5893" width="14.140625" customWidth="1"/>
    <col min="5894" max="5897" width="16.42578125" customWidth="1"/>
    <col min="6144" max="6144" width="5.42578125" customWidth="1"/>
    <col min="6145" max="6145" width="30.85546875" bestFit="1" customWidth="1"/>
    <col min="6146" max="6146" width="14" customWidth="1"/>
    <col min="6147" max="6149" width="14.140625" customWidth="1"/>
    <col min="6150" max="6153" width="16.42578125" customWidth="1"/>
    <col min="6400" max="6400" width="5.42578125" customWidth="1"/>
    <col min="6401" max="6401" width="30.85546875" bestFit="1" customWidth="1"/>
    <col min="6402" max="6402" width="14" customWidth="1"/>
    <col min="6403" max="6405" width="14.140625" customWidth="1"/>
    <col min="6406" max="6409" width="16.42578125" customWidth="1"/>
    <col min="6656" max="6656" width="5.42578125" customWidth="1"/>
    <col min="6657" max="6657" width="30.85546875" bestFit="1" customWidth="1"/>
    <col min="6658" max="6658" width="14" customWidth="1"/>
    <col min="6659" max="6661" width="14.140625" customWidth="1"/>
    <col min="6662" max="6665" width="16.42578125" customWidth="1"/>
    <col min="6912" max="6912" width="5.42578125" customWidth="1"/>
    <col min="6913" max="6913" width="30.85546875" bestFit="1" customWidth="1"/>
    <col min="6914" max="6914" width="14" customWidth="1"/>
    <col min="6915" max="6917" width="14.140625" customWidth="1"/>
    <col min="6918" max="6921" width="16.42578125" customWidth="1"/>
    <col min="7168" max="7168" width="5.42578125" customWidth="1"/>
    <col min="7169" max="7169" width="30.85546875" bestFit="1" customWidth="1"/>
    <col min="7170" max="7170" width="14" customWidth="1"/>
    <col min="7171" max="7173" width="14.140625" customWidth="1"/>
    <col min="7174" max="7177" width="16.42578125" customWidth="1"/>
    <col min="7424" max="7424" width="5.42578125" customWidth="1"/>
    <col min="7425" max="7425" width="30.85546875" bestFit="1" customWidth="1"/>
    <col min="7426" max="7426" width="14" customWidth="1"/>
    <col min="7427" max="7429" width="14.140625" customWidth="1"/>
    <col min="7430" max="7433" width="16.42578125" customWidth="1"/>
    <col min="7680" max="7680" width="5.42578125" customWidth="1"/>
    <col min="7681" max="7681" width="30.85546875" bestFit="1" customWidth="1"/>
    <col min="7682" max="7682" width="14" customWidth="1"/>
    <col min="7683" max="7685" width="14.140625" customWidth="1"/>
    <col min="7686" max="7689" width="16.42578125" customWidth="1"/>
    <col min="7936" max="7936" width="5.42578125" customWidth="1"/>
    <col min="7937" max="7937" width="30.85546875" bestFit="1" customWidth="1"/>
    <col min="7938" max="7938" width="14" customWidth="1"/>
    <col min="7939" max="7941" width="14.140625" customWidth="1"/>
    <col min="7942" max="7945" width="16.42578125" customWidth="1"/>
    <col min="8192" max="8192" width="5.42578125" customWidth="1"/>
    <col min="8193" max="8193" width="30.85546875" bestFit="1" customWidth="1"/>
    <col min="8194" max="8194" width="14" customWidth="1"/>
    <col min="8195" max="8197" width="14.140625" customWidth="1"/>
    <col min="8198" max="8201" width="16.42578125" customWidth="1"/>
    <col min="8448" max="8448" width="5.42578125" customWidth="1"/>
    <col min="8449" max="8449" width="30.85546875" bestFit="1" customWidth="1"/>
    <col min="8450" max="8450" width="14" customWidth="1"/>
    <col min="8451" max="8453" width="14.140625" customWidth="1"/>
    <col min="8454" max="8457" width="16.42578125" customWidth="1"/>
    <col min="8704" max="8704" width="5.42578125" customWidth="1"/>
    <col min="8705" max="8705" width="30.85546875" bestFit="1" customWidth="1"/>
    <col min="8706" max="8706" width="14" customWidth="1"/>
    <col min="8707" max="8709" width="14.140625" customWidth="1"/>
    <col min="8710" max="8713" width="16.42578125" customWidth="1"/>
    <col min="8960" max="8960" width="5.42578125" customWidth="1"/>
    <col min="8961" max="8961" width="30.85546875" bestFit="1" customWidth="1"/>
    <col min="8962" max="8962" width="14" customWidth="1"/>
    <col min="8963" max="8965" width="14.140625" customWidth="1"/>
    <col min="8966" max="8969" width="16.42578125" customWidth="1"/>
    <col min="9216" max="9216" width="5.42578125" customWidth="1"/>
    <col min="9217" max="9217" width="30.85546875" bestFit="1" customWidth="1"/>
    <col min="9218" max="9218" width="14" customWidth="1"/>
    <col min="9219" max="9221" width="14.140625" customWidth="1"/>
    <col min="9222" max="9225" width="16.42578125" customWidth="1"/>
    <col min="9472" max="9472" width="5.42578125" customWidth="1"/>
    <col min="9473" max="9473" width="30.85546875" bestFit="1" customWidth="1"/>
    <col min="9474" max="9474" width="14" customWidth="1"/>
    <col min="9475" max="9477" width="14.140625" customWidth="1"/>
    <col min="9478" max="9481" width="16.42578125" customWidth="1"/>
    <col min="9728" max="9728" width="5.42578125" customWidth="1"/>
    <col min="9729" max="9729" width="30.85546875" bestFit="1" customWidth="1"/>
    <col min="9730" max="9730" width="14" customWidth="1"/>
    <col min="9731" max="9733" width="14.140625" customWidth="1"/>
    <col min="9734" max="9737" width="16.42578125" customWidth="1"/>
    <col min="9984" max="9984" width="5.42578125" customWidth="1"/>
    <col min="9985" max="9985" width="30.85546875" bestFit="1" customWidth="1"/>
    <col min="9986" max="9986" width="14" customWidth="1"/>
    <col min="9987" max="9989" width="14.140625" customWidth="1"/>
    <col min="9990" max="9993" width="16.42578125" customWidth="1"/>
    <col min="10240" max="10240" width="5.42578125" customWidth="1"/>
    <col min="10241" max="10241" width="30.85546875" bestFit="1" customWidth="1"/>
    <col min="10242" max="10242" width="14" customWidth="1"/>
    <col min="10243" max="10245" width="14.140625" customWidth="1"/>
    <col min="10246" max="10249" width="16.42578125" customWidth="1"/>
    <col min="10496" max="10496" width="5.42578125" customWidth="1"/>
    <col min="10497" max="10497" width="30.85546875" bestFit="1" customWidth="1"/>
    <col min="10498" max="10498" width="14" customWidth="1"/>
    <col min="10499" max="10501" width="14.140625" customWidth="1"/>
    <col min="10502" max="10505" width="16.42578125" customWidth="1"/>
    <col min="10752" max="10752" width="5.42578125" customWidth="1"/>
    <col min="10753" max="10753" width="30.85546875" bestFit="1" customWidth="1"/>
    <col min="10754" max="10754" width="14" customWidth="1"/>
    <col min="10755" max="10757" width="14.140625" customWidth="1"/>
    <col min="10758" max="10761" width="16.42578125" customWidth="1"/>
    <col min="11008" max="11008" width="5.42578125" customWidth="1"/>
    <col min="11009" max="11009" width="30.85546875" bestFit="1" customWidth="1"/>
    <col min="11010" max="11010" width="14" customWidth="1"/>
    <col min="11011" max="11013" width="14.140625" customWidth="1"/>
    <col min="11014" max="11017" width="16.42578125" customWidth="1"/>
    <col min="11264" max="11264" width="5.42578125" customWidth="1"/>
    <col min="11265" max="11265" width="30.85546875" bestFit="1" customWidth="1"/>
    <col min="11266" max="11266" width="14" customWidth="1"/>
    <col min="11267" max="11269" width="14.140625" customWidth="1"/>
    <col min="11270" max="11273" width="16.42578125" customWidth="1"/>
    <col min="11520" max="11520" width="5.42578125" customWidth="1"/>
    <col min="11521" max="11521" width="30.85546875" bestFit="1" customWidth="1"/>
    <col min="11522" max="11522" width="14" customWidth="1"/>
    <col min="11523" max="11525" width="14.140625" customWidth="1"/>
    <col min="11526" max="11529" width="16.42578125" customWidth="1"/>
    <col min="11776" max="11776" width="5.42578125" customWidth="1"/>
    <col min="11777" max="11777" width="30.85546875" bestFit="1" customWidth="1"/>
    <col min="11778" max="11778" width="14" customWidth="1"/>
    <col min="11779" max="11781" width="14.140625" customWidth="1"/>
    <col min="11782" max="11785" width="16.42578125" customWidth="1"/>
    <col min="12032" max="12032" width="5.42578125" customWidth="1"/>
    <col min="12033" max="12033" width="30.85546875" bestFit="1" customWidth="1"/>
    <col min="12034" max="12034" width="14" customWidth="1"/>
    <col min="12035" max="12037" width="14.140625" customWidth="1"/>
    <col min="12038" max="12041" width="16.42578125" customWidth="1"/>
    <col min="12288" max="12288" width="5.42578125" customWidth="1"/>
    <col min="12289" max="12289" width="30.85546875" bestFit="1" customWidth="1"/>
    <col min="12290" max="12290" width="14" customWidth="1"/>
    <col min="12291" max="12293" width="14.140625" customWidth="1"/>
    <col min="12294" max="12297" width="16.42578125" customWidth="1"/>
    <col min="12544" max="12544" width="5.42578125" customWidth="1"/>
    <col min="12545" max="12545" width="30.85546875" bestFit="1" customWidth="1"/>
    <col min="12546" max="12546" width="14" customWidth="1"/>
    <col min="12547" max="12549" width="14.140625" customWidth="1"/>
    <col min="12550" max="12553" width="16.42578125" customWidth="1"/>
    <col min="12800" max="12800" width="5.42578125" customWidth="1"/>
    <col min="12801" max="12801" width="30.85546875" bestFit="1" customWidth="1"/>
    <col min="12802" max="12802" width="14" customWidth="1"/>
    <col min="12803" max="12805" width="14.140625" customWidth="1"/>
    <col min="12806" max="12809" width="16.42578125" customWidth="1"/>
    <col min="13056" max="13056" width="5.42578125" customWidth="1"/>
    <col min="13057" max="13057" width="30.85546875" bestFit="1" customWidth="1"/>
    <col min="13058" max="13058" width="14" customWidth="1"/>
    <col min="13059" max="13061" width="14.140625" customWidth="1"/>
    <col min="13062" max="13065" width="16.42578125" customWidth="1"/>
    <col min="13312" max="13312" width="5.42578125" customWidth="1"/>
    <col min="13313" max="13313" width="30.85546875" bestFit="1" customWidth="1"/>
    <col min="13314" max="13314" width="14" customWidth="1"/>
    <col min="13315" max="13317" width="14.140625" customWidth="1"/>
    <col min="13318" max="13321" width="16.42578125" customWidth="1"/>
    <col min="13568" max="13568" width="5.42578125" customWidth="1"/>
    <col min="13569" max="13569" width="30.85546875" bestFit="1" customWidth="1"/>
    <col min="13570" max="13570" width="14" customWidth="1"/>
    <col min="13571" max="13573" width="14.140625" customWidth="1"/>
    <col min="13574" max="13577" width="16.42578125" customWidth="1"/>
    <col min="13824" max="13824" width="5.42578125" customWidth="1"/>
    <col min="13825" max="13825" width="30.85546875" bestFit="1" customWidth="1"/>
    <col min="13826" max="13826" width="14" customWidth="1"/>
    <col min="13827" max="13829" width="14.140625" customWidth="1"/>
    <col min="13830" max="13833" width="16.42578125" customWidth="1"/>
    <col min="14080" max="14080" width="5.42578125" customWidth="1"/>
    <col min="14081" max="14081" width="30.85546875" bestFit="1" customWidth="1"/>
    <col min="14082" max="14082" width="14" customWidth="1"/>
    <col min="14083" max="14085" width="14.140625" customWidth="1"/>
    <col min="14086" max="14089" width="16.42578125" customWidth="1"/>
    <col min="14336" max="14336" width="5.42578125" customWidth="1"/>
    <col min="14337" max="14337" width="30.85546875" bestFit="1" customWidth="1"/>
    <col min="14338" max="14338" width="14" customWidth="1"/>
    <col min="14339" max="14341" width="14.140625" customWidth="1"/>
    <col min="14342" max="14345" width="16.42578125" customWidth="1"/>
    <col min="14592" max="14592" width="5.42578125" customWidth="1"/>
    <col min="14593" max="14593" width="30.85546875" bestFit="1" customWidth="1"/>
    <col min="14594" max="14594" width="14" customWidth="1"/>
    <col min="14595" max="14597" width="14.140625" customWidth="1"/>
    <col min="14598" max="14601" width="16.42578125" customWidth="1"/>
    <col min="14848" max="14848" width="5.42578125" customWidth="1"/>
    <col min="14849" max="14849" width="30.85546875" bestFit="1" customWidth="1"/>
    <col min="14850" max="14850" width="14" customWidth="1"/>
    <col min="14851" max="14853" width="14.140625" customWidth="1"/>
    <col min="14854" max="14857" width="16.42578125" customWidth="1"/>
    <col min="15104" max="15104" width="5.42578125" customWidth="1"/>
    <col min="15105" max="15105" width="30.85546875" bestFit="1" customWidth="1"/>
    <col min="15106" max="15106" width="14" customWidth="1"/>
    <col min="15107" max="15109" width="14.140625" customWidth="1"/>
    <col min="15110" max="15113" width="16.42578125" customWidth="1"/>
    <col min="15360" max="15360" width="5.42578125" customWidth="1"/>
    <col min="15361" max="15361" width="30.85546875" bestFit="1" customWidth="1"/>
    <col min="15362" max="15362" width="14" customWidth="1"/>
    <col min="15363" max="15365" width="14.140625" customWidth="1"/>
    <col min="15366" max="15369" width="16.42578125" customWidth="1"/>
    <col min="15616" max="15616" width="5.42578125" customWidth="1"/>
    <col min="15617" max="15617" width="30.85546875" bestFit="1" customWidth="1"/>
    <col min="15618" max="15618" width="14" customWidth="1"/>
    <col min="15619" max="15621" width="14.140625" customWidth="1"/>
    <col min="15622" max="15625" width="16.42578125" customWidth="1"/>
    <col min="15872" max="15872" width="5.42578125" customWidth="1"/>
    <col min="15873" max="15873" width="30.85546875" bestFit="1" customWidth="1"/>
    <col min="15874" max="15874" width="14" customWidth="1"/>
    <col min="15875" max="15877" width="14.140625" customWidth="1"/>
    <col min="15878" max="15881" width="16.42578125" customWidth="1"/>
    <col min="16128" max="16128" width="5.42578125" customWidth="1"/>
    <col min="16129" max="16129" width="30.85546875" bestFit="1" customWidth="1"/>
    <col min="16130" max="16130" width="14" customWidth="1"/>
    <col min="16131" max="16133" width="14.140625" customWidth="1"/>
    <col min="16134" max="16137" width="16.42578125" customWidth="1"/>
  </cols>
  <sheetData>
    <row r="1" spans="2:9" ht="15.75" x14ac:dyDescent="0.25">
      <c r="B1" s="89" t="s">
        <v>86</v>
      </c>
      <c r="C1" s="89"/>
      <c r="D1" s="5"/>
      <c r="E1" s="5"/>
      <c r="F1" s="5"/>
      <c r="G1" s="5"/>
      <c r="H1" s="5"/>
      <c r="I1" s="5"/>
    </row>
    <row r="2" spans="2:9" ht="15.75" x14ac:dyDescent="0.25">
      <c r="B2" s="89" t="s">
        <v>100</v>
      </c>
      <c r="C2" s="89"/>
      <c r="D2" s="5"/>
      <c r="E2" s="5"/>
      <c r="F2" s="5"/>
      <c r="G2" s="5"/>
      <c r="H2" s="5"/>
      <c r="I2" s="5"/>
    </row>
    <row r="4" spans="2:9" s="90" customFormat="1" ht="32.25" customHeight="1" thickBot="1" x14ac:dyDescent="0.25">
      <c r="C4" s="91"/>
      <c r="D4" s="91"/>
      <c r="E4" s="91"/>
      <c r="F4" s="91"/>
      <c r="G4" s="91"/>
      <c r="H4" s="91"/>
      <c r="I4" s="92"/>
    </row>
    <row r="5" spans="2:9" ht="27" thickBot="1" x14ac:dyDescent="0.3">
      <c r="B5" s="121" t="s">
        <v>23</v>
      </c>
      <c r="C5" s="93" t="s">
        <v>102</v>
      </c>
      <c r="D5" s="93" t="s">
        <v>105</v>
      </c>
      <c r="E5" s="118" t="s">
        <v>112</v>
      </c>
      <c r="F5" s="193" t="s">
        <v>116</v>
      </c>
      <c r="G5" s="72"/>
      <c r="H5" s="72"/>
      <c r="I5" s="122" t="s">
        <v>87</v>
      </c>
    </row>
    <row r="6" spans="2:9" x14ac:dyDescent="0.25">
      <c r="B6" s="80"/>
      <c r="C6" s="80"/>
      <c r="D6" s="94"/>
      <c r="E6" s="94"/>
      <c r="F6" s="192"/>
    </row>
    <row r="7" spans="2:9" x14ac:dyDescent="0.25">
      <c r="B7" s="80" t="s">
        <v>78</v>
      </c>
      <c r="C7" s="100">
        <v>0</v>
      </c>
      <c r="D7" s="100">
        <v>0</v>
      </c>
      <c r="E7" s="100">
        <v>0</v>
      </c>
      <c r="F7" s="195"/>
      <c r="G7" s="100"/>
      <c r="I7" s="100">
        <f t="shared" ref="I7:I23" si="0">SUM(C7:H7)</f>
        <v>0</v>
      </c>
    </row>
    <row r="8" spans="2:9" x14ac:dyDescent="0.25">
      <c r="B8" s="80" t="s">
        <v>24</v>
      </c>
      <c r="C8" s="100">
        <v>0</v>
      </c>
      <c r="D8" s="100">
        <v>0</v>
      </c>
      <c r="E8" s="100">
        <v>578462.43999999994</v>
      </c>
      <c r="F8" s="195">
        <v>13889.98</v>
      </c>
      <c r="G8" s="100"/>
      <c r="I8" s="100">
        <f t="shared" si="0"/>
        <v>592352.41999999993</v>
      </c>
    </row>
    <row r="9" spans="2:9" x14ac:dyDescent="0.25">
      <c r="B9" s="80" t="s">
        <v>25</v>
      </c>
      <c r="C9" s="100">
        <v>0</v>
      </c>
      <c r="D9" s="100">
        <v>0</v>
      </c>
      <c r="E9" s="100">
        <v>256538.95</v>
      </c>
      <c r="F9" s="195"/>
      <c r="G9" s="100"/>
      <c r="I9" s="100">
        <f t="shared" si="0"/>
        <v>256538.95</v>
      </c>
    </row>
    <row r="10" spans="2:9" x14ac:dyDescent="0.25">
      <c r="B10" s="80" t="s">
        <v>26</v>
      </c>
      <c r="C10" s="100">
        <v>0</v>
      </c>
      <c r="D10" s="100">
        <v>0</v>
      </c>
      <c r="E10" s="100">
        <v>0</v>
      </c>
      <c r="F10" s="195"/>
      <c r="G10" s="100"/>
      <c r="I10" s="100">
        <f t="shared" si="0"/>
        <v>0</v>
      </c>
    </row>
    <row r="11" spans="2:9" x14ac:dyDescent="0.25">
      <c r="B11" s="80" t="s">
        <v>27</v>
      </c>
      <c r="C11" s="100">
        <v>297443.48</v>
      </c>
      <c r="D11" s="100">
        <v>0</v>
      </c>
      <c r="E11" s="100">
        <v>8578567.8900000006</v>
      </c>
      <c r="F11" s="195"/>
      <c r="G11" s="100"/>
      <c r="I11" s="100">
        <f t="shared" si="0"/>
        <v>8876011.370000001</v>
      </c>
    </row>
    <row r="12" spans="2:9" x14ac:dyDescent="0.25">
      <c r="B12" s="80" t="s">
        <v>28</v>
      </c>
      <c r="C12" s="100">
        <v>0</v>
      </c>
      <c r="D12" s="100">
        <v>0</v>
      </c>
      <c r="E12" s="100">
        <v>749840.39</v>
      </c>
      <c r="F12" s="195"/>
      <c r="G12" s="100"/>
      <c r="I12" s="100">
        <f t="shared" si="0"/>
        <v>749840.39</v>
      </c>
    </row>
    <row r="13" spans="2:9" x14ac:dyDescent="0.25">
      <c r="B13" s="80" t="s">
        <v>29</v>
      </c>
      <c r="C13" s="100">
        <v>0</v>
      </c>
      <c r="D13" s="100">
        <v>4868.1099999999997</v>
      </c>
      <c r="E13" s="100">
        <v>6498092.9400000004</v>
      </c>
      <c r="F13" s="195">
        <v>8134.05</v>
      </c>
      <c r="G13" s="100"/>
      <c r="H13" s="100"/>
      <c r="I13" s="100">
        <f t="shared" si="0"/>
        <v>6511095.1000000006</v>
      </c>
    </row>
    <row r="14" spans="2:9" x14ac:dyDescent="0.25">
      <c r="B14" s="80" t="s">
        <v>30</v>
      </c>
      <c r="C14" s="100">
        <v>0</v>
      </c>
      <c r="D14" s="100">
        <v>98719.59</v>
      </c>
      <c r="E14" s="100">
        <v>9694913.8900000006</v>
      </c>
      <c r="F14" s="195">
        <v>28933.18</v>
      </c>
      <c r="G14" s="100"/>
      <c r="H14" s="100"/>
      <c r="I14" s="100">
        <f t="shared" si="0"/>
        <v>9822566.6600000001</v>
      </c>
    </row>
    <row r="15" spans="2:9" x14ac:dyDescent="0.25">
      <c r="B15" s="80" t="s">
        <v>31</v>
      </c>
      <c r="C15" s="100">
        <v>0</v>
      </c>
      <c r="D15" s="100">
        <v>116.98</v>
      </c>
      <c r="E15" s="100">
        <v>42723396.240000002</v>
      </c>
      <c r="F15" s="195">
        <v>82512.53</v>
      </c>
      <c r="G15" s="100"/>
      <c r="H15" s="100"/>
      <c r="I15" s="100">
        <f t="shared" si="0"/>
        <v>42806025.75</v>
      </c>
    </row>
    <row r="16" spans="2:9" x14ac:dyDescent="0.25">
      <c r="B16" s="80" t="s">
        <v>32</v>
      </c>
      <c r="C16" s="100">
        <v>0</v>
      </c>
      <c r="D16" s="100">
        <v>0</v>
      </c>
      <c r="E16" s="100">
        <v>30.26</v>
      </c>
      <c r="F16" s="195">
        <v>22.06</v>
      </c>
      <c r="G16" s="100"/>
      <c r="I16" s="100">
        <f t="shared" si="0"/>
        <v>52.32</v>
      </c>
    </row>
    <row r="17" spans="1:10" x14ac:dyDescent="0.25">
      <c r="B17" s="80" t="s">
        <v>33</v>
      </c>
      <c r="C17" s="100">
        <v>0</v>
      </c>
      <c r="D17" s="100">
        <v>0</v>
      </c>
      <c r="E17" s="100">
        <v>91003.23</v>
      </c>
      <c r="F17" s="195"/>
      <c r="G17" s="100"/>
      <c r="I17" s="100">
        <f t="shared" si="0"/>
        <v>91003.23</v>
      </c>
    </row>
    <row r="18" spans="1:10" x14ac:dyDescent="0.25">
      <c r="B18" s="80" t="s">
        <v>34</v>
      </c>
      <c r="C18" s="100">
        <v>0</v>
      </c>
      <c r="D18" s="100">
        <v>3506.6</v>
      </c>
      <c r="E18" s="100">
        <v>127873.05</v>
      </c>
      <c r="F18" s="195">
        <v>17802.560000000001</v>
      </c>
      <c r="G18" s="100"/>
      <c r="H18" s="100"/>
      <c r="I18" s="100">
        <f t="shared" si="0"/>
        <v>149182.21</v>
      </c>
    </row>
    <row r="19" spans="1:10" x14ac:dyDescent="0.25">
      <c r="B19" s="80" t="s">
        <v>35</v>
      </c>
      <c r="C19" s="100">
        <v>0</v>
      </c>
      <c r="D19" s="100">
        <v>1.41</v>
      </c>
      <c r="E19" s="100">
        <v>9390123</v>
      </c>
      <c r="F19" s="195">
        <v>33631.89</v>
      </c>
      <c r="G19" s="100"/>
      <c r="I19" s="100">
        <f t="shared" si="0"/>
        <v>9423756.3000000007</v>
      </c>
    </row>
    <row r="20" spans="1:10" x14ac:dyDescent="0.25">
      <c r="B20" s="80" t="s">
        <v>37</v>
      </c>
      <c r="C20" s="100">
        <v>0</v>
      </c>
      <c r="D20" s="100">
        <v>0</v>
      </c>
      <c r="E20" s="100">
        <v>1098001.97</v>
      </c>
      <c r="F20" s="195"/>
      <c r="G20" s="100"/>
      <c r="I20" s="100">
        <f t="shared" si="0"/>
        <v>1098001.97</v>
      </c>
    </row>
    <row r="21" spans="1:10" x14ac:dyDescent="0.25">
      <c r="B21" s="80" t="s">
        <v>38</v>
      </c>
      <c r="C21" s="100">
        <v>0</v>
      </c>
      <c r="D21" s="100">
        <v>0</v>
      </c>
      <c r="E21" s="100">
        <v>6444.24</v>
      </c>
      <c r="F21" s="195"/>
      <c r="G21" s="100"/>
      <c r="I21" s="100">
        <f t="shared" si="0"/>
        <v>6444.24</v>
      </c>
    </row>
    <row r="22" spans="1:10" x14ac:dyDescent="0.25">
      <c r="B22" s="80" t="s">
        <v>39</v>
      </c>
      <c r="C22" s="100">
        <v>0</v>
      </c>
      <c r="D22" s="100">
        <v>0</v>
      </c>
      <c r="E22" s="100">
        <v>64595.5</v>
      </c>
      <c r="F22" s="195">
        <v>4849.66</v>
      </c>
      <c r="G22" s="100"/>
      <c r="I22" s="100">
        <f t="shared" si="0"/>
        <v>69445.16</v>
      </c>
    </row>
    <row r="23" spans="1:10" x14ac:dyDescent="0.25">
      <c r="B23" s="78" t="s">
        <v>40</v>
      </c>
      <c r="C23" s="100">
        <v>0</v>
      </c>
      <c r="D23" s="100">
        <v>0</v>
      </c>
      <c r="E23" s="100">
        <v>6614965.7999999998</v>
      </c>
      <c r="F23" s="195"/>
      <c r="G23" s="100"/>
      <c r="I23" s="100">
        <f t="shared" si="0"/>
        <v>6614965.7999999998</v>
      </c>
    </row>
    <row r="24" spans="1:10" x14ac:dyDescent="0.25">
      <c r="B24" s="80"/>
      <c r="C24" s="79"/>
      <c r="D24" s="79"/>
      <c r="E24" s="79"/>
      <c r="F24" s="194"/>
      <c r="G24" s="79"/>
      <c r="H24" s="79"/>
      <c r="I24" s="102"/>
    </row>
    <row r="25" spans="1:10" x14ac:dyDescent="0.25">
      <c r="B25" s="115" t="s">
        <v>76</v>
      </c>
      <c r="C25" s="101">
        <f t="shared" ref="C25:H25" si="1">SUM(C7:C23)</f>
        <v>297443.48</v>
      </c>
      <c r="D25" s="101">
        <f t="shared" si="1"/>
        <v>107212.69</v>
      </c>
      <c r="E25" s="101">
        <v>86472849.790000007</v>
      </c>
      <c r="F25" s="196">
        <v>189775.91</v>
      </c>
      <c r="G25" s="101">
        <f t="shared" si="1"/>
        <v>0</v>
      </c>
      <c r="H25" s="101">
        <f t="shared" si="1"/>
        <v>0</v>
      </c>
      <c r="I25" s="101">
        <f>SUM(C25:H25)</f>
        <v>87067281.870000005</v>
      </c>
      <c r="J25" s="7"/>
    </row>
    <row r="26" spans="1:10" x14ac:dyDescent="0.25">
      <c r="B26" s="80"/>
      <c r="F26" s="192"/>
      <c r="I26" s="100"/>
    </row>
    <row r="27" spans="1:10" x14ac:dyDescent="0.25">
      <c r="A27" s="95" t="s">
        <v>88</v>
      </c>
      <c r="B27" s="80" t="s">
        <v>79</v>
      </c>
      <c r="C27" s="100">
        <v>21265.62</v>
      </c>
      <c r="D27" s="100">
        <v>8923.36</v>
      </c>
      <c r="E27" s="100">
        <v>5307345.68</v>
      </c>
      <c r="F27" s="195">
        <v>11519.2</v>
      </c>
      <c r="G27" s="100"/>
      <c r="H27" s="100"/>
      <c r="I27" s="100">
        <f>SUM(C27:H27)</f>
        <v>5349053.8600000003</v>
      </c>
      <c r="J27" s="7"/>
    </row>
    <row r="28" spans="1:10" x14ac:dyDescent="0.25">
      <c r="A28" s="95" t="s">
        <v>89</v>
      </c>
      <c r="B28" s="80" t="s">
        <v>90</v>
      </c>
      <c r="C28" s="100">
        <v>306750.32</v>
      </c>
      <c r="D28" s="100">
        <v>11728.95</v>
      </c>
      <c r="E28" s="100">
        <v>63151508.020000003</v>
      </c>
      <c r="F28" s="195">
        <v>52208.27</v>
      </c>
      <c r="G28" s="100"/>
      <c r="H28" s="100"/>
      <c r="I28" s="100">
        <f>SUM(C28:H28)</f>
        <v>63522195.56000001</v>
      </c>
      <c r="J28" s="7"/>
    </row>
    <row r="29" spans="1:10" s="80" customFormat="1" x14ac:dyDescent="0.25">
      <c r="A29" s="96" t="s">
        <v>91</v>
      </c>
      <c r="B29" s="80" t="s">
        <v>92</v>
      </c>
      <c r="C29" s="103">
        <v>0</v>
      </c>
      <c r="D29" s="105"/>
      <c r="E29" s="105">
        <v>0</v>
      </c>
      <c r="F29" s="198">
        <v>0</v>
      </c>
      <c r="G29" s="105"/>
      <c r="H29" s="105"/>
      <c r="I29" s="103">
        <f>SUM(C29:H29)</f>
        <v>0</v>
      </c>
    </row>
    <row r="30" spans="1:10" s="80" customFormat="1" x14ac:dyDescent="0.25">
      <c r="A30" s="96" t="s">
        <v>93</v>
      </c>
      <c r="B30" s="78" t="s">
        <v>82</v>
      </c>
      <c r="C30" s="101">
        <v>0</v>
      </c>
      <c r="D30" s="101"/>
      <c r="E30" s="101">
        <v>0</v>
      </c>
      <c r="F30" s="199">
        <v>0</v>
      </c>
      <c r="G30" s="101"/>
      <c r="H30" s="101"/>
      <c r="I30" s="101">
        <f>SUM(C30:H30)</f>
        <v>0</v>
      </c>
    </row>
    <row r="31" spans="1:10" x14ac:dyDescent="0.25">
      <c r="B31" s="80"/>
      <c r="C31" s="100"/>
      <c r="D31" s="100"/>
      <c r="E31" s="100"/>
      <c r="F31" s="195"/>
      <c r="G31" s="100"/>
      <c r="H31" s="100"/>
      <c r="I31" s="80"/>
    </row>
    <row r="32" spans="1:10" s="90" customFormat="1" ht="13.5" thickBot="1" x14ac:dyDescent="0.25">
      <c r="B32" s="97" t="s">
        <v>83</v>
      </c>
      <c r="C32" s="104">
        <f t="shared" ref="C32:I32" si="2">SUM(C25:C30)</f>
        <v>625459.41999999993</v>
      </c>
      <c r="D32" s="104">
        <f t="shared" si="2"/>
        <v>127865</v>
      </c>
      <c r="E32" s="104">
        <f t="shared" si="2"/>
        <v>154931703.49000001</v>
      </c>
      <c r="F32" s="197">
        <f t="shared" si="2"/>
        <v>253503.38</v>
      </c>
      <c r="G32" s="104">
        <f t="shared" si="2"/>
        <v>0</v>
      </c>
      <c r="H32" s="104">
        <f t="shared" si="2"/>
        <v>0</v>
      </c>
      <c r="I32" s="104">
        <f t="shared" si="2"/>
        <v>155938531.29000002</v>
      </c>
    </row>
    <row r="33" spans="2:9" s="84" customFormat="1" ht="9" thickTop="1" x14ac:dyDescent="0.15">
      <c r="D33" s="98"/>
      <c r="E33" s="98"/>
      <c r="F33" s="98"/>
      <c r="G33" s="98"/>
      <c r="H33" s="98"/>
      <c r="I33" s="99"/>
    </row>
    <row r="38" spans="2:9" x14ac:dyDescent="0.25">
      <c r="B38" s="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Taxes</vt:lpstr>
      <vt:lpstr>Sales 2%</vt:lpstr>
      <vt:lpstr>LSST</vt:lpstr>
      <vt:lpstr>Option</vt:lpstr>
      <vt:lpstr>Unitary Secured</vt:lpstr>
      <vt:lpstr>Unit Unsecured Carlines</vt:lpstr>
      <vt:lpstr>NPM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2016-09-12T22:11:28Z</cp:lastPrinted>
  <dcterms:created xsi:type="dcterms:W3CDTF">2014-09-22T19:38:27Z</dcterms:created>
  <dcterms:modified xsi:type="dcterms:W3CDTF">2018-10-23T21:29:06Z</dcterms:modified>
</cp:coreProperties>
</file>