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593970D2-502D-4601-935D-0764B6ADBB5B}" xr6:coauthVersionLast="47" xr6:coauthVersionMax="47" xr10:uidLastSave="{00000000-0000-0000-0000-000000000000}"/>
  <workbookProtection workbookAlgorithmName="SHA-512" workbookHashValue="+5wWwORTtVxa8WY/UnfiocL8nweB+t1dSNb2MSQMXVQTU2Tgw4XKhSyevxm90Y/zF3cT6Cb1BFBMuhwDLUDg9A==" workbookSaltValue="ajCTRr9ntX8hQMlWAWjfwg==" workbookSpinCount="100000" lockStructure="1"/>
  <bookViews>
    <workbookView xWindow="28680" yWindow="-120" windowWidth="29040" windowHeight="15840" xr2:uid="{00000000-000D-0000-FFFF-FFFF00000000}"/>
  </bookViews>
  <sheets>
    <sheet name="MBT RETURN - MINING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/>
  <c r="AG24" i="4" s="1"/>
  <c r="AG25" i="4" s="1"/>
  <c r="AG28" i="4" s="1"/>
  <c r="AN46" i="4"/>
  <c r="BX30" i="4"/>
  <c r="BS30" i="4"/>
  <c r="AG34" i="4" l="1"/>
  <c r="BN29" i="4"/>
  <c r="BN30" i="4"/>
  <c r="AG29" i="4" l="1"/>
  <c r="AG30" i="4"/>
  <c r="AG32" i="4" l="1"/>
</calcChain>
</file>

<file path=xl/sharedStrings.xml><?xml version="1.0" encoding="utf-8"?>
<sst xmlns="http://schemas.openxmlformats.org/spreadsheetml/2006/main" count="79" uniqueCount="74">
  <si>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</si>
  <si>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</si>
  <si>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</si>
  <si>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</si>
  <si>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</si>
  <si>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</si>
  <si>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</si>
  <si>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</si>
  <si>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</si>
  <si>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</si>
  <si>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</si>
  <si>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</si>
  <si>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</si>
  <si>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</si>
  <si>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</si>
  <si>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</si>
  <si>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</si>
  <si>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</si>
  <si>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</si>
  <si>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</si>
  <si>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</si>
  <si>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</si>
  <si>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</si>
  <si>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</si>
  <si>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</si>
  <si>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</si>
  <si>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</si>
  <si>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</si>
  <si>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</si>
  <si>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</si>
  <si>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</si>
  <si>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</si>
  <si>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</si>
  <si>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</si>
  <si>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</si>
  <si>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</si>
  <si>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</si>
  <si>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</si>
  <si>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</si>
  <si>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</si>
  <si>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</si>
  <si>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</si>
  <si>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</si>
  <si>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</si>
  <si>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</si>
  <si>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</si>
  <si>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</si>
  <si>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</si>
  <si>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</si>
  <si>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</si>
  <si>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</si>
  <si>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</si>
  <si>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</si>
  <si>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</si>
  <si>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</si>
  <si>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</si>
  <si>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</si>
  <si>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</si>
  <si>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</si>
  <si>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</si>
  <si>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</si>
  <si>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</si>
  <si>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</si>
  <si>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t>Use this form for the quarterly period beginning July 1, 2016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</si>
  <si>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</si>
  <si>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</si>
  <si>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</si>
  <si>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</si>
  <si>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</si>
  <si>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 xml:space="preserve"> </t>
  </si>
  <si>
    <t>Instead of mailing the return, email the saved return to: nevadaolt@tax.state.nv.us</t>
  </si>
  <si>
    <t>PO BOX 51107</t>
  </si>
  <si>
    <t>LOS ANGELES, CA  90051-5407</t>
  </si>
  <si>
    <t>TID NO:023-TX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</si>
</sst>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7" fillId="2" borderId="0" xfId="0" applyNumberFormat="1" applyFont="1" applyFill="1"/>
    <xf numFmtId="14" fontId="16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/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 wrapText="1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85725</xdr:colOff>
          <xdr:row>55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Normal="100" workbookViewId="0">
      <selection activeCell="H9" sqref="H9:Z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80" width="2.28515625" style="1" customWidth="1"/>
    <col min="81" max="81" width="2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69"/>
      <c r="CC1" s="69"/>
      <c r="CD1" s="69"/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81" t="s">
        <v>73</v>
      </c>
      <c r="AI2" s="82"/>
      <c r="AJ2" s="82"/>
      <c r="AK2" s="82"/>
      <c r="AL2" s="82"/>
      <c r="AM2" s="82"/>
      <c r="AN2" s="82"/>
      <c r="AO2" s="82"/>
      <c r="AP2" s="82"/>
      <c r="AQ2" s="74"/>
      <c r="AR2" s="74"/>
      <c r="AS2" s="74"/>
      <c r="AT2" s="74"/>
      <c r="AU2" s="75"/>
      <c r="BL2" s="4"/>
      <c r="BM2" s="4"/>
      <c r="BN2" s="4"/>
      <c r="BO2" s="4"/>
      <c r="BP2" s="4"/>
      <c r="CB2" s="69"/>
      <c r="CC2" s="70">
        <v>42643</v>
      </c>
      <c r="CD2" s="69"/>
      <c r="CE2" s="35"/>
    </row>
    <row r="3" spans="1:83" ht="18" x14ac:dyDescent="0.25">
      <c r="B3" s="5" t="s">
        <v>48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69"/>
      <c r="CC3" s="70">
        <v>42735</v>
      </c>
      <c r="CD3" s="69"/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69"/>
      <c r="CC4" s="70">
        <v>42825</v>
      </c>
      <c r="CD4" s="69"/>
      <c r="CE4" s="35"/>
    </row>
    <row r="5" spans="1:83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69"/>
      <c r="CC5" s="70">
        <v>42916</v>
      </c>
      <c r="CD5" s="69"/>
      <c r="CE5" s="35"/>
    </row>
    <row r="6" spans="1:83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69"/>
      <c r="CC6" s="70">
        <v>43008</v>
      </c>
      <c r="CD6" s="69"/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69"/>
      <c r="CC7" s="70">
        <v>43100</v>
      </c>
      <c r="CD7" s="69"/>
      <c r="CE7" s="35"/>
    </row>
    <row r="8" spans="1:83" ht="18.75" customHeight="1" x14ac:dyDescent="0.2">
      <c r="F8" s="24" t="s">
        <v>63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69"/>
      <c r="CC8" s="70">
        <v>43190</v>
      </c>
      <c r="CD8" s="69"/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76"/>
      <c r="AQ9" s="76"/>
      <c r="AR9" s="76"/>
      <c r="AS9" s="76"/>
      <c r="AT9" s="76"/>
      <c r="AU9" s="77"/>
      <c r="BL9" s="4"/>
      <c r="BM9" s="4"/>
      <c r="BN9" s="4"/>
      <c r="BO9" s="4"/>
      <c r="BP9" s="4"/>
      <c r="CB9" s="69"/>
      <c r="CC9" s="70">
        <v>43281</v>
      </c>
      <c r="CD9" s="69"/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78" t="str">
        <f>IF(ISBLANK(AP9),"",VLOOKUP(AP9,Sheet2!$A$1:$B$73,2))</f>
        <v/>
      </c>
      <c r="AQ10" s="78"/>
      <c r="AR10" s="78"/>
      <c r="AS10" s="78"/>
      <c r="AT10" s="78"/>
      <c r="AU10" s="79"/>
      <c r="AV10" s="36"/>
      <c r="AX10" s="80"/>
      <c r="AY10" s="80"/>
      <c r="AZ10" s="80"/>
      <c r="BA10" s="80"/>
      <c r="BB10" s="80"/>
      <c r="BC10" s="80"/>
      <c r="BD10" s="80"/>
      <c r="BE10" s="80"/>
      <c r="BF10" s="80"/>
      <c r="BL10" s="4"/>
      <c r="BM10" s="4"/>
      <c r="BN10" s="4"/>
      <c r="BO10" s="4"/>
      <c r="BP10" s="4"/>
      <c r="CB10" s="35"/>
      <c r="CC10" s="70">
        <v>43373</v>
      </c>
      <c r="CD10" s="35"/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136"/>
      <c r="I11" s="137"/>
      <c r="J11" s="137"/>
      <c r="K11" s="137"/>
      <c r="L11" s="137"/>
      <c r="M11" s="137"/>
      <c r="N11" s="137"/>
      <c r="O11" s="137"/>
      <c r="P11" s="137"/>
      <c r="Q11" s="138"/>
      <c r="R11" s="139"/>
      <c r="S11" s="74"/>
      <c r="T11" s="74"/>
      <c r="U11" s="75"/>
      <c r="V11" s="74"/>
      <c r="W11" s="74"/>
      <c r="X11" s="74"/>
      <c r="Y11" s="74"/>
      <c r="Z11" s="75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76"/>
      <c r="AQ11" s="76"/>
      <c r="AR11" s="76"/>
      <c r="AS11" s="76"/>
      <c r="AT11" s="76"/>
      <c r="AU11" s="77"/>
      <c r="AV11" s="47"/>
      <c r="AX11" s="80"/>
      <c r="AY11" s="80"/>
      <c r="AZ11" s="80"/>
      <c r="BA11" s="80"/>
      <c r="BB11" s="80"/>
      <c r="BC11" s="80"/>
      <c r="BD11" s="80"/>
      <c r="BE11" s="80"/>
      <c r="BF11" s="80"/>
      <c r="BL11" s="4"/>
      <c r="BM11" s="4"/>
      <c r="BN11" s="4"/>
      <c r="BO11" s="4"/>
      <c r="BP11" s="4"/>
      <c r="CB11" s="35"/>
      <c r="CC11" s="71">
        <v>43465</v>
      </c>
      <c r="CD11" s="35"/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3">
        <v>43555</v>
      </c>
    </row>
    <row r="13" spans="1:83" ht="12.75" customHeight="1" x14ac:dyDescent="0.2">
      <c r="A13" s="86" t="s">
        <v>69</v>
      </c>
      <c r="B13" s="87"/>
      <c r="C13" s="87"/>
      <c r="D13" s="87"/>
      <c r="E13" s="87"/>
      <c r="F13" s="87"/>
      <c r="G13" s="87"/>
      <c r="H13" s="87"/>
      <c r="I13" s="88" t="s">
        <v>70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43646</v>
      </c>
    </row>
    <row r="14" spans="1:83" ht="9" customHeight="1" x14ac:dyDescent="0.2">
      <c r="A14" s="87"/>
      <c r="B14" s="87"/>
      <c r="C14" s="87"/>
      <c r="D14" s="87"/>
      <c r="E14" s="87"/>
      <c r="F14" s="87"/>
      <c r="G14" s="87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>
        <v>43738</v>
      </c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3">
        <v>43830</v>
      </c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3">
        <v>43921</v>
      </c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3"/>
      <c r="AZ17" s="83"/>
      <c r="BA17" s="83"/>
      <c r="BB17" s="83"/>
      <c r="BC17" s="84"/>
      <c r="BD17" s="84"/>
      <c r="BE17" s="84"/>
      <c r="BF17" s="84"/>
      <c r="BG17" s="18"/>
      <c r="CC17" s="73">
        <v>44012</v>
      </c>
    </row>
    <row r="18" spans="1:82" ht="21.75" customHeight="1" x14ac:dyDescent="0.2">
      <c r="A18" s="98" t="s">
        <v>52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37"/>
      <c r="AC18" s="37"/>
      <c r="AD18" s="37"/>
      <c r="AE18" s="37"/>
      <c r="AF18" s="19" t="s">
        <v>15</v>
      </c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  <c r="AY18" s="92"/>
      <c r="AZ18" s="92"/>
      <c r="BA18" s="92"/>
      <c r="BB18" s="92"/>
      <c r="BC18" s="93"/>
      <c r="BD18" s="93"/>
      <c r="BE18" s="93"/>
      <c r="BF18" s="93"/>
      <c r="BG18" s="20"/>
      <c r="CC18" s="73">
        <v>44104</v>
      </c>
    </row>
    <row r="19" spans="1:82" ht="21.75" customHeight="1" x14ac:dyDescent="0.2">
      <c r="A19" s="35" t="s">
        <v>53</v>
      </c>
      <c r="X19" s="65"/>
      <c r="Y19" s="65"/>
      <c r="Z19" s="65"/>
      <c r="AA19" s="65"/>
      <c r="AB19" s="65"/>
      <c r="AC19" s="65"/>
      <c r="AD19" s="65"/>
      <c r="AE19" s="37"/>
      <c r="AF19" s="61" t="s">
        <v>49</v>
      </c>
      <c r="AG19" s="89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1"/>
      <c r="AY19" s="66"/>
      <c r="AZ19" s="66"/>
      <c r="BA19" s="66"/>
      <c r="BB19" s="66"/>
      <c r="BC19" s="67"/>
      <c r="BD19" s="67"/>
      <c r="BE19" s="67"/>
      <c r="BF19" s="67"/>
      <c r="CC19" s="73">
        <v>44196</v>
      </c>
    </row>
    <row r="20" spans="1:82" ht="21.75" customHeight="1" x14ac:dyDescent="0.2">
      <c r="A20" s="35" t="s">
        <v>54</v>
      </c>
      <c r="X20" s="85"/>
      <c r="Y20" s="85"/>
      <c r="Z20" s="85"/>
      <c r="AA20" s="85"/>
      <c r="AB20" s="85"/>
      <c r="AC20" s="85"/>
      <c r="AD20" s="85"/>
      <c r="AE20" s="37"/>
      <c r="AF20" s="61" t="s">
        <v>50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CC20" s="73">
        <v>44286</v>
      </c>
    </row>
    <row r="21" spans="1:82" ht="21.75" customHeight="1" x14ac:dyDescent="0.2">
      <c r="A21" s="35" t="s">
        <v>55</v>
      </c>
      <c r="B21" s="10"/>
      <c r="X21" s="60"/>
      <c r="Y21" s="60"/>
      <c r="Z21" s="60"/>
      <c r="AA21" s="60"/>
      <c r="AB21" s="60"/>
      <c r="AC21" s="60"/>
      <c r="AD21" s="60"/>
      <c r="AE21" s="37"/>
      <c r="AF21" s="19" t="s">
        <v>16</v>
      </c>
      <c r="AG21" s="110">
        <f>AG18-AG19-AG20</f>
        <v>0</v>
      </c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CC21" s="73">
        <v>44377</v>
      </c>
    </row>
    <row r="22" spans="1:82" ht="21.75" customHeight="1" x14ac:dyDescent="0.2">
      <c r="A22" s="64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6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CC22" s="73">
        <v>44469</v>
      </c>
    </row>
    <row r="23" spans="1:82" ht="21.75" customHeight="1" x14ac:dyDescent="0.2">
      <c r="A23" s="68" t="s">
        <v>66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9">
        <f>AG21-AG22</f>
        <v>0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1"/>
      <c r="CC23" s="73">
        <v>44561</v>
      </c>
    </row>
    <row r="24" spans="1:82" ht="21.75" customHeight="1" x14ac:dyDescent="0.2">
      <c r="A24" s="103" t="s">
        <v>65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F24" s="19" t="s">
        <v>19</v>
      </c>
      <c r="AG24" s="119">
        <f>IF(AG23&gt;=0,AG23,0)</f>
        <v>0</v>
      </c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</row>
    <row r="25" spans="1:82" ht="21.75" customHeight="1" x14ac:dyDescent="0.2">
      <c r="A25" s="1" t="s">
        <v>41</v>
      </c>
      <c r="J25" s="21"/>
      <c r="AF25" s="19" t="s">
        <v>20</v>
      </c>
      <c r="AG25" s="119">
        <f>ROUND(0.02*AG24,2)</f>
        <v>0</v>
      </c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</row>
    <row r="26" spans="1:82" ht="21.75" customHeight="1" x14ac:dyDescent="0.2">
      <c r="A26" s="61" t="s">
        <v>21</v>
      </c>
      <c r="B26" s="99" t="s">
        <v>56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AF26" s="61" t="s">
        <v>21</v>
      </c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</row>
    <row r="27" spans="1:82" ht="21.75" customHeight="1" x14ac:dyDescent="0.2">
      <c r="A27" s="35" t="s">
        <v>67</v>
      </c>
      <c r="X27" s="65"/>
      <c r="Y27" s="65"/>
      <c r="Z27" s="65"/>
      <c r="AA27" s="65"/>
      <c r="AB27" s="65"/>
      <c r="AC27" s="65"/>
      <c r="AD27" s="65"/>
      <c r="AF27" s="61" t="s">
        <v>22</v>
      </c>
      <c r="AG27" s="100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</row>
    <row r="28" spans="1:82" ht="21.75" customHeight="1" x14ac:dyDescent="0.2">
      <c r="A28" s="35" t="s">
        <v>58</v>
      </c>
      <c r="S28" s="35"/>
      <c r="AF28" s="61" t="s">
        <v>23</v>
      </c>
      <c r="AG28" s="107">
        <f>AG25-AG26-AG27</f>
        <v>0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9"/>
      <c r="AY28" s="122"/>
      <c r="AZ28" s="122"/>
      <c r="BA28" s="122"/>
      <c r="BB28" s="122"/>
      <c r="BC28" s="122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D28" s="6"/>
    </row>
    <row r="29" spans="1:82" ht="21.75" customHeight="1" x14ac:dyDescent="0.2">
      <c r="A29" s="35" t="s">
        <v>59</v>
      </c>
      <c r="AF29" s="61" t="s">
        <v>24</v>
      </c>
      <c r="AG29" s="107">
        <f>IF(BN29+BN30&lt;15,0,BN29+0)</f>
        <v>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9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D29" s="6"/>
    </row>
    <row r="30" spans="1:82" ht="21.75" customHeight="1" x14ac:dyDescent="0.2">
      <c r="A30" s="35" t="s">
        <v>60</v>
      </c>
      <c r="AF30" s="61" t="s">
        <v>25</v>
      </c>
      <c r="AG30" s="107">
        <f>IF(BN29+BN30&lt;15,0,BN30)</f>
        <v>0</v>
      </c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9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D30" s="6"/>
    </row>
    <row r="31" spans="1:82" ht="21.75" customHeight="1" x14ac:dyDescent="0.2">
      <c r="A31" s="35" t="s">
        <v>61</v>
      </c>
      <c r="AF31" s="61" t="s">
        <v>26</v>
      </c>
      <c r="AG31" s="94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68</v>
      </c>
      <c r="AF32" s="61" t="s">
        <v>27</v>
      </c>
      <c r="AG32" s="119">
        <f>AG28+AG29+AG30+AG31</f>
        <v>0</v>
      </c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1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62</v>
      </c>
      <c r="AF33" s="61" t="s">
        <v>51</v>
      </c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</row>
    <row r="34" spans="1:81" ht="30" customHeight="1" x14ac:dyDescent="0.2">
      <c r="A34" s="98" t="s">
        <v>64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C34" s="6"/>
      <c r="AD34" s="62"/>
      <c r="AE34" s="62"/>
      <c r="AF34" s="63" t="s">
        <v>57</v>
      </c>
      <c r="AG34" s="104">
        <f>IF(AG23&lt;0,-AG23,0)</f>
        <v>0</v>
      </c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6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130"/>
      <c r="AG39" s="131"/>
      <c r="AH39" s="131"/>
      <c r="AI39" s="131"/>
      <c r="AJ39" s="131"/>
      <c r="AK39" s="131"/>
      <c r="AL39" s="132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7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  <c r="AF40" s="133"/>
      <c r="AG40" s="134"/>
      <c r="AH40" s="134"/>
      <c r="AI40" s="134"/>
      <c r="AJ40" s="134"/>
      <c r="AK40" s="134"/>
      <c r="AL40" s="135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6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9"/>
      <c r="AN43" s="49" t="s">
        <v>42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rng087/6U27E0NJ9cnLQR2BEOZAQBaeS8HzM8KHsII39ldCxeHRjbd5Vn5+BUmtKQ3cz3VvtxAnIcH5D1qHT2g==" saltValue="xfEwKMkTjYu73M7jXLGW7g==" spinCount="100000" sheet="1" objects="1" scenarios="1" selectLockedCells="1"/>
  <mergeCells count="46"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30:AU30"/>
    <mergeCell ref="AG32:AU32"/>
    <mergeCell ref="AG21:AU21"/>
    <mergeCell ref="AG33:AU33"/>
    <mergeCell ref="AG22:AU22"/>
    <mergeCell ref="AG23:AU23"/>
    <mergeCell ref="AG24:AU24"/>
    <mergeCell ref="AG25:AU25"/>
    <mergeCell ref="AG27:AU27"/>
    <mergeCell ref="B26:L26"/>
    <mergeCell ref="AG26:AU26"/>
    <mergeCell ref="A24:Z24"/>
    <mergeCell ref="AG34:AU34"/>
    <mergeCell ref="AG31:AU31"/>
    <mergeCell ref="AG29:AU29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AQ2:AU2"/>
    <mergeCell ref="AP9:AU9"/>
    <mergeCell ref="AP10:AU10"/>
    <mergeCell ref="AX10:BF10"/>
    <mergeCell ref="AP11:AU11"/>
    <mergeCell ref="AX11:BF11"/>
    <mergeCell ref="AH2:AP2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$CC$1:$CC$13</formula1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2&amp;R&amp;8TAX-F004
V2016.1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A92F-1736-4B47-AB55-4453206EE09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65BC-10C4-4429-B515-B74A5544CE2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A658-1D08-4C4D-8ECA-9E527E5A1B8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8" workbookViewId="0">
      <selection activeCell="L68" sqref="L68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43</v>
      </c>
      <c r="D1" s="31" t="s">
        <v>44</v>
      </c>
      <c r="E1" s="31" t="s">
        <v>45</v>
      </c>
      <c r="F1" s="31" t="s">
        <v>46</v>
      </c>
      <c r="G1" s="31" t="s">
        <v>47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69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69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topLeftCell="A46" workbookViewId="0">
      <selection activeCell="A70" sqref="A70:B73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2">
        <v>43555</v>
      </c>
      <c r="B62" s="72">
        <v>43585</v>
      </c>
    </row>
    <row r="63" spans="1:2" x14ac:dyDescent="0.2">
      <c r="A63" s="72">
        <v>43646</v>
      </c>
      <c r="B63" s="72">
        <v>43677</v>
      </c>
    </row>
    <row r="64" spans="1:2" x14ac:dyDescent="0.2">
      <c r="A64" s="72">
        <v>43738</v>
      </c>
      <c r="B64" s="72">
        <v>43769</v>
      </c>
    </row>
    <row r="65" spans="1:4" x14ac:dyDescent="0.2">
      <c r="A65" s="72">
        <v>43830</v>
      </c>
      <c r="B65" s="72">
        <v>43861</v>
      </c>
    </row>
    <row r="66" spans="1:4" x14ac:dyDescent="0.2">
      <c r="A66" s="72">
        <v>43921</v>
      </c>
      <c r="B66" s="72">
        <v>43951</v>
      </c>
    </row>
    <row r="67" spans="1:4" x14ac:dyDescent="0.2">
      <c r="A67" s="72">
        <v>44012</v>
      </c>
      <c r="B67" s="72">
        <v>44043</v>
      </c>
      <c r="D67" s="34" t="s">
        <v>69</v>
      </c>
    </row>
    <row r="68" spans="1:4" x14ac:dyDescent="0.2">
      <c r="A68" s="72">
        <v>44104</v>
      </c>
      <c r="B68" s="72">
        <v>44137</v>
      </c>
    </row>
    <row r="69" spans="1:4" x14ac:dyDescent="0.2">
      <c r="A69" s="72">
        <v>44196</v>
      </c>
      <c r="B69" s="72">
        <v>44228</v>
      </c>
    </row>
    <row r="70" spans="1:4" x14ac:dyDescent="0.2">
      <c r="A70" s="32">
        <v>44286</v>
      </c>
      <c r="B70" s="72">
        <v>44316</v>
      </c>
    </row>
    <row r="71" spans="1:4" x14ac:dyDescent="0.2">
      <c r="A71" s="32">
        <v>44377</v>
      </c>
      <c r="B71" s="72">
        <v>44410</v>
      </c>
    </row>
    <row r="72" spans="1:4" x14ac:dyDescent="0.2">
      <c r="A72" s="32">
        <v>44469</v>
      </c>
      <c r="B72" s="72">
        <v>44501</v>
      </c>
    </row>
    <row r="73" spans="1:4" x14ac:dyDescent="0.2">
      <c r="A73" s="32">
        <v>44561</v>
      </c>
      <c r="B73" s="72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Q52" sqref="Q52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headerFooter>
    <oddFooter>&amp;C&amp;8Page 2 of 2&amp;R&amp;8TAX-F004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76200</xdr:colOff>
                <xdr:row>55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D1175F-2F9C-4275-8FFB-9861573F4131}"/>
</file>

<file path=customXml/itemProps2.xml><?xml version="1.0" encoding="utf-8"?>
<ds:datastoreItem xmlns:ds="http://schemas.openxmlformats.org/officeDocument/2006/customXml" ds:itemID="{A8A6D747-64C7-46B8-BD8E-2E7801743ED5}"/>
</file>

<file path=customXml/itemProps3.xml><?xml version="1.0" encoding="utf-8"?>
<ds:datastoreItem xmlns:ds="http://schemas.openxmlformats.org/officeDocument/2006/customXml" ds:itemID="{278A2C0E-DE59-4644-8BD3-0762DCB77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 MINING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2023-05-24T22:24:58Z</cp:lastPrinted>
  <dcterms:created xsi:type="dcterms:W3CDTF">2006-05-19T20:41:14Z</dcterms:created>
  <dcterms:modified xsi:type="dcterms:W3CDTF">2023-05-24T22:25:05Z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